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5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6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7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8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9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0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drawings/drawing11.xml" ContentType="application/vnd.openxmlformats-officedocument.drawing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drawings/drawing12.xml" ContentType="application/vnd.openxmlformats-officedocument.drawing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drawings/drawing13.xml" ContentType="application/vnd.openxmlformats-officedocument.drawing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drawings/drawing14.xml" ContentType="application/vnd.openxmlformats-officedocument.drawing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drawings/drawing15.xml" ContentType="application/vnd.openxmlformats-officedocument.drawing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drawings/drawing16.xml" ContentType="application/vnd.openxmlformats-officedocument.drawing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drawings/drawing17.xml" ContentType="application/vnd.openxmlformats-officedocument.drawing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NT\Desktop\C-2 Analysis Complete-Clinton\C2-STN 70-KASANGATI-KIRA ROAD\MCC\"/>
    </mc:Choice>
  </mc:AlternateContent>
  <xr:revisionPtr revIDLastSave="0" documentId="13_ncr:1_{99AC7F2E-1891-46D1-8850-7C021419198B}" xr6:coauthVersionLast="45" xr6:coauthVersionMax="45" xr10:uidLastSave="{00000000-0000-0000-0000-000000000000}"/>
  <bookViews>
    <workbookView xWindow="-120" yWindow="-120" windowWidth="20730" windowHeight="11160" tabRatio="910" firstSheet="13" activeTab="16" xr2:uid="{00000000-000D-0000-FFFF-FFFF00000000}"/>
  </bookViews>
  <sheets>
    <sheet name="23.09.KIIRA-KASANGATI" sheetId="93" r:id="rId1"/>
    <sheet name="23.09. KASANGATI-KIIRA" sheetId="94" r:id="rId2"/>
    <sheet name="24.09 Kira-Kasangati" sheetId="95" r:id="rId3"/>
    <sheet name="24.09 Kasangati-Kira" sheetId="96" r:id="rId4"/>
    <sheet name="25.09 Kira-Kasangati" sheetId="97" r:id="rId5"/>
    <sheet name="25.09 Kasangati-Kira" sheetId="98" r:id="rId6"/>
    <sheet name="26.09 Kira-Kasangati-24h" sheetId="101" r:id="rId7"/>
    <sheet name="26.09 Kasangati-Kira-24h" sheetId="109" r:id="rId8"/>
    <sheet name="27.09 Kira-Kasangati" sheetId="99" r:id="rId9"/>
    <sheet name="27.09 Kasangati-Kira" sheetId="100" r:id="rId10"/>
    <sheet name="28.09 Kira-Kasangati-24h" sheetId="105" r:id="rId11"/>
    <sheet name="28.09 Kasangati-24h" sheetId="110" r:id="rId12"/>
    <sheet name="29.09 Kira-Kasangati" sheetId="103" r:id="rId13"/>
    <sheet name="29.09 Kasangati-Kira" sheetId="104" r:id="rId14"/>
    <sheet name="Avg Week Kira-Kasangati" sheetId="107" r:id="rId15"/>
    <sheet name="Avg Week Kasangati-Kira" sheetId="108" r:id="rId16"/>
    <sheet name="Avg Week Kira-Kasangati-2Dir" sheetId="111" r:id="rId17"/>
  </sheets>
  <externalReferences>
    <externalReference r:id="rId18"/>
    <externalReference r:id="rId19"/>
    <externalReference r:id="rId20"/>
    <externalReference r:id="rId21"/>
  </externalReferences>
  <definedNames>
    <definedName name="_xlnm.Print_Area" localSheetId="1">'23.09. KASANGATI-KIIRA'!$A$1:$AF$60</definedName>
    <definedName name="_xlnm.Print_Area" localSheetId="0">'23.09.KIIRA-KASANGATI'!$A$1:$AF$60</definedName>
    <definedName name="_xlnm.Print_Area" localSheetId="3">'24.09 Kasangati-Kira'!$A$1:$AF$60</definedName>
    <definedName name="_xlnm.Print_Area" localSheetId="2">'24.09 Kira-Kasangati'!$A$1:$AF$60</definedName>
    <definedName name="_xlnm.Print_Area" localSheetId="5">'25.09 Kasangati-Kira'!$A$1:$AF$60</definedName>
    <definedName name="_xlnm.Print_Area" localSheetId="4">'25.09 Kira-Kasangati'!$A$1:$AF$60</definedName>
    <definedName name="_xlnm.Print_Area" localSheetId="7">'26.09 Kasangati-Kira-24h'!$A$1:$AF$108</definedName>
    <definedName name="_xlnm.Print_Area" localSheetId="6">'26.09 Kira-Kasangati-24h'!$A$1:$AF$108</definedName>
    <definedName name="_xlnm.Print_Area" localSheetId="9">'27.09 Kasangati-Kira'!$A$1:$AF$60</definedName>
    <definedName name="_xlnm.Print_Area" localSheetId="8">'27.09 Kira-Kasangati'!$A$1:$AF$60</definedName>
    <definedName name="_xlnm.Print_Area" localSheetId="11">'28.09 Kasangati-24h'!$A$1:$AF$108</definedName>
    <definedName name="_xlnm.Print_Area" localSheetId="10">'28.09 Kira-Kasangati-24h'!$A$1:$AF$108</definedName>
    <definedName name="_xlnm.Print_Area" localSheetId="13">'29.09 Kasangati-Kira'!$A$1:$AF$60</definedName>
    <definedName name="_xlnm.Print_Area" localSheetId="12">'29.09 Kira-Kasangati'!$A$1:$AF$60</definedName>
    <definedName name="_xlnm.Print_Area" localSheetId="15">'Avg Week Kasangati-Kira'!$A$1:$AF$108</definedName>
    <definedName name="_xlnm.Print_Area" localSheetId="14">'Avg Week Kira-Kasangati'!$A$1:$AF$108</definedName>
    <definedName name="_xlnm.Print_Area" localSheetId="16">'Avg Week Kira-Kasangati-2Dir'!$A$1:$AF$108</definedName>
    <definedName name="_xlnm.Print_Titles" localSheetId="1">'23.09. KASANGATI-KIIRA'!$1:$8</definedName>
    <definedName name="_xlnm.Print_Titles" localSheetId="0">'23.09.KIIRA-KASANGATI'!$1:$8</definedName>
    <definedName name="_xlnm.Print_Titles" localSheetId="3">'24.09 Kasangati-Kira'!$1:$8</definedName>
    <definedName name="_xlnm.Print_Titles" localSheetId="2">'24.09 Kira-Kasangati'!$1:$8</definedName>
    <definedName name="_xlnm.Print_Titles" localSheetId="5">'25.09 Kasangati-Kira'!$1:$8</definedName>
    <definedName name="_xlnm.Print_Titles" localSheetId="4">'25.09 Kira-Kasangati'!$1:$8</definedName>
    <definedName name="_xlnm.Print_Titles" localSheetId="7">'26.09 Kasangati-Kira-24h'!$1:$8</definedName>
    <definedName name="_xlnm.Print_Titles" localSheetId="6">'26.09 Kira-Kasangati-24h'!$1:$8</definedName>
    <definedName name="_xlnm.Print_Titles" localSheetId="9">'27.09 Kasangati-Kira'!$1:$8</definedName>
    <definedName name="_xlnm.Print_Titles" localSheetId="8">'27.09 Kira-Kasangati'!$1:$8</definedName>
    <definedName name="_xlnm.Print_Titles" localSheetId="11">'28.09 Kasangati-24h'!$1:$8</definedName>
    <definedName name="_xlnm.Print_Titles" localSheetId="10">'28.09 Kira-Kasangati-24h'!$1:$8</definedName>
    <definedName name="_xlnm.Print_Titles" localSheetId="13">'29.09 Kasangati-Kira'!$1:$8</definedName>
    <definedName name="_xlnm.Print_Titles" localSheetId="12">'29.09 Kira-Kasangati'!$1:$8</definedName>
    <definedName name="_xlnm.Print_Titles" localSheetId="15">'Avg Week Kasangati-Kira'!$1:$8</definedName>
    <definedName name="_xlnm.Print_Titles" localSheetId="14">'Avg Week Kira-Kasangati'!$1:$8</definedName>
    <definedName name="_xlnm.Print_Titles" localSheetId="16">'Avg Week Kira-Kasangati-2Dir'!$1:$8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7" i="111" l="1"/>
  <c r="G89" i="111"/>
  <c r="E95" i="111"/>
  <c r="N100" i="111"/>
  <c r="C67" i="111"/>
  <c r="D58" i="108"/>
  <c r="E58" i="108"/>
  <c r="U22" i="108" s="1"/>
  <c r="F58" i="108"/>
  <c r="G58" i="108"/>
  <c r="H58" i="108"/>
  <c r="I58" i="108"/>
  <c r="Y22" i="108" s="1"/>
  <c r="J58" i="108"/>
  <c r="K58" i="108"/>
  <c r="L58" i="108"/>
  <c r="M58" i="108"/>
  <c r="AC22" i="108" s="1"/>
  <c r="N58" i="108"/>
  <c r="D59" i="108"/>
  <c r="E59" i="108"/>
  <c r="F59" i="108"/>
  <c r="P59" i="108" s="1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W22" i="108" s="1"/>
  <c r="H60" i="108"/>
  <c r="I60" i="108"/>
  <c r="J60" i="108"/>
  <c r="K60" i="108"/>
  <c r="AA22" i="108" s="1"/>
  <c r="L60" i="108"/>
  <c r="M60" i="108"/>
  <c r="N60" i="108"/>
  <c r="D61" i="108"/>
  <c r="P61" i="108" s="1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U23" i="108" s="1"/>
  <c r="F62" i="108"/>
  <c r="G62" i="108"/>
  <c r="H62" i="108"/>
  <c r="I62" i="108"/>
  <c r="Y23" i="108" s="1"/>
  <c r="J62" i="108"/>
  <c r="K62" i="108"/>
  <c r="L62" i="108"/>
  <c r="M62" i="108"/>
  <c r="AC23" i="108" s="1"/>
  <c r="N62" i="108"/>
  <c r="D63" i="108"/>
  <c r="E63" i="108"/>
  <c r="F63" i="108"/>
  <c r="V23" i="108" s="1"/>
  <c r="G63" i="108"/>
  <c r="H63" i="108"/>
  <c r="I63" i="108"/>
  <c r="J63" i="108"/>
  <c r="Z23" i="108" s="1"/>
  <c r="K63" i="108"/>
  <c r="L63" i="108"/>
  <c r="M63" i="108"/>
  <c r="N63" i="108"/>
  <c r="AD23" i="108" s="1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P65" i="108" s="1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U24" i="108" s="1"/>
  <c r="F66" i="108"/>
  <c r="G66" i="108"/>
  <c r="H66" i="108"/>
  <c r="I66" i="108"/>
  <c r="Y24" i="108" s="1"/>
  <c r="J66" i="108"/>
  <c r="K66" i="108"/>
  <c r="L66" i="108"/>
  <c r="M66" i="108"/>
  <c r="AC24" i="108" s="1"/>
  <c r="N66" i="108"/>
  <c r="D67" i="108"/>
  <c r="E67" i="108"/>
  <c r="F67" i="108"/>
  <c r="P67" i="108" s="1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P69" i="108" s="1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U25" i="108" s="1"/>
  <c r="F70" i="108"/>
  <c r="G70" i="108"/>
  <c r="H70" i="108"/>
  <c r="I70" i="108"/>
  <c r="Y25" i="108" s="1"/>
  <c r="J70" i="108"/>
  <c r="K70" i="108"/>
  <c r="L70" i="108"/>
  <c r="M70" i="108"/>
  <c r="AC25" i="108" s="1"/>
  <c r="N70" i="108"/>
  <c r="D71" i="108"/>
  <c r="E71" i="108"/>
  <c r="F71" i="108"/>
  <c r="P71" i="108" s="1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P73" i="108" s="1"/>
  <c r="E73" i="108"/>
  <c r="F73" i="108"/>
  <c r="G73" i="108"/>
  <c r="H73" i="108"/>
  <c r="X25" i="108" s="1"/>
  <c r="I73" i="108"/>
  <c r="J73" i="108"/>
  <c r="K73" i="108"/>
  <c r="L73" i="108"/>
  <c r="AB25" i="108" s="1"/>
  <c r="M73" i="108"/>
  <c r="N73" i="108"/>
  <c r="D74" i="108"/>
  <c r="E74" i="108"/>
  <c r="U26" i="108" s="1"/>
  <c r="F74" i="108"/>
  <c r="G74" i="108"/>
  <c r="H74" i="108"/>
  <c r="I74" i="108"/>
  <c r="Y26" i="108" s="1"/>
  <c r="J74" i="108"/>
  <c r="K74" i="108"/>
  <c r="L74" i="108"/>
  <c r="M74" i="108"/>
  <c r="AC26" i="108" s="1"/>
  <c r="N74" i="108"/>
  <c r="D75" i="108"/>
  <c r="E75" i="108"/>
  <c r="F75" i="108"/>
  <c r="P75" i="108" s="1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W26" i="108" s="1"/>
  <c r="H76" i="108"/>
  <c r="I76" i="108"/>
  <c r="J76" i="108"/>
  <c r="K76" i="108"/>
  <c r="AA26" i="108" s="1"/>
  <c r="L76" i="108"/>
  <c r="M76" i="108"/>
  <c r="N76" i="108"/>
  <c r="D77" i="108"/>
  <c r="P77" i="108" s="1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U27" i="108" s="1"/>
  <c r="F78" i="108"/>
  <c r="G78" i="108"/>
  <c r="H78" i="108"/>
  <c r="I78" i="108"/>
  <c r="Y27" i="108" s="1"/>
  <c r="J78" i="108"/>
  <c r="K78" i="108"/>
  <c r="L78" i="108"/>
  <c r="M78" i="108"/>
  <c r="AC27" i="108" s="1"/>
  <c r="N78" i="108"/>
  <c r="D79" i="108"/>
  <c r="E79" i="108"/>
  <c r="F79" i="108"/>
  <c r="P79" i="108" s="1"/>
  <c r="G79" i="108"/>
  <c r="H79" i="108"/>
  <c r="I79" i="108"/>
  <c r="J79" i="108"/>
  <c r="Z27" i="108" s="1"/>
  <c r="K79" i="108"/>
  <c r="L79" i="108"/>
  <c r="M79" i="108"/>
  <c r="N79" i="108"/>
  <c r="AD27" i="108" s="1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P81" i="108" s="1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U28" i="108" s="1"/>
  <c r="F82" i="108"/>
  <c r="G82" i="108"/>
  <c r="H82" i="108"/>
  <c r="I82" i="108"/>
  <c r="Y28" i="108" s="1"/>
  <c r="J82" i="108"/>
  <c r="K82" i="108"/>
  <c r="L82" i="108"/>
  <c r="M82" i="108"/>
  <c r="AC28" i="108" s="1"/>
  <c r="N82" i="108"/>
  <c r="D83" i="108"/>
  <c r="E83" i="108"/>
  <c r="F83" i="108"/>
  <c r="P83" i="108" s="1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P85" i="108" s="1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U29" i="108" s="1"/>
  <c r="F86" i="108"/>
  <c r="G86" i="108"/>
  <c r="H86" i="108"/>
  <c r="I86" i="108"/>
  <c r="Y29" i="108" s="1"/>
  <c r="J86" i="108"/>
  <c r="K86" i="108"/>
  <c r="L86" i="108"/>
  <c r="M86" i="108"/>
  <c r="AC29" i="108" s="1"/>
  <c r="N86" i="108"/>
  <c r="D87" i="108"/>
  <c r="E87" i="108"/>
  <c r="F87" i="108"/>
  <c r="P87" i="108" s="1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P89" i="108" s="1"/>
  <c r="E89" i="108"/>
  <c r="F89" i="108"/>
  <c r="G89" i="108"/>
  <c r="H89" i="108"/>
  <c r="X29" i="108" s="1"/>
  <c r="I89" i="108"/>
  <c r="J89" i="108"/>
  <c r="K89" i="108"/>
  <c r="L89" i="108"/>
  <c r="AB29" i="108" s="1"/>
  <c r="M89" i="108"/>
  <c r="N89" i="108"/>
  <c r="D90" i="108"/>
  <c r="E90" i="108"/>
  <c r="U30" i="108" s="1"/>
  <c r="F90" i="108"/>
  <c r="G90" i="108"/>
  <c r="H90" i="108"/>
  <c r="I90" i="108"/>
  <c r="Y30" i="108" s="1"/>
  <c r="J90" i="108"/>
  <c r="K90" i="108"/>
  <c r="L90" i="108"/>
  <c r="M90" i="108"/>
  <c r="AC30" i="108" s="1"/>
  <c r="N90" i="108"/>
  <c r="D91" i="108"/>
  <c r="E91" i="108"/>
  <c r="F91" i="108"/>
  <c r="P91" i="108" s="1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W30" i="108" s="1"/>
  <c r="H92" i="108"/>
  <c r="I92" i="108"/>
  <c r="J92" i="108"/>
  <c r="K92" i="108"/>
  <c r="AA30" i="108" s="1"/>
  <c r="L92" i="108"/>
  <c r="M92" i="108"/>
  <c r="N92" i="108"/>
  <c r="D93" i="108"/>
  <c r="P93" i="108" s="1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U31" i="108" s="1"/>
  <c r="F94" i="108"/>
  <c r="G94" i="108"/>
  <c r="H94" i="108"/>
  <c r="I94" i="108"/>
  <c r="Y31" i="108" s="1"/>
  <c r="J94" i="108"/>
  <c r="K94" i="108"/>
  <c r="L94" i="108"/>
  <c r="M94" i="108"/>
  <c r="AC31" i="108" s="1"/>
  <c r="N94" i="108"/>
  <c r="D95" i="108"/>
  <c r="E95" i="108"/>
  <c r="F95" i="108"/>
  <c r="P95" i="108" s="1"/>
  <c r="G95" i="108"/>
  <c r="H95" i="108"/>
  <c r="I95" i="108"/>
  <c r="J95" i="108"/>
  <c r="Z31" i="108" s="1"/>
  <c r="K95" i="108"/>
  <c r="L95" i="108"/>
  <c r="M95" i="108"/>
  <c r="N95" i="108"/>
  <c r="AD31" i="108" s="1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P97" i="108" s="1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U32" i="108" s="1"/>
  <c r="F98" i="108"/>
  <c r="G98" i="108"/>
  <c r="H98" i="108"/>
  <c r="I98" i="108"/>
  <c r="Y32" i="108" s="1"/>
  <c r="J98" i="108"/>
  <c r="K98" i="108"/>
  <c r="L98" i="108"/>
  <c r="M98" i="108"/>
  <c r="AC32" i="108" s="1"/>
  <c r="N98" i="108"/>
  <c r="D99" i="108"/>
  <c r="E99" i="108"/>
  <c r="F99" i="108"/>
  <c r="P99" i="108" s="1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P101" i="108" s="1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U33" i="108" s="1"/>
  <c r="F102" i="108"/>
  <c r="G102" i="108"/>
  <c r="H102" i="108"/>
  <c r="I102" i="108"/>
  <c r="Y33" i="108" s="1"/>
  <c r="J102" i="108"/>
  <c r="K102" i="108"/>
  <c r="L102" i="108"/>
  <c r="M102" i="108"/>
  <c r="AC33" i="108" s="1"/>
  <c r="N102" i="108"/>
  <c r="D103" i="108"/>
  <c r="E103" i="108"/>
  <c r="F103" i="108"/>
  <c r="P103" i="108" s="1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T33" i="108" s="1"/>
  <c r="E105" i="108"/>
  <c r="F105" i="108"/>
  <c r="G105" i="108"/>
  <c r="H105" i="108"/>
  <c r="X33" i="108" s="1"/>
  <c r="I105" i="108"/>
  <c r="J105" i="108"/>
  <c r="K105" i="108"/>
  <c r="L105" i="108"/>
  <c r="AB33" i="108" s="1"/>
  <c r="M105" i="108"/>
  <c r="N105" i="108"/>
  <c r="C59" i="108"/>
  <c r="C60" i="108"/>
  <c r="S22" i="108" s="1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D58" i="107"/>
  <c r="E58" i="107"/>
  <c r="F58" i="107"/>
  <c r="F58" i="111" s="1"/>
  <c r="G58" i="107"/>
  <c r="H58" i="107"/>
  <c r="I58" i="107"/>
  <c r="J58" i="107"/>
  <c r="J58" i="111" s="1"/>
  <c r="K58" i="107"/>
  <c r="L58" i="107"/>
  <c r="M58" i="107"/>
  <c r="N58" i="107"/>
  <c r="N58" i="111" s="1"/>
  <c r="D59" i="107"/>
  <c r="D59" i="111" s="1"/>
  <c r="E59" i="107"/>
  <c r="E59" i="111" s="1"/>
  <c r="F59" i="107"/>
  <c r="F59" i="111" s="1"/>
  <c r="G59" i="107"/>
  <c r="G59" i="111" s="1"/>
  <c r="H59" i="107"/>
  <c r="H59" i="111" s="1"/>
  <c r="I59" i="107"/>
  <c r="I59" i="111" s="1"/>
  <c r="J59" i="107"/>
  <c r="J59" i="111" s="1"/>
  <c r="K59" i="107"/>
  <c r="K59" i="111" s="1"/>
  <c r="L59" i="107"/>
  <c r="L59" i="111" s="1"/>
  <c r="M59" i="107"/>
  <c r="M59" i="111" s="1"/>
  <c r="N59" i="107"/>
  <c r="N59" i="111" s="1"/>
  <c r="D60" i="107"/>
  <c r="D60" i="111" s="1"/>
  <c r="E60" i="107"/>
  <c r="E60" i="111" s="1"/>
  <c r="F60" i="107"/>
  <c r="F60" i="111" s="1"/>
  <c r="G60" i="107"/>
  <c r="G60" i="111" s="1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D61" i="107"/>
  <c r="D61" i="111" s="1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J61" i="111" s="1"/>
  <c r="K61" i="107"/>
  <c r="K61" i="111" s="1"/>
  <c r="L61" i="107"/>
  <c r="L61" i="111" s="1"/>
  <c r="M61" i="107"/>
  <c r="M61" i="111" s="1"/>
  <c r="N61" i="107"/>
  <c r="N61" i="111" s="1"/>
  <c r="D62" i="107"/>
  <c r="E62" i="107"/>
  <c r="E62" i="111" s="1"/>
  <c r="U23" i="111" s="1"/>
  <c r="F62" i="107"/>
  <c r="G62" i="107"/>
  <c r="H62" i="107"/>
  <c r="I62" i="107"/>
  <c r="I62" i="111" s="1"/>
  <c r="Y23" i="111" s="1"/>
  <c r="J62" i="107"/>
  <c r="K62" i="107"/>
  <c r="L62" i="107"/>
  <c r="M62" i="107"/>
  <c r="M62" i="111" s="1"/>
  <c r="AC23" i="111" s="1"/>
  <c r="N62" i="107"/>
  <c r="D63" i="107"/>
  <c r="D63" i="111" s="1"/>
  <c r="E63" i="107"/>
  <c r="E63" i="111" s="1"/>
  <c r="F63" i="107"/>
  <c r="F63" i="111" s="1"/>
  <c r="G63" i="107"/>
  <c r="G63" i="111" s="1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N63" i="111" s="1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N64" i="111" s="1"/>
  <c r="D65" i="107"/>
  <c r="D65" i="111" s="1"/>
  <c r="E65" i="107"/>
  <c r="E65" i="111" s="1"/>
  <c r="F65" i="107"/>
  <c r="F65" i="111" s="1"/>
  <c r="G65" i="107"/>
  <c r="G65" i="111" s="1"/>
  <c r="H65" i="107"/>
  <c r="H65" i="111" s="1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D66" i="107"/>
  <c r="D66" i="111" s="1"/>
  <c r="E66" i="107"/>
  <c r="F66" i="107"/>
  <c r="F66" i="111" s="1"/>
  <c r="V24" i="111" s="1"/>
  <c r="G66" i="107"/>
  <c r="H66" i="107"/>
  <c r="H66" i="111" s="1"/>
  <c r="I66" i="107"/>
  <c r="J66" i="107"/>
  <c r="K66" i="107"/>
  <c r="L66" i="107"/>
  <c r="L66" i="111" s="1"/>
  <c r="M66" i="107"/>
  <c r="N66" i="107"/>
  <c r="D67" i="107"/>
  <c r="D67" i="111" s="1"/>
  <c r="E67" i="107"/>
  <c r="E67" i="111" s="1"/>
  <c r="F67" i="107"/>
  <c r="F67" i="111" s="1"/>
  <c r="G67" i="107"/>
  <c r="G67" i="111" s="1"/>
  <c r="H67" i="107"/>
  <c r="H67" i="111" s="1"/>
  <c r="I67" i="107"/>
  <c r="I67" i="111" s="1"/>
  <c r="J67" i="107"/>
  <c r="J67" i="111" s="1"/>
  <c r="K67" i="107"/>
  <c r="K67" i="111" s="1"/>
  <c r="L67" i="107"/>
  <c r="L67" i="111" s="1"/>
  <c r="M67" i="107"/>
  <c r="M67" i="111" s="1"/>
  <c r="N67" i="107"/>
  <c r="N67" i="111" s="1"/>
  <c r="D68" i="107"/>
  <c r="D68" i="111" s="1"/>
  <c r="E68" i="107"/>
  <c r="E68" i="111" s="1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D69" i="107"/>
  <c r="D69" i="111" s="1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N69" i="111" s="1"/>
  <c r="D70" i="107"/>
  <c r="E70" i="107"/>
  <c r="F70" i="107"/>
  <c r="G70" i="107"/>
  <c r="G70" i="111" s="1"/>
  <c r="H70" i="107"/>
  <c r="I70" i="107"/>
  <c r="J70" i="107"/>
  <c r="K70" i="107"/>
  <c r="K70" i="111" s="1"/>
  <c r="L70" i="107"/>
  <c r="M70" i="107"/>
  <c r="N70" i="107"/>
  <c r="D71" i="107"/>
  <c r="D71" i="111" s="1"/>
  <c r="E71" i="107"/>
  <c r="E71" i="111" s="1"/>
  <c r="F71" i="107"/>
  <c r="F71" i="111" s="1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D72" i="107"/>
  <c r="D72" i="111" s="1"/>
  <c r="E72" i="107"/>
  <c r="E72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D73" i="107"/>
  <c r="D73" i="111" s="1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D74" i="107"/>
  <c r="E74" i="107"/>
  <c r="F74" i="107"/>
  <c r="F74" i="111" s="1"/>
  <c r="G74" i="107"/>
  <c r="H74" i="107"/>
  <c r="I74" i="107"/>
  <c r="J74" i="107"/>
  <c r="J74" i="111" s="1"/>
  <c r="K74" i="107"/>
  <c r="L74" i="107"/>
  <c r="M74" i="107"/>
  <c r="N74" i="107"/>
  <c r="N74" i="111" s="1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K75" i="111" s="1"/>
  <c r="L75" i="107"/>
  <c r="L75" i="111" s="1"/>
  <c r="M75" i="107"/>
  <c r="M75" i="111" s="1"/>
  <c r="N75" i="107"/>
  <c r="N75" i="111" s="1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D77" i="107"/>
  <c r="D77" i="111" s="1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N77" i="107"/>
  <c r="N77" i="111" s="1"/>
  <c r="D78" i="107"/>
  <c r="E78" i="107"/>
  <c r="E78" i="111" s="1"/>
  <c r="U27" i="111" s="1"/>
  <c r="F78" i="107"/>
  <c r="G78" i="107"/>
  <c r="H78" i="107"/>
  <c r="I78" i="107"/>
  <c r="I78" i="111" s="1"/>
  <c r="Y27" i="111" s="1"/>
  <c r="J78" i="107"/>
  <c r="K78" i="107"/>
  <c r="L78" i="107"/>
  <c r="M78" i="107"/>
  <c r="M78" i="111" s="1"/>
  <c r="AC27" i="111" s="1"/>
  <c r="N78" i="107"/>
  <c r="D79" i="107"/>
  <c r="D79" i="111" s="1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D80" i="107"/>
  <c r="D80" i="111" s="1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N80" i="111" s="1"/>
  <c r="D81" i="107"/>
  <c r="D81" i="111" s="1"/>
  <c r="E81" i="107"/>
  <c r="E81" i="111" s="1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D82" i="107"/>
  <c r="D82" i="111" s="1"/>
  <c r="E82" i="107"/>
  <c r="F82" i="107"/>
  <c r="G82" i="107"/>
  <c r="H82" i="107"/>
  <c r="H82" i="111" s="1"/>
  <c r="I82" i="107"/>
  <c r="J82" i="107"/>
  <c r="K82" i="107"/>
  <c r="L82" i="107"/>
  <c r="L82" i="111" s="1"/>
  <c r="M82" i="107"/>
  <c r="N82" i="107"/>
  <c r="D83" i="107"/>
  <c r="D83" i="111" s="1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J83" i="111" s="1"/>
  <c r="K83" i="107"/>
  <c r="K83" i="111" s="1"/>
  <c r="L83" i="107"/>
  <c r="L83" i="111" s="1"/>
  <c r="M83" i="107"/>
  <c r="M83" i="111" s="1"/>
  <c r="N83" i="107"/>
  <c r="N83" i="111" s="1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N84" i="111" s="1"/>
  <c r="D85" i="107"/>
  <c r="D85" i="111" s="1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N85" i="111" s="1"/>
  <c r="D86" i="107"/>
  <c r="E86" i="107"/>
  <c r="F86" i="107"/>
  <c r="G86" i="107"/>
  <c r="G86" i="111" s="1"/>
  <c r="H86" i="107"/>
  <c r="I86" i="107"/>
  <c r="J86" i="107"/>
  <c r="K86" i="107"/>
  <c r="K86" i="111" s="1"/>
  <c r="L86" i="107"/>
  <c r="M86" i="107"/>
  <c r="N86" i="107"/>
  <c r="D87" i="107"/>
  <c r="D87" i="111" s="1"/>
  <c r="E87" i="107"/>
  <c r="E87" i="111" s="1"/>
  <c r="F87" i="107"/>
  <c r="F87" i="111" s="1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D88" i="107"/>
  <c r="D88" i="111" s="1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N88" i="111" s="1"/>
  <c r="D89" i="107"/>
  <c r="D89" i="111" s="1"/>
  <c r="E89" i="107"/>
  <c r="E89" i="111" s="1"/>
  <c r="F89" i="107"/>
  <c r="F89" i="111" s="1"/>
  <c r="G89" i="107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D90" i="107"/>
  <c r="E90" i="107"/>
  <c r="F90" i="107"/>
  <c r="F90" i="111" s="1"/>
  <c r="G90" i="107"/>
  <c r="H90" i="107"/>
  <c r="I90" i="107"/>
  <c r="J90" i="107"/>
  <c r="J90" i="111" s="1"/>
  <c r="K90" i="107"/>
  <c r="L90" i="107"/>
  <c r="M90" i="107"/>
  <c r="N90" i="107"/>
  <c r="N90" i="111" s="1"/>
  <c r="D91" i="107"/>
  <c r="D91" i="111" s="1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M91" i="111" s="1"/>
  <c r="N91" i="107"/>
  <c r="N91" i="111" s="1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D94" i="107"/>
  <c r="E94" i="107"/>
  <c r="E94" i="111" s="1"/>
  <c r="U31" i="111" s="1"/>
  <c r="F94" i="107"/>
  <c r="G94" i="107"/>
  <c r="H94" i="107"/>
  <c r="I94" i="107"/>
  <c r="I94" i="111" s="1"/>
  <c r="Y31" i="111" s="1"/>
  <c r="J94" i="107"/>
  <c r="K94" i="107"/>
  <c r="L94" i="107"/>
  <c r="M94" i="107"/>
  <c r="M94" i="111" s="1"/>
  <c r="AC31" i="111" s="1"/>
  <c r="N94" i="107"/>
  <c r="D95" i="107"/>
  <c r="D95" i="111" s="1"/>
  <c r="E95" i="107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M96" i="111" s="1"/>
  <c r="N96" i="107"/>
  <c r="N96" i="111" s="1"/>
  <c r="D97" i="107"/>
  <c r="D97" i="111" s="1"/>
  <c r="E97" i="107"/>
  <c r="E97" i="111" s="1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D98" i="107"/>
  <c r="D98" i="111" s="1"/>
  <c r="T32" i="111" s="1"/>
  <c r="E98" i="107"/>
  <c r="F98" i="107"/>
  <c r="G98" i="107"/>
  <c r="H98" i="107"/>
  <c r="H98" i="111" s="1"/>
  <c r="I98" i="107"/>
  <c r="J98" i="107"/>
  <c r="K98" i="107"/>
  <c r="L98" i="107"/>
  <c r="L98" i="111" s="1"/>
  <c r="M98" i="107"/>
  <c r="N98" i="107"/>
  <c r="D99" i="107"/>
  <c r="D99" i="111" s="1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M99" i="111" s="1"/>
  <c r="N99" i="107"/>
  <c r="N99" i="111" s="1"/>
  <c r="D100" i="107"/>
  <c r="D100" i="111" s="1"/>
  <c r="E100" i="107"/>
  <c r="E100" i="111" s="1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D101" i="107"/>
  <c r="D101" i="111" s="1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D102" i="107"/>
  <c r="E102" i="107"/>
  <c r="F102" i="107"/>
  <c r="G102" i="107"/>
  <c r="G102" i="111" s="1"/>
  <c r="H102" i="107"/>
  <c r="I102" i="107"/>
  <c r="J102" i="107"/>
  <c r="K102" i="107"/>
  <c r="K102" i="111" s="1"/>
  <c r="L102" i="107"/>
  <c r="M102" i="107"/>
  <c r="N102" i="107"/>
  <c r="D103" i="107"/>
  <c r="D103" i="111" s="1"/>
  <c r="E103" i="107"/>
  <c r="E103" i="111" s="1"/>
  <c r="F103" i="107"/>
  <c r="F103" i="111" s="1"/>
  <c r="G103" i="107"/>
  <c r="G103" i="111" s="1"/>
  <c r="H103" i="107"/>
  <c r="H103" i="111" s="1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D104" i="107"/>
  <c r="D104" i="111" s="1"/>
  <c r="E104" i="107"/>
  <c r="E104" i="111" s="1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D105" i="107"/>
  <c r="D105" i="111" s="1"/>
  <c r="E105" i="107"/>
  <c r="E105" i="111" s="1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N105" i="111" s="1"/>
  <c r="C59" i="107"/>
  <c r="C60" i="107"/>
  <c r="C61" i="107"/>
  <c r="O61" i="107" s="1"/>
  <c r="C62" i="107"/>
  <c r="C63" i="107"/>
  <c r="O63" i="107" s="1"/>
  <c r="C64" i="107"/>
  <c r="C65" i="107"/>
  <c r="C66" i="107"/>
  <c r="C67" i="107"/>
  <c r="C68" i="107"/>
  <c r="C69" i="107"/>
  <c r="O69" i="107" s="1"/>
  <c r="C70" i="107"/>
  <c r="C71" i="107"/>
  <c r="C72" i="107"/>
  <c r="C73" i="107"/>
  <c r="C74" i="107"/>
  <c r="C75" i="107"/>
  <c r="C76" i="107"/>
  <c r="C77" i="107"/>
  <c r="O77" i="107" s="1"/>
  <c r="C78" i="107"/>
  <c r="C79" i="107"/>
  <c r="O79" i="107" s="1"/>
  <c r="C80" i="107"/>
  <c r="C81" i="107"/>
  <c r="C82" i="107"/>
  <c r="C83" i="107"/>
  <c r="C84" i="107"/>
  <c r="C85" i="107"/>
  <c r="O85" i="107" s="1"/>
  <c r="C86" i="107"/>
  <c r="C87" i="107"/>
  <c r="C88" i="107"/>
  <c r="C89" i="107"/>
  <c r="C89" i="111" s="1"/>
  <c r="C90" i="107"/>
  <c r="C91" i="107"/>
  <c r="C91" i="111" s="1"/>
  <c r="C92" i="107"/>
  <c r="C93" i="107"/>
  <c r="C93" i="111" s="1"/>
  <c r="C94" i="107"/>
  <c r="S31" i="107" s="1"/>
  <c r="C95" i="107"/>
  <c r="C95" i="111" s="1"/>
  <c r="C96" i="107"/>
  <c r="P96" i="107" s="1"/>
  <c r="C97" i="107"/>
  <c r="C97" i="111" s="1"/>
  <c r="C98" i="107"/>
  <c r="O98" i="107" s="1"/>
  <c r="C99" i="107"/>
  <c r="C99" i="111" s="1"/>
  <c r="C100" i="107"/>
  <c r="P100" i="107" s="1"/>
  <c r="C101" i="107"/>
  <c r="C101" i="111" s="1"/>
  <c r="C102" i="107"/>
  <c r="C103" i="107"/>
  <c r="C103" i="111" s="1"/>
  <c r="C104" i="107"/>
  <c r="C104" i="111" s="1"/>
  <c r="C105" i="107"/>
  <c r="C105" i="111" s="1"/>
  <c r="C58" i="107"/>
  <c r="O104" i="111" l="1"/>
  <c r="P104" i="111"/>
  <c r="O92" i="107"/>
  <c r="P92" i="107"/>
  <c r="C80" i="111"/>
  <c r="O80" i="107"/>
  <c r="P80" i="107"/>
  <c r="C68" i="111"/>
  <c r="O68" i="107"/>
  <c r="P68" i="107"/>
  <c r="E102" i="111"/>
  <c r="U33" i="111" s="1"/>
  <c r="U33" i="107"/>
  <c r="I98" i="111"/>
  <c r="Y32" i="111" s="1"/>
  <c r="Y32" i="107"/>
  <c r="I86" i="111"/>
  <c r="Y29" i="111" s="1"/>
  <c r="Y29" i="107"/>
  <c r="E86" i="111"/>
  <c r="U29" i="111" s="1"/>
  <c r="U29" i="107"/>
  <c r="I82" i="111"/>
  <c r="Y28" i="111" s="1"/>
  <c r="Y28" i="107"/>
  <c r="E74" i="111"/>
  <c r="U26" i="111" s="1"/>
  <c r="U26" i="107"/>
  <c r="M70" i="111"/>
  <c r="AC25" i="111" s="1"/>
  <c r="AC25" i="107"/>
  <c r="E66" i="111"/>
  <c r="U24" i="111" s="1"/>
  <c r="U24" i="107"/>
  <c r="I58" i="111"/>
  <c r="Y22" i="111" s="1"/>
  <c r="Y22" i="107"/>
  <c r="P103" i="107"/>
  <c r="O96" i="107"/>
  <c r="O73" i="107"/>
  <c r="S27" i="107"/>
  <c r="AD30" i="107"/>
  <c r="U27" i="107"/>
  <c r="V22" i="107"/>
  <c r="O100" i="108"/>
  <c r="P100" i="108"/>
  <c r="O80" i="108"/>
  <c r="P80" i="108"/>
  <c r="O68" i="108"/>
  <c r="P68" i="108"/>
  <c r="T29" i="108"/>
  <c r="O99" i="111"/>
  <c r="P99" i="111"/>
  <c r="C87" i="111"/>
  <c r="P87" i="107"/>
  <c r="C71" i="111"/>
  <c r="P71" i="107"/>
  <c r="L102" i="111"/>
  <c r="AB33" i="111" s="1"/>
  <c r="AB33" i="107"/>
  <c r="X33" i="107"/>
  <c r="T33" i="107"/>
  <c r="D102" i="111"/>
  <c r="T33" i="111" s="1"/>
  <c r="AB32" i="111"/>
  <c r="X32" i="111"/>
  <c r="L94" i="111"/>
  <c r="AB31" i="111" s="1"/>
  <c r="AB31" i="107"/>
  <c r="H94" i="111"/>
  <c r="X31" i="111" s="1"/>
  <c r="X31" i="107"/>
  <c r="D94" i="111"/>
  <c r="T31" i="111" s="1"/>
  <c r="T31" i="107"/>
  <c r="AB30" i="107"/>
  <c r="X30" i="107"/>
  <c r="H90" i="111"/>
  <c r="X30" i="111" s="1"/>
  <c r="D90" i="111"/>
  <c r="T30" i="111" s="1"/>
  <c r="T30" i="107"/>
  <c r="L86" i="111"/>
  <c r="AB29" i="111" s="1"/>
  <c r="AB29" i="107"/>
  <c r="X29" i="107"/>
  <c r="T29" i="107"/>
  <c r="D86" i="111"/>
  <c r="T29" i="111" s="1"/>
  <c r="AB28" i="111"/>
  <c r="X28" i="111"/>
  <c r="T28" i="111"/>
  <c r="L78" i="111"/>
  <c r="AB27" i="111" s="1"/>
  <c r="AB27" i="107"/>
  <c r="H78" i="111"/>
  <c r="X27" i="111" s="1"/>
  <c r="X27" i="107"/>
  <c r="D78" i="111"/>
  <c r="T27" i="111" s="1"/>
  <c r="T27" i="107"/>
  <c r="L74" i="111"/>
  <c r="AB26" i="111" s="1"/>
  <c r="AB26" i="107"/>
  <c r="H74" i="111"/>
  <c r="X26" i="111" s="1"/>
  <c r="X26" i="107"/>
  <c r="D74" i="111"/>
  <c r="T26" i="111" s="1"/>
  <c r="T26" i="107"/>
  <c r="L70" i="111"/>
  <c r="AB25" i="111" s="1"/>
  <c r="AB25" i="107"/>
  <c r="H70" i="111"/>
  <c r="X25" i="111" s="1"/>
  <c r="X25" i="107"/>
  <c r="D70" i="111"/>
  <c r="T25" i="111" s="1"/>
  <c r="T25" i="107"/>
  <c r="AB24" i="111"/>
  <c r="X24" i="111"/>
  <c r="T24" i="111"/>
  <c r="L62" i="111"/>
  <c r="AB23" i="111" s="1"/>
  <c r="AB23" i="107"/>
  <c r="H62" i="111"/>
  <c r="X23" i="111" s="1"/>
  <c r="X23" i="107"/>
  <c r="D62" i="111"/>
  <c r="T23" i="111" s="1"/>
  <c r="T23" i="107"/>
  <c r="L58" i="111"/>
  <c r="AB22" i="111" s="1"/>
  <c r="AB22" i="107"/>
  <c r="H58" i="111"/>
  <c r="X22" i="111" s="1"/>
  <c r="X22" i="107"/>
  <c r="D58" i="111"/>
  <c r="T22" i="111" s="1"/>
  <c r="T22" i="107"/>
  <c r="O105" i="107"/>
  <c r="O103" i="107"/>
  <c r="O101" i="107"/>
  <c r="P95" i="107"/>
  <c r="P91" i="107"/>
  <c r="O87" i="107"/>
  <c r="O71" i="107"/>
  <c r="AC31" i="107"/>
  <c r="Z30" i="107"/>
  <c r="W29" i="107"/>
  <c r="T28" i="107"/>
  <c r="AD26" i="107"/>
  <c r="AA25" i="107"/>
  <c r="X24" i="107"/>
  <c r="U23" i="107"/>
  <c r="O103" i="108"/>
  <c r="O99" i="108"/>
  <c r="O95" i="108"/>
  <c r="O91" i="108"/>
  <c r="O87" i="108"/>
  <c r="O83" i="108"/>
  <c r="O79" i="108"/>
  <c r="O75" i="108"/>
  <c r="O71" i="108"/>
  <c r="O67" i="108"/>
  <c r="O63" i="108"/>
  <c r="O59" i="108"/>
  <c r="AB32" i="108"/>
  <c r="X32" i="108"/>
  <c r="T32" i="108"/>
  <c r="AB31" i="108"/>
  <c r="X31" i="108"/>
  <c r="T31" i="108"/>
  <c r="AB30" i="108"/>
  <c r="X30" i="108"/>
  <c r="T30" i="108"/>
  <c r="AB28" i="108"/>
  <c r="X28" i="108"/>
  <c r="T28" i="108"/>
  <c r="AB27" i="108"/>
  <c r="X27" i="108"/>
  <c r="T27" i="108"/>
  <c r="AB26" i="108"/>
  <c r="X26" i="108"/>
  <c r="T26" i="108"/>
  <c r="AB24" i="108"/>
  <c r="X24" i="108"/>
  <c r="T24" i="108"/>
  <c r="AB23" i="108"/>
  <c r="X23" i="108"/>
  <c r="T23" i="108"/>
  <c r="AB22" i="108"/>
  <c r="X22" i="108"/>
  <c r="T22" i="108"/>
  <c r="V31" i="108"/>
  <c r="T25" i="108"/>
  <c r="C96" i="111"/>
  <c r="C88" i="111"/>
  <c r="O88" i="107"/>
  <c r="P88" i="107"/>
  <c r="C72" i="111"/>
  <c r="O72" i="107"/>
  <c r="P72" i="107"/>
  <c r="M102" i="111"/>
  <c r="AC33" i="111" s="1"/>
  <c r="AC33" i="107"/>
  <c r="M98" i="111"/>
  <c r="AC32" i="111" s="1"/>
  <c r="AC32" i="107"/>
  <c r="E98" i="111"/>
  <c r="U32" i="111" s="1"/>
  <c r="U32" i="107"/>
  <c r="I90" i="111"/>
  <c r="Y30" i="111" s="1"/>
  <c r="Y30" i="107"/>
  <c r="M82" i="111"/>
  <c r="AC28" i="111" s="1"/>
  <c r="AC28" i="107"/>
  <c r="E82" i="111"/>
  <c r="U28" i="111" s="1"/>
  <c r="U28" i="107"/>
  <c r="I74" i="111"/>
  <c r="Y26" i="111" s="1"/>
  <c r="Y26" i="107"/>
  <c r="M66" i="111"/>
  <c r="AC24" i="111" s="1"/>
  <c r="AC24" i="107"/>
  <c r="M58" i="111"/>
  <c r="AC22" i="111" s="1"/>
  <c r="AC22" i="107"/>
  <c r="P105" i="107"/>
  <c r="O99" i="107"/>
  <c r="AE32" i="107" s="1"/>
  <c r="O89" i="107"/>
  <c r="O65" i="107"/>
  <c r="W33" i="107"/>
  <c r="X28" i="107"/>
  <c r="AB24" i="107"/>
  <c r="O104" i="108"/>
  <c r="P104" i="108"/>
  <c r="O96" i="108"/>
  <c r="P96" i="108"/>
  <c r="O88" i="108"/>
  <c r="P88" i="108"/>
  <c r="O76" i="108"/>
  <c r="P76" i="108"/>
  <c r="O60" i="108"/>
  <c r="P60" i="108"/>
  <c r="C100" i="111"/>
  <c r="O103" i="111"/>
  <c r="P103" i="111"/>
  <c r="O91" i="111"/>
  <c r="P91" i="111"/>
  <c r="P79" i="107"/>
  <c r="C79" i="111"/>
  <c r="P67" i="107"/>
  <c r="P59" i="107"/>
  <c r="C59" i="111"/>
  <c r="S22" i="107"/>
  <c r="C58" i="111"/>
  <c r="C102" i="111"/>
  <c r="S33" i="107"/>
  <c r="C98" i="111"/>
  <c r="S32" i="107"/>
  <c r="P98" i="107"/>
  <c r="C94" i="111"/>
  <c r="O94" i="107"/>
  <c r="P94" i="107"/>
  <c r="C90" i="111"/>
  <c r="S30" i="107"/>
  <c r="O90" i="107"/>
  <c r="P90" i="107"/>
  <c r="C86" i="111"/>
  <c r="S29" i="107"/>
  <c r="O86" i="107"/>
  <c r="P86" i="107"/>
  <c r="C82" i="111"/>
  <c r="O82" i="107"/>
  <c r="AE28" i="107" s="1"/>
  <c r="S28" i="107"/>
  <c r="P82" i="107"/>
  <c r="C78" i="111"/>
  <c r="O78" i="107"/>
  <c r="AE27" i="107" s="1"/>
  <c r="P78" i="107"/>
  <c r="C74" i="111"/>
  <c r="S26" i="107"/>
  <c r="O74" i="107"/>
  <c r="P74" i="107"/>
  <c r="C70" i="111"/>
  <c r="S25" i="107"/>
  <c r="O70" i="107"/>
  <c r="AE25" i="107" s="1"/>
  <c r="P70" i="107"/>
  <c r="C66" i="111"/>
  <c r="O66" i="107"/>
  <c r="S24" i="107"/>
  <c r="P66" i="107"/>
  <c r="C62" i="111"/>
  <c r="O62" i="107"/>
  <c r="P62" i="107"/>
  <c r="AA33" i="111"/>
  <c r="W33" i="111"/>
  <c r="K98" i="111"/>
  <c r="AA32" i="111" s="1"/>
  <c r="AA32" i="107"/>
  <c r="G98" i="111"/>
  <c r="W32" i="111" s="1"/>
  <c r="W32" i="107"/>
  <c r="K94" i="111"/>
  <c r="AA31" i="111" s="1"/>
  <c r="AA31" i="107"/>
  <c r="G94" i="111"/>
  <c r="W31" i="111" s="1"/>
  <c r="W31" i="107"/>
  <c r="K90" i="111"/>
  <c r="AA30" i="111" s="1"/>
  <c r="AA30" i="107"/>
  <c r="G90" i="111"/>
  <c r="W30" i="111" s="1"/>
  <c r="W30" i="107"/>
  <c r="AA29" i="111"/>
  <c r="W29" i="111"/>
  <c r="K82" i="111"/>
  <c r="AA28" i="111" s="1"/>
  <c r="AA28" i="107"/>
  <c r="G82" i="111"/>
  <c r="W28" i="111" s="1"/>
  <c r="W28" i="107"/>
  <c r="K78" i="111"/>
  <c r="AA27" i="111" s="1"/>
  <c r="AA27" i="107"/>
  <c r="G78" i="111"/>
  <c r="W27" i="111" s="1"/>
  <c r="W27" i="107"/>
  <c r="K74" i="111"/>
  <c r="AA26" i="111" s="1"/>
  <c r="AA26" i="107"/>
  <c r="G74" i="111"/>
  <c r="W26" i="111" s="1"/>
  <c r="W26" i="107"/>
  <c r="AA25" i="111"/>
  <c r="W25" i="111"/>
  <c r="K66" i="111"/>
  <c r="AA24" i="111" s="1"/>
  <c r="AA24" i="107"/>
  <c r="G66" i="111"/>
  <c r="W24" i="111" s="1"/>
  <c r="W24" i="107"/>
  <c r="K62" i="111"/>
  <c r="AA23" i="111" s="1"/>
  <c r="AA23" i="107"/>
  <c r="G62" i="111"/>
  <c r="W23" i="111" s="1"/>
  <c r="W23" i="107"/>
  <c r="K58" i="111"/>
  <c r="AA22" i="111" s="1"/>
  <c r="AA22" i="107"/>
  <c r="G58" i="111"/>
  <c r="W22" i="111" s="1"/>
  <c r="W22" i="107"/>
  <c r="O58" i="107"/>
  <c r="P104" i="107"/>
  <c r="P102" i="107"/>
  <c r="O100" i="107"/>
  <c r="P97" i="107"/>
  <c r="O95" i="107"/>
  <c r="O91" i="107"/>
  <c r="AB32" i="107"/>
  <c r="Y31" i="107"/>
  <c r="V30" i="107"/>
  <c r="AC27" i="107"/>
  <c r="Z26" i="107"/>
  <c r="W25" i="107"/>
  <c r="T24" i="107"/>
  <c r="AD22" i="107"/>
  <c r="P58" i="108"/>
  <c r="AF22" i="108" s="1"/>
  <c r="S33" i="108"/>
  <c r="O98" i="108"/>
  <c r="AE32" i="108" s="1"/>
  <c r="O94" i="108"/>
  <c r="O90" i="108"/>
  <c r="S29" i="108"/>
  <c r="O82" i="108"/>
  <c r="AE28" i="108" s="1"/>
  <c r="O78" i="108"/>
  <c r="O74" i="108"/>
  <c r="S25" i="108"/>
  <c r="O66" i="108"/>
  <c r="AE24" i="108" s="1"/>
  <c r="O62" i="108"/>
  <c r="AA33" i="108"/>
  <c r="W33" i="108"/>
  <c r="AA32" i="108"/>
  <c r="W32" i="108"/>
  <c r="AA31" i="108"/>
  <c r="W31" i="108"/>
  <c r="AA29" i="108"/>
  <c r="W29" i="108"/>
  <c r="AA28" i="108"/>
  <c r="W28" i="108"/>
  <c r="AA27" i="108"/>
  <c r="W27" i="108"/>
  <c r="AA25" i="108"/>
  <c r="W25" i="108"/>
  <c r="AA24" i="108"/>
  <c r="W24" i="108"/>
  <c r="AA23" i="108"/>
  <c r="W23" i="108"/>
  <c r="P105" i="108"/>
  <c r="S26" i="108"/>
  <c r="V27" i="108"/>
  <c r="C92" i="111"/>
  <c r="H86" i="111"/>
  <c r="X29" i="111" s="1"/>
  <c r="C84" i="111"/>
  <c r="O84" i="107"/>
  <c r="P84" i="107"/>
  <c r="C76" i="111"/>
  <c r="O76" i="107"/>
  <c r="P76" i="107"/>
  <c r="C64" i="111"/>
  <c r="O64" i="107"/>
  <c r="P64" i="107"/>
  <c r="C60" i="111"/>
  <c r="O60" i="107"/>
  <c r="P60" i="107"/>
  <c r="I102" i="111"/>
  <c r="Y33" i="111" s="1"/>
  <c r="Y33" i="107"/>
  <c r="M90" i="111"/>
  <c r="AC30" i="111" s="1"/>
  <c r="AC30" i="107"/>
  <c r="E90" i="111"/>
  <c r="U30" i="111" s="1"/>
  <c r="U30" i="107"/>
  <c r="M86" i="111"/>
  <c r="AC29" i="111" s="1"/>
  <c r="AC29" i="107"/>
  <c r="M74" i="111"/>
  <c r="AC26" i="111" s="1"/>
  <c r="AC26" i="107"/>
  <c r="I70" i="111"/>
  <c r="Y25" i="111" s="1"/>
  <c r="Y25" i="107"/>
  <c r="E70" i="111"/>
  <c r="U25" i="111" s="1"/>
  <c r="U25" i="107"/>
  <c r="I66" i="111"/>
  <c r="Y24" i="111" s="1"/>
  <c r="Y24" i="107"/>
  <c r="E58" i="111"/>
  <c r="U22" i="111" s="1"/>
  <c r="U22" i="107"/>
  <c r="P101" i="107"/>
  <c r="O93" i="107"/>
  <c r="O81" i="107"/>
  <c r="T32" i="107"/>
  <c r="AA29" i="107"/>
  <c r="Y23" i="107"/>
  <c r="O92" i="108"/>
  <c r="P92" i="108"/>
  <c r="O84" i="108"/>
  <c r="P84" i="108"/>
  <c r="O72" i="108"/>
  <c r="P72" i="108"/>
  <c r="O64" i="108"/>
  <c r="P64" i="108"/>
  <c r="O67" i="111"/>
  <c r="P67" i="111"/>
  <c r="O95" i="111"/>
  <c r="P95" i="111"/>
  <c r="P83" i="107"/>
  <c r="P75" i="107"/>
  <c r="C75" i="111"/>
  <c r="P63" i="107"/>
  <c r="C63" i="111"/>
  <c r="O105" i="111"/>
  <c r="P105" i="111"/>
  <c r="O101" i="111"/>
  <c r="P101" i="111"/>
  <c r="O97" i="111"/>
  <c r="P97" i="111"/>
  <c r="O93" i="111"/>
  <c r="P93" i="111"/>
  <c r="O89" i="111"/>
  <c r="P89" i="111"/>
  <c r="C85" i="111"/>
  <c r="P85" i="107"/>
  <c r="C81" i="111"/>
  <c r="P81" i="107"/>
  <c r="C77" i="111"/>
  <c r="P77" i="107"/>
  <c r="C73" i="111"/>
  <c r="P73" i="107"/>
  <c r="C69" i="111"/>
  <c r="P69" i="107"/>
  <c r="C65" i="111"/>
  <c r="P65" i="107"/>
  <c r="C61" i="111"/>
  <c r="P61" i="107"/>
  <c r="N102" i="111"/>
  <c r="AD33" i="111" s="1"/>
  <c r="AD33" i="107"/>
  <c r="J102" i="111"/>
  <c r="Z33" i="111" s="1"/>
  <c r="Z33" i="107"/>
  <c r="F102" i="111"/>
  <c r="V33" i="111" s="1"/>
  <c r="V33" i="107"/>
  <c r="N98" i="111"/>
  <c r="AD32" i="111" s="1"/>
  <c r="AD32" i="107"/>
  <c r="J98" i="111"/>
  <c r="Z32" i="111" s="1"/>
  <c r="Z32" i="107"/>
  <c r="F98" i="111"/>
  <c r="V32" i="111" s="1"/>
  <c r="V32" i="107"/>
  <c r="N94" i="111"/>
  <c r="AD31" i="111" s="1"/>
  <c r="AD31" i="107"/>
  <c r="J94" i="111"/>
  <c r="Z31" i="111" s="1"/>
  <c r="Z31" i="107"/>
  <c r="F94" i="111"/>
  <c r="V31" i="111" s="1"/>
  <c r="V31" i="107"/>
  <c r="AD30" i="111"/>
  <c r="Z30" i="111"/>
  <c r="V30" i="111"/>
  <c r="N86" i="111"/>
  <c r="AD29" i="111" s="1"/>
  <c r="AD29" i="107"/>
  <c r="J86" i="111"/>
  <c r="Z29" i="111" s="1"/>
  <c r="Z29" i="107"/>
  <c r="F86" i="111"/>
  <c r="V29" i="111" s="1"/>
  <c r="V29" i="107"/>
  <c r="N82" i="111"/>
  <c r="AD28" i="111" s="1"/>
  <c r="AD28" i="107"/>
  <c r="J82" i="111"/>
  <c r="Z28" i="111" s="1"/>
  <c r="Z28" i="107"/>
  <c r="V28" i="107"/>
  <c r="F82" i="111"/>
  <c r="V28" i="111" s="1"/>
  <c r="N78" i="111"/>
  <c r="AD27" i="111" s="1"/>
  <c r="AD27" i="107"/>
  <c r="J78" i="111"/>
  <c r="Z27" i="111" s="1"/>
  <c r="Z27" i="107"/>
  <c r="F78" i="111"/>
  <c r="V27" i="111" s="1"/>
  <c r="V27" i="107"/>
  <c r="AD26" i="111"/>
  <c r="Z26" i="111"/>
  <c r="V26" i="111"/>
  <c r="N70" i="111"/>
  <c r="AD25" i="111" s="1"/>
  <c r="AD25" i="107"/>
  <c r="J70" i="111"/>
  <c r="Z25" i="111" s="1"/>
  <c r="Z25" i="107"/>
  <c r="F70" i="111"/>
  <c r="V25" i="111" s="1"/>
  <c r="V25" i="107"/>
  <c r="N66" i="111"/>
  <c r="AD24" i="111" s="1"/>
  <c r="AD24" i="107"/>
  <c r="J66" i="111"/>
  <c r="Z24" i="111" s="1"/>
  <c r="Z24" i="107"/>
  <c r="V24" i="107"/>
  <c r="N62" i="111"/>
  <c r="AD23" i="111" s="1"/>
  <c r="AD23" i="107"/>
  <c r="J62" i="111"/>
  <c r="Z23" i="111" s="1"/>
  <c r="Z23" i="107"/>
  <c r="F62" i="111"/>
  <c r="V23" i="111" s="1"/>
  <c r="V23" i="107"/>
  <c r="AD22" i="111"/>
  <c r="Z22" i="111"/>
  <c r="V22" i="111"/>
  <c r="P58" i="107"/>
  <c r="AF22" i="107" s="1"/>
  <c r="O104" i="107"/>
  <c r="O102" i="107"/>
  <c r="P99" i="107"/>
  <c r="O97" i="107"/>
  <c r="P93" i="107"/>
  <c r="P89" i="107"/>
  <c r="O83" i="107"/>
  <c r="O75" i="107"/>
  <c r="O67" i="107"/>
  <c r="O59" i="107"/>
  <c r="S23" i="107"/>
  <c r="AA33" i="107"/>
  <c r="X32" i="107"/>
  <c r="U31" i="107"/>
  <c r="AB28" i="107"/>
  <c r="Y27" i="107"/>
  <c r="V26" i="107"/>
  <c r="AC23" i="107"/>
  <c r="Z22" i="107"/>
  <c r="O105" i="108"/>
  <c r="O101" i="108"/>
  <c r="O97" i="108"/>
  <c r="O93" i="108"/>
  <c r="O89" i="108"/>
  <c r="O85" i="108"/>
  <c r="O81" i="108"/>
  <c r="O77" i="108"/>
  <c r="O73" i="108"/>
  <c r="O69" i="108"/>
  <c r="O65" i="108"/>
  <c r="O61" i="108"/>
  <c r="AD33" i="108"/>
  <c r="Z33" i="108"/>
  <c r="V33" i="108"/>
  <c r="AD32" i="108"/>
  <c r="Z32" i="108"/>
  <c r="V32" i="108"/>
  <c r="AD30" i="108"/>
  <c r="Z30" i="108"/>
  <c r="V30" i="108"/>
  <c r="AD29" i="108"/>
  <c r="Z29" i="108"/>
  <c r="V29" i="108"/>
  <c r="AD28" i="108"/>
  <c r="Z28" i="108"/>
  <c r="V28" i="108"/>
  <c r="AD26" i="108"/>
  <c r="Z26" i="108"/>
  <c r="V26" i="108"/>
  <c r="AD25" i="108"/>
  <c r="Z25" i="108"/>
  <c r="V25" i="108"/>
  <c r="AD24" i="108"/>
  <c r="Z24" i="108"/>
  <c r="V24" i="108"/>
  <c r="AD22" i="108"/>
  <c r="Z22" i="108"/>
  <c r="V22" i="108"/>
  <c r="P63" i="108"/>
  <c r="S30" i="108"/>
  <c r="C83" i="111"/>
  <c r="H102" i="111"/>
  <c r="X33" i="111" s="1"/>
  <c r="L90" i="111"/>
  <c r="AB30" i="111" s="1"/>
  <c r="S23" i="108"/>
  <c r="S27" i="108"/>
  <c r="S31" i="108"/>
  <c r="O58" i="108"/>
  <c r="AE22" i="108" s="1"/>
  <c r="P102" i="108"/>
  <c r="AF33" i="108" s="1"/>
  <c r="P98" i="108"/>
  <c r="AF32" i="108" s="1"/>
  <c r="P94" i="108"/>
  <c r="P90" i="108"/>
  <c r="AF30" i="108" s="1"/>
  <c r="P86" i="108"/>
  <c r="AF29" i="108" s="1"/>
  <c r="P82" i="108"/>
  <c r="P78" i="108"/>
  <c r="P74" i="108"/>
  <c r="P70" i="108"/>
  <c r="AF25" i="108" s="1"/>
  <c r="P66" i="108"/>
  <c r="AF24" i="108" s="1"/>
  <c r="P62" i="108"/>
  <c r="S24" i="108"/>
  <c r="S28" i="108"/>
  <c r="S32" i="108"/>
  <c r="O102" i="108"/>
  <c r="O86" i="108"/>
  <c r="O70" i="108"/>
  <c r="AE25" i="108" s="1"/>
  <c r="N106" i="109"/>
  <c r="M106" i="109"/>
  <c r="L106" i="109"/>
  <c r="K106" i="109"/>
  <c r="J106" i="109"/>
  <c r="I106" i="109"/>
  <c r="H106" i="109"/>
  <c r="G106" i="109"/>
  <c r="F106" i="109"/>
  <c r="E106" i="109"/>
  <c r="D106" i="109"/>
  <c r="C106" i="109"/>
  <c r="P105" i="109"/>
  <c r="O105" i="109"/>
  <c r="P104" i="109"/>
  <c r="O104" i="109"/>
  <c r="P103" i="109"/>
  <c r="O103" i="109"/>
  <c r="P102" i="109"/>
  <c r="O102" i="109"/>
  <c r="AE33" i="109" s="1"/>
  <c r="P101" i="109"/>
  <c r="O101" i="109"/>
  <c r="P100" i="109"/>
  <c r="O100" i="109"/>
  <c r="P99" i="109"/>
  <c r="O99" i="109"/>
  <c r="P98" i="109"/>
  <c r="O98" i="109"/>
  <c r="AE32" i="109" s="1"/>
  <c r="P97" i="109"/>
  <c r="O97" i="109"/>
  <c r="P96" i="109"/>
  <c r="O96" i="109"/>
  <c r="P95" i="109"/>
  <c r="O95" i="109"/>
  <c r="P94" i="109"/>
  <c r="O94" i="109"/>
  <c r="AE31" i="109" s="1"/>
  <c r="P93" i="109"/>
  <c r="O93" i="109"/>
  <c r="P92" i="109"/>
  <c r="O92" i="109"/>
  <c r="P91" i="109"/>
  <c r="O91" i="109"/>
  <c r="P90" i="109"/>
  <c r="O90" i="109"/>
  <c r="AE30" i="109" s="1"/>
  <c r="P89" i="109"/>
  <c r="O89" i="109"/>
  <c r="P88" i="109"/>
  <c r="O88" i="109"/>
  <c r="P87" i="109"/>
  <c r="O87" i="109"/>
  <c r="P86" i="109"/>
  <c r="O86" i="109"/>
  <c r="AE29" i="109" s="1"/>
  <c r="P85" i="109"/>
  <c r="O85" i="109"/>
  <c r="P84" i="109"/>
  <c r="O84" i="109"/>
  <c r="P83" i="109"/>
  <c r="O83" i="109"/>
  <c r="P82" i="109"/>
  <c r="O82" i="109"/>
  <c r="AE28" i="109" s="1"/>
  <c r="P81" i="109"/>
  <c r="O81" i="109"/>
  <c r="P80" i="109"/>
  <c r="O80" i="109"/>
  <c r="P79" i="109"/>
  <c r="O79" i="109"/>
  <c r="P78" i="109"/>
  <c r="O78" i="109"/>
  <c r="AE27" i="109" s="1"/>
  <c r="P77" i="109"/>
  <c r="O77" i="109"/>
  <c r="P76" i="109"/>
  <c r="O76" i="109"/>
  <c r="P75" i="109"/>
  <c r="O75" i="109"/>
  <c r="P74" i="109"/>
  <c r="O74" i="109"/>
  <c r="AE26" i="109" s="1"/>
  <c r="P73" i="109"/>
  <c r="O73" i="109"/>
  <c r="P72" i="109"/>
  <c r="O72" i="109"/>
  <c r="P71" i="109"/>
  <c r="O71" i="109"/>
  <c r="P70" i="109"/>
  <c r="O70" i="109"/>
  <c r="AE25" i="109" s="1"/>
  <c r="P69" i="109"/>
  <c r="O69" i="109"/>
  <c r="P68" i="109"/>
  <c r="O68" i="109"/>
  <c r="P67" i="109"/>
  <c r="O67" i="109"/>
  <c r="P66" i="109"/>
  <c r="O66" i="109"/>
  <c r="AE24" i="109" s="1"/>
  <c r="P65" i="109"/>
  <c r="O65" i="109"/>
  <c r="P64" i="109"/>
  <c r="O64" i="109"/>
  <c r="P63" i="109"/>
  <c r="O63" i="109"/>
  <c r="P62" i="109"/>
  <c r="O62" i="109"/>
  <c r="AE23" i="109" s="1"/>
  <c r="P61" i="109"/>
  <c r="O61" i="109"/>
  <c r="P60" i="109"/>
  <c r="O60" i="109"/>
  <c r="P59" i="109"/>
  <c r="O59" i="109"/>
  <c r="P58" i="109"/>
  <c r="O58" i="109"/>
  <c r="AE22" i="109" s="1"/>
  <c r="P57" i="109"/>
  <c r="O57" i="109"/>
  <c r="P56" i="109"/>
  <c r="O56" i="109"/>
  <c r="P55" i="109"/>
  <c r="O55" i="109"/>
  <c r="P54" i="109"/>
  <c r="O54" i="109"/>
  <c r="AE21" i="109" s="1"/>
  <c r="P53" i="109"/>
  <c r="O53" i="109"/>
  <c r="P52" i="109"/>
  <c r="O52" i="109"/>
  <c r="P51" i="109"/>
  <c r="O51" i="109"/>
  <c r="P50" i="109"/>
  <c r="O50" i="109"/>
  <c r="AE20" i="109" s="1"/>
  <c r="P49" i="109"/>
  <c r="O49" i="109"/>
  <c r="P48" i="109"/>
  <c r="O48" i="109"/>
  <c r="P47" i="109"/>
  <c r="O47" i="109"/>
  <c r="P46" i="109"/>
  <c r="O46" i="109"/>
  <c r="AE19" i="109" s="1"/>
  <c r="AE39" i="109" s="1"/>
  <c r="P45" i="109"/>
  <c r="O45" i="109"/>
  <c r="P44" i="109"/>
  <c r="O44" i="109"/>
  <c r="P43" i="109"/>
  <c r="O43" i="109"/>
  <c r="P42" i="109"/>
  <c r="O42" i="109"/>
  <c r="AE18" i="109" s="1"/>
  <c r="P41" i="109"/>
  <c r="O41" i="109"/>
  <c r="P40" i="109"/>
  <c r="O40" i="109"/>
  <c r="P39" i="109"/>
  <c r="O39" i="109"/>
  <c r="P38" i="109"/>
  <c r="O38" i="109"/>
  <c r="AE17" i="109" s="1"/>
  <c r="P37" i="109"/>
  <c r="O37" i="109"/>
  <c r="P36" i="109"/>
  <c r="O36" i="109"/>
  <c r="P35" i="109"/>
  <c r="O35" i="109"/>
  <c r="P34" i="109"/>
  <c r="O34" i="109"/>
  <c r="AE16" i="109" s="1"/>
  <c r="AF33" i="109"/>
  <c r="AD33" i="109"/>
  <c r="AC33" i="109"/>
  <c r="AB33" i="109"/>
  <c r="AA33" i="109"/>
  <c r="Z33" i="109"/>
  <c r="Y33" i="109"/>
  <c r="X33" i="109"/>
  <c r="W33" i="109"/>
  <c r="V33" i="109"/>
  <c r="U33" i="109"/>
  <c r="T33" i="109"/>
  <c r="S33" i="109"/>
  <c r="P33" i="109"/>
  <c r="O33" i="109"/>
  <c r="AF32" i="109"/>
  <c r="AD32" i="109"/>
  <c r="AC32" i="109"/>
  <c r="AB32" i="109"/>
  <c r="AA32" i="109"/>
  <c r="Z32" i="109"/>
  <c r="Y32" i="109"/>
  <c r="X32" i="109"/>
  <c r="W32" i="109"/>
  <c r="V32" i="109"/>
  <c r="U32" i="109"/>
  <c r="T32" i="109"/>
  <c r="S32" i="109"/>
  <c r="P32" i="109"/>
  <c r="O32" i="109"/>
  <c r="AF31" i="109"/>
  <c r="AD31" i="109"/>
  <c r="AC31" i="109"/>
  <c r="AB31" i="109"/>
  <c r="AA31" i="109"/>
  <c r="Z31" i="109"/>
  <c r="Y31" i="109"/>
  <c r="X31" i="109"/>
  <c r="W31" i="109"/>
  <c r="V31" i="109"/>
  <c r="U31" i="109"/>
  <c r="T31" i="109"/>
  <c r="S31" i="109"/>
  <c r="P31" i="109"/>
  <c r="AF15" i="109" s="1"/>
  <c r="O31" i="109"/>
  <c r="AF30" i="109"/>
  <c r="AD30" i="109"/>
  <c r="AC30" i="109"/>
  <c r="AB30" i="109"/>
  <c r="AA30" i="109"/>
  <c r="Z30" i="109"/>
  <c r="Y30" i="109"/>
  <c r="X30" i="109"/>
  <c r="W30" i="109"/>
  <c r="V30" i="109"/>
  <c r="U30" i="109"/>
  <c r="T30" i="109"/>
  <c r="S30" i="109"/>
  <c r="P30" i="109"/>
  <c r="O30" i="109"/>
  <c r="AE15" i="109" s="1"/>
  <c r="AF29" i="109"/>
  <c r="AD29" i="109"/>
  <c r="AC29" i="109"/>
  <c r="AB29" i="109"/>
  <c r="AA29" i="109"/>
  <c r="Z29" i="109"/>
  <c r="Y29" i="109"/>
  <c r="X29" i="109"/>
  <c r="W29" i="109"/>
  <c r="V29" i="109"/>
  <c r="U29" i="109"/>
  <c r="T29" i="109"/>
  <c r="S29" i="109"/>
  <c r="P29" i="109"/>
  <c r="O29" i="109"/>
  <c r="AF28" i="109"/>
  <c r="AD28" i="109"/>
  <c r="AC28" i="109"/>
  <c r="AB28" i="109"/>
  <c r="AA28" i="109"/>
  <c r="Z28" i="109"/>
  <c r="Y28" i="109"/>
  <c r="X28" i="109"/>
  <c r="W28" i="109"/>
  <c r="V28" i="109"/>
  <c r="U28" i="109"/>
  <c r="T28" i="109"/>
  <c r="S28" i="109"/>
  <c r="P28" i="109"/>
  <c r="O28" i="109"/>
  <c r="AF27" i="109"/>
  <c r="AD27" i="109"/>
  <c r="AC27" i="109"/>
  <c r="AB27" i="109"/>
  <c r="AA27" i="109"/>
  <c r="Z27" i="109"/>
  <c r="Y27" i="109"/>
  <c r="X27" i="109"/>
  <c r="W27" i="109"/>
  <c r="V27" i="109"/>
  <c r="U27" i="109"/>
  <c r="T27" i="109"/>
  <c r="S27" i="109"/>
  <c r="P27" i="109"/>
  <c r="AF14" i="109" s="1"/>
  <c r="O27" i="109"/>
  <c r="AF26" i="109"/>
  <c r="AD26" i="109"/>
  <c r="AC26" i="109"/>
  <c r="AB26" i="109"/>
  <c r="AA26" i="109"/>
  <c r="Z26" i="109"/>
  <c r="Y26" i="109"/>
  <c r="X26" i="109"/>
  <c r="W26" i="109"/>
  <c r="V26" i="109"/>
  <c r="U26" i="109"/>
  <c r="T26" i="109"/>
  <c r="S26" i="109"/>
  <c r="P26" i="109"/>
  <c r="O26" i="109"/>
  <c r="AE14" i="109" s="1"/>
  <c r="AF25" i="109"/>
  <c r="AD25" i="109"/>
  <c r="AC25" i="109"/>
  <c r="AB25" i="109"/>
  <c r="AA25" i="109"/>
  <c r="Z25" i="109"/>
  <c r="Y25" i="109"/>
  <c r="X25" i="109"/>
  <c r="W25" i="109"/>
  <c r="V25" i="109"/>
  <c r="U25" i="109"/>
  <c r="T25" i="109"/>
  <c r="S25" i="109"/>
  <c r="P25" i="109"/>
  <c r="O25" i="109"/>
  <c r="AF24" i="109"/>
  <c r="AD24" i="109"/>
  <c r="AC24" i="109"/>
  <c r="AB24" i="109"/>
  <c r="AA24" i="109"/>
  <c r="Z24" i="109"/>
  <c r="Y24" i="109"/>
  <c r="X24" i="109"/>
  <c r="W24" i="109"/>
  <c r="V24" i="109"/>
  <c r="U24" i="109"/>
  <c r="T24" i="109"/>
  <c r="S24" i="109"/>
  <c r="P24" i="109"/>
  <c r="O24" i="109"/>
  <c r="AF23" i="109"/>
  <c r="AD23" i="109"/>
  <c r="AC23" i="109"/>
  <c r="AB23" i="109"/>
  <c r="AA23" i="109"/>
  <c r="Z23" i="109"/>
  <c r="Y23" i="109"/>
  <c r="X23" i="109"/>
  <c r="W23" i="109"/>
  <c r="V23" i="109"/>
  <c r="U23" i="109"/>
  <c r="T23" i="109"/>
  <c r="S23" i="109"/>
  <c r="P23" i="109"/>
  <c r="AF13" i="109" s="1"/>
  <c r="AF38" i="109" s="1"/>
  <c r="O23" i="109"/>
  <c r="AF22" i="109"/>
  <c r="AD22" i="109"/>
  <c r="AC22" i="109"/>
  <c r="AB22" i="109"/>
  <c r="AA22" i="109"/>
  <c r="Z22" i="109"/>
  <c r="Y22" i="109"/>
  <c r="X22" i="109"/>
  <c r="W22" i="109"/>
  <c r="V22" i="109"/>
  <c r="U22" i="109"/>
  <c r="T22" i="109"/>
  <c r="S22" i="109"/>
  <c r="P22" i="109"/>
  <c r="O22" i="109"/>
  <c r="AE13" i="109" s="1"/>
  <c r="AE38" i="109" s="1"/>
  <c r="AF21" i="109"/>
  <c r="AD21" i="109"/>
  <c r="AC21" i="109"/>
  <c r="AB21" i="109"/>
  <c r="AA21" i="109"/>
  <c r="Z21" i="109"/>
  <c r="Y21" i="109"/>
  <c r="X21" i="109"/>
  <c r="W21" i="109"/>
  <c r="V21" i="109"/>
  <c r="U21" i="109"/>
  <c r="T21" i="109"/>
  <c r="S21" i="109"/>
  <c r="P21" i="109"/>
  <c r="O21" i="109"/>
  <c r="AF20" i="109"/>
  <c r="AD20" i="109"/>
  <c r="AC20" i="109"/>
  <c r="AB20" i="109"/>
  <c r="AA20" i="109"/>
  <c r="Z20" i="109"/>
  <c r="Y20" i="109"/>
  <c r="X20" i="109"/>
  <c r="W20" i="109"/>
  <c r="V20" i="109"/>
  <c r="U20" i="109"/>
  <c r="T20" i="109"/>
  <c r="S20" i="109"/>
  <c r="P20" i="109"/>
  <c r="O20" i="109"/>
  <c r="AF19" i="109"/>
  <c r="AD19" i="109"/>
  <c r="AD39" i="109" s="1"/>
  <c r="AC19" i="109"/>
  <c r="AC39" i="109" s="1"/>
  <c r="AB19" i="109"/>
  <c r="AA19" i="109"/>
  <c r="Z19" i="109"/>
  <c r="Z39" i="109" s="1"/>
  <c r="Y19" i="109"/>
  <c r="Y39" i="109" s="1"/>
  <c r="X19" i="109"/>
  <c r="W19" i="109"/>
  <c r="V19" i="109"/>
  <c r="V39" i="109" s="1"/>
  <c r="U19" i="109"/>
  <c r="U39" i="109" s="1"/>
  <c r="T19" i="109"/>
  <c r="S19" i="109"/>
  <c r="P19" i="109"/>
  <c r="O19" i="109"/>
  <c r="AF18" i="109"/>
  <c r="AD18" i="109"/>
  <c r="AC18" i="109"/>
  <c r="AB18" i="109"/>
  <c r="AA18" i="109"/>
  <c r="Z18" i="109"/>
  <c r="Y18" i="109"/>
  <c r="X18" i="109"/>
  <c r="W18" i="109"/>
  <c r="V18" i="109"/>
  <c r="U18" i="109"/>
  <c r="T18" i="109"/>
  <c r="S18" i="109"/>
  <c r="P18" i="109"/>
  <c r="O18" i="109"/>
  <c r="AE12" i="109" s="1"/>
  <c r="AF17" i="109"/>
  <c r="AD17" i="109"/>
  <c r="AC17" i="109"/>
  <c r="AB17" i="109"/>
  <c r="AA17" i="109"/>
  <c r="Z17" i="109"/>
  <c r="Y17" i="109"/>
  <c r="X17" i="109"/>
  <c r="W17" i="109"/>
  <c r="V17" i="109"/>
  <c r="U17" i="109"/>
  <c r="T17" i="109"/>
  <c r="S17" i="109"/>
  <c r="P17" i="109"/>
  <c r="O17" i="109"/>
  <c r="AF16" i="109"/>
  <c r="AD16" i="109"/>
  <c r="AC16" i="109"/>
  <c r="AB16" i="109"/>
  <c r="AA16" i="109"/>
  <c r="Z16" i="109"/>
  <c r="Y16" i="109"/>
  <c r="X16" i="109"/>
  <c r="W16" i="109"/>
  <c r="V16" i="109"/>
  <c r="U16" i="109"/>
  <c r="T16" i="109"/>
  <c r="S16" i="109"/>
  <c r="P16" i="109"/>
  <c r="O16" i="109"/>
  <c r="AD15" i="109"/>
  <c r="AC15" i="109"/>
  <c r="AB15" i="109"/>
  <c r="AA15" i="109"/>
  <c r="Z15" i="109"/>
  <c r="Y15" i="109"/>
  <c r="X15" i="109"/>
  <c r="W15" i="109"/>
  <c r="V15" i="109"/>
  <c r="U15" i="109"/>
  <c r="T15" i="109"/>
  <c r="S15" i="109"/>
  <c r="P15" i="109"/>
  <c r="AF11" i="109" s="1"/>
  <c r="O15" i="109"/>
  <c r="AD14" i="109"/>
  <c r="AC14" i="109"/>
  <c r="AB14" i="109"/>
  <c r="AA14" i="109"/>
  <c r="Z14" i="109"/>
  <c r="Y14" i="109"/>
  <c r="X14" i="109"/>
  <c r="W14" i="109"/>
  <c r="V14" i="109"/>
  <c r="U14" i="109"/>
  <c r="T14" i="109"/>
  <c r="S14" i="109"/>
  <c r="P14" i="109"/>
  <c r="O14" i="109"/>
  <c r="AE11" i="109" s="1"/>
  <c r="AD13" i="109"/>
  <c r="AC13" i="109"/>
  <c r="AB13" i="109"/>
  <c r="AB38" i="109" s="1"/>
  <c r="AA13" i="109"/>
  <c r="Z13" i="109"/>
  <c r="Y13" i="109"/>
  <c r="X13" i="109"/>
  <c r="X38" i="109" s="1"/>
  <c r="W13" i="109"/>
  <c r="V13" i="109"/>
  <c r="U13" i="109"/>
  <c r="T13" i="109"/>
  <c r="T38" i="109" s="1"/>
  <c r="S13" i="109"/>
  <c r="P13" i="109"/>
  <c r="O13" i="109"/>
  <c r="AF12" i="109"/>
  <c r="AD12" i="109"/>
  <c r="AC12" i="109"/>
  <c r="AB12" i="109"/>
  <c r="AA12" i="109"/>
  <c r="Z12" i="109"/>
  <c r="Y12" i="109"/>
  <c r="X12" i="109"/>
  <c r="W12" i="109"/>
  <c r="V12" i="109"/>
  <c r="U12" i="109"/>
  <c r="T12" i="109"/>
  <c r="S12" i="109"/>
  <c r="P12" i="109"/>
  <c r="O12" i="109"/>
  <c r="AD11" i="109"/>
  <c r="AC11" i="109"/>
  <c r="AB11" i="109"/>
  <c r="AA11" i="109"/>
  <c r="Z11" i="109"/>
  <c r="Y11" i="109"/>
  <c r="X11" i="109"/>
  <c r="W11" i="109"/>
  <c r="V11" i="109"/>
  <c r="U11" i="109"/>
  <c r="T11" i="109"/>
  <c r="S11" i="109"/>
  <c r="P11" i="109"/>
  <c r="O11" i="109"/>
  <c r="AD10" i="109"/>
  <c r="AC10" i="109"/>
  <c r="AB10" i="109"/>
  <c r="AB40" i="109" s="1"/>
  <c r="AA10" i="109"/>
  <c r="Z10" i="109"/>
  <c r="Y10" i="109"/>
  <c r="X10" i="109"/>
  <c r="X40" i="109" s="1"/>
  <c r="W10" i="109"/>
  <c r="V10" i="109"/>
  <c r="U10" i="109"/>
  <c r="T10" i="109"/>
  <c r="T40" i="109" s="1"/>
  <c r="S10" i="109"/>
  <c r="P10" i="109"/>
  <c r="O10" i="109"/>
  <c r="K6" i="109"/>
  <c r="K5" i="109"/>
  <c r="G5" i="109"/>
  <c r="C3" i="109"/>
  <c r="N106" i="101"/>
  <c r="M106" i="101"/>
  <c r="L106" i="101"/>
  <c r="K106" i="101"/>
  <c r="J106" i="101"/>
  <c r="I106" i="101"/>
  <c r="H106" i="101"/>
  <c r="G106" i="101"/>
  <c r="F106" i="101"/>
  <c r="E106" i="101"/>
  <c r="D106" i="101"/>
  <c r="C106" i="101"/>
  <c r="P105" i="101"/>
  <c r="O105" i="101"/>
  <c r="P104" i="101"/>
  <c r="O104" i="101"/>
  <c r="P103" i="101"/>
  <c r="O103" i="101"/>
  <c r="P102" i="101"/>
  <c r="O102" i="101"/>
  <c r="P101" i="101"/>
  <c r="O101" i="101"/>
  <c r="P100" i="101"/>
  <c r="O100" i="101"/>
  <c r="P99" i="101"/>
  <c r="O99" i="101"/>
  <c r="P98" i="101"/>
  <c r="O98" i="101"/>
  <c r="P97" i="101"/>
  <c r="O97" i="101"/>
  <c r="P96" i="101"/>
  <c r="O96" i="101"/>
  <c r="P95" i="101"/>
  <c r="O95" i="101"/>
  <c r="P94" i="101"/>
  <c r="O94" i="101"/>
  <c r="P93" i="101"/>
  <c r="O93" i="101"/>
  <c r="P92" i="101"/>
  <c r="O92" i="101"/>
  <c r="P91" i="101"/>
  <c r="O91" i="101"/>
  <c r="P90" i="101"/>
  <c r="O90" i="101"/>
  <c r="P89" i="101"/>
  <c r="O89" i="101"/>
  <c r="P88" i="101"/>
  <c r="O88" i="101"/>
  <c r="P87" i="101"/>
  <c r="O87" i="101"/>
  <c r="P86" i="101"/>
  <c r="O86" i="101"/>
  <c r="P85" i="101"/>
  <c r="O85" i="101"/>
  <c r="P84" i="101"/>
  <c r="O84" i="101"/>
  <c r="P83" i="101"/>
  <c r="O83" i="101"/>
  <c r="P82" i="101"/>
  <c r="O82" i="101"/>
  <c r="P81" i="101"/>
  <c r="O81" i="101"/>
  <c r="P80" i="101"/>
  <c r="O80" i="101"/>
  <c r="P79" i="101"/>
  <c r="O79" i="101"/>
  <c r="P78" i="101"/>
  <c r="O78" i="101"/>
  <c r="P77" i="101"/>
  <c r="O77" i="101"/>
  <c r="P76" i="101"/>
  <c r="O76" i="101"/>
  <c r="P75" i="101"/>
  <c r="O75" i="101"/>
  <c r="P74" i="101"/>
  <c r="O74" i="101"/>
  <c r="P73" i="101"/>
  <c r="O73" i="101"/>
  <c r="P72" i="101"/>
  <c r="O72" i="101"/>
  <c r="P71" i="101"/>
  <c r="O71" i="101"/>
  <c r="P70" i="101"/>
  <c r="O70" i="101"/>
  <c r="P69" i="101"/>
  <c r="O69" i="101"/>
  <c r="P68" i="101"/>
  <c r="O68" i="101"/>
  <c r="P67" i="101"/>
  <c r="O67" i="101"/>
  <c r="P66" i="101"/>
  <c r="O66" i="101"/>
  <c r="P65" i="101"/>
  <c r="O65" i="101"/>
  <c r="P64" i="101"/>
  <c r="O64" i="101"/>
  <c r="P63" i="101"/>
  <c r="O63" i="101"/>
  <c r="P62" i="101"/>
  <c r="O62" i="101"/>
  <c r="P61" i="101"/>
  <c r="O61" i="101"/>
  <c r="P60" i="101"/>
  <c r="O60" i="101"/>
  <c r="P59" i="101"/>
  <c r="O59" i="101"/>
  <c r="P58" i="101"/>
  <c r="O58" i="101"/>
  <c r="P57" i="101"/>
  <c r="O57" i="101"/>
  <c r="P56" i="101"/>
  <c r="O56" i="101"/>
  <c r="P55" i="101"/>
  <c r="O55" i="101"/>
  <c r="P54" i="101"/>
  <c r="O54" i="101"/>
  <c r="P53" i="101"/>
  <c r="O53" i="101"/>
  <c r="P52" i="101"/>
  <c r="O52" i="101"/>
  <c r="P51" i="101"/>
  <c r="O51" i="101"/>
  <c r="P50" i="101"/>
  <c r="O50" i="101"/>
  <c r="P49" i="101"/>
  <c r="O49" i="101"/>
  <c r="P48" i="101"/>
  <c r="O48" i="101"/>
  <c r="P47" i="101"/>
  <c r="O47" i="101"/>
  <c r="P46" i="101"/>
  <c r="O46" i="101"/>
  <c r="P45" i="101"/>
  <c r="O45" i="101"/>
  <c r="P44" i="101"/>
  <c r="O44" i="101"/>
  <c r="P43" i="101"/>
  <c r="O43" i="101"/>
  <c r="P42" i="101"/>
  <c r="O42" i="101"/>
  <c r="P41" i="101"/>
  <c r="O41" i="101"/>
  <c r="P40" i="101"/>
  <c r="O40" i="101"/>
  <c r="P39" i="101"/>
  <c r="O39" i="101"/>
  <c r="P38" i="101"/>
  <c r="O38" i="101"/>
  <c r="P37" i="101"/>
  <c r="O37" i="101"/>
  <c r="P36" i="101"/>
  <c r="O36" i="101"/>
  <c r="P35" i="101"/>
  <c r="O35" i="101"/>
  <c r="P34" i="101"/>
  <c r="O34" i="101"/>
  <c r="AF33" i="101"/>
  <c r="AE33" i="101"/>
  <c r="AD33" i="101"/>
  <c r="AC33" i="101"/>
  <c r="AB33" i="101"/>
  <c r="AA33" i="101"/>
  <c r="Z33" i="101"/>
  <c r="Y33" i="101"/>
  <c r="X33" i="101"/>
  <c r="W33" i="101"/>
  <c r="V33" i="101"/>
  <c r="U33" i="101"/>
  <c r="T33" i="101"/>
  <c r="S33" i="101"/>
  <c r="P33" i="101"/>
  <c r="O33" i="101"/>
  <c r="AF32" i="101"/>
  <c r="AE32" i="101"/>
  <c r="AD32" i="101"/>
  <c r="AC32" i="101"/>
  <c r="AB32" i="101"/>
  <c r="AA32" i="101"/>
  <c r="Z32" i="101"/>
  <c r="Y32" i="101"/>
  <c r="X32" i="101"/>
  <c r="W32" i="101"/>
  <c r="V32" i="101"/>
  <c r="U32" i="101"/>
  <c r="T32" i="101"/>
  <c r="S32" i="101"/>
  <c r="P32" i="101"/>
  <c r="O32" i="101"/>
  <c r="AF31" i="101"/>
  <c r="AE31" i="101"/>
  <c r="AD31" i="101"/>
  <c r="AC31" i="101"/>
  <c r="AB31" i="101"/>
  <c r="AA31" i="101"/>
  <c r="Z31" i="101"/>
  <c r="Y31" i="101"/>
  <c r="X31" i="101"/>
  <c r="W31" i="101"/>
  <c r="V31" i="101"/>
  <c r="U31" i="101"/>
  <c r="T31" i="101"/>
  <c r="S31" i="101"/>
  <c r="P31" i="101"/>
  <c r="O31" i="101"/>
  <c r="AF30" i="101"/>
  <c r="AE30" i="101"/>
  <c r="AD30" i="101"/>
  <c r="AC30" i="101"/>
  <c r="AB30" i="101"/>
  <c r="AA30" i="101"/>
  <c r="Z30" i="101"/>
  <c r="Y30" i="101"/>
  <c r="X30" i="101"/>
  <c r="W30" i="101"/>
  <c r="V30" i="101"/>
  <c r="U30" i="101"/>
  <c r="T30" i="101"/>
  <c r="S30" i="101"/>
  <c r="P30" i="101"/>
  <c r="O30" i="101"/>
  <c r="AF29" i="101"/>
  <c r="AE29" i="101"/>
  <c r="AD29" i="101"/>
  <c r="AC29" i="101"/>
  <c r="AB29" i="101"/>
  <c r="AA29" i="101"/>
  <c r="Z29" i="101"/>
  <c r="Y29" i="101"/>
  <c r="X29" i="101"/>
  <c r="W29" i="101"/>
  <c r="V29" i="101"/>
  <c r="U29" i="101"/>
  <c r="T29" i="101"/>
  <c r="S29" i="101"/>
  <c r="P29" i="101"/>
  <c r="O29" i="101"/>
  <c r="AF28" i="101"/>
  <c r="AE28" i="101"/>
  <c r="AD28" i="101"/>
  <c r="AC28" i="101"/>
  <c r="AB28" i="101"/>
  <c r="AA28" i="101"/>
  <c r="Z28" i="101"/>
  <c r="Y28" i="101"/>
  <c r="X28" i="101"/>
  <c r="W28" i="101"/>
  <c r="V28" i="101"/>
  <c r="U28" i="101"/>
  <c r="T28" i="101"/>
  <c r="S28" i="101"/>
  <c r="P28" i="101"/>
  <c r="O28" i="101"/>
  <c r="AF27" i="101"/>
  <c r="AE27" i="101"/>
  <c r="AD27" i="101"/>
  <c r="AC27" i="101"/>
  <c r="AB27" i="101"/>
  <c r="AA27" i="101"/>
  <c r="Z27" i="101"/>
  <c r="Y27" i="101"/>
  <c r="X27" i="101"/>
  <c r="W27" i="101"/>
  <c r="V27" i="101"/>
  <c r="U27" i="101"/>
  <c r="T27" i="101"/>
  <c r="S27" i="101"/>
  <c r="P27" i="101"/>
  <c r="O27" i="101"/>
  <c r="AF26" i="101"/>
  <c r="AE26" i="101"/>
  <c r="AD26" i="101"/>
  <c r="AC26" i="101"/>
  <c r="AB26" i="101"/>
  <c r="AA26" i="101"/>
  <c r="Z26" i="101"/>
  <c r="Y26" i="101"/>
  <c r="X26" i="101"/>
  <c r="W26" i="101"/>
  <c r="V26" i="101"/>
  <c r="U26" i="101"/>
  <c r="T26" i="101"/>
  <c r="S26" i="101"/>
  <c r="P26" i="101"/>
  <c r="O26" i="101"/>
  <c r="AF25" i="101"/>
  <c r="AE25" i="101"/>
  <c r="AD25" i="101"/>
  <c r="AC25" i="101"/>
  <c r="AB25" i="101"/>
  <c r="AA25" i="101"/>
  <c r="Z25" i="101"/>
  <c r="Y25" i="101"/>
  <c r="X25" i="101"/>
  <c r="W25" i="101"/>
  <c r="V25" i="101"/>
  <c r="U25" i="101"/>
  <c r="T25" i="101"/>
  <c r="S25" i="101"/>
  <c r="P25" i="101"/>
  <c r="O25" i="101"/>
  <c r="AF24" i="101"/>
  <c r="AE24" i="101"/>
  <c r="AD24" i="101"/>
  <c r="AC24" i="101"/>
  <c r="AB24" i="101"/>
  <c r="AA24" i="101"/>
  <c r="Z24" i="101"/>
  <c r="Y24" i="101"/>
  <c r="X24" i="101"/>
  <c r="W24" i="101"/>
  <c r="V24" i="101"/>
  <c r="U24" i="101"/>
  <c r="T24" i="101"/>
  <c r="S24" i="101"/>
  <c r="P24" i="101"/>
  <c r="O24" i="101"/>
  <c r="AF23" i="101"/>
  <c r="AE23" i="101"/>
  <c r="AD23" i="101"/>
  <c r="AC23" i="101"/>
  <c r="AB23" i="101"/>
  <c r="AA23" i="101"/>
  <c r="Z23" i="101"/>
  <c r="Y23" i="101"/>
  <c r="X23" i="101"/>
  <c r="W23" i="101"/>
  <c r="V23" i="101"/>
  <c r="U23" i="101"/>
  <c r="T23" i="101"/>
  <c r="S23" i="101"/>
  <c r="P23" i="101"/>
  <c r="O23" i="101"/>
  <c r="AF22" i="101"/>
  <c r="AE22" i="101"/>
  <c r="AD22" i="101"/>
  <c r="AC22" i="101"/>
  <c r="AB22" i="101"/>
  <c r="AA22" i="101"/>
  <c r="Z22" i="101"/>
  <c r="Y22" i="101"/>
  <c r="X22" i="101"/>
  <c r="W22" i="101"/>
  <c r="V22" i="101"/>
  <c r="U22" i="101"/>
  <c r="T22" i="101"/>
  <c r="S22" i="101"/>
  <c r="P22" i="101"/>
  <c r="O22" i="101"/>
  <c r="AF21" i="101"/>
  <c r="AE21" i="101"/>
  <c r="AD21" i="101"/>
  <c r="AC21" i="101"/>
  <c r="AB21" i="101"/>
  <c r="AA21" i="101"/>
  <c r="Z21" i="101"/>
  <c r="Y21" i="101"/>
  <c r="X21" i="101"/>
  <c r="W21" i="101"/>
  <c r="V21" i="101"/>
  <c r="U21" i="101"/>
  <c r="T21" i="101"/>
  <c r="S21" i="101"/>
  <c r="P21" i="101"/>
  <c r="O21" i="101"/>
  <c r="AF20" i="101"/>
  <c r="AE20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P20" i="101"/>
  <c r="O20" i="101"/>
  <c r="AF19" i="101"/>
  <c r="AF36" i="101" s="1"/>
  <c r="AE19" i="101"/>
  <c r="AE39" i="101" s="1"/>
  <c r="AD19" i="101"/>
  <c r="AD39" i="101" s="1"/>
  <c r="AC19" i="101"/>
  <c r="AC39" i="101" s="1"/>
  <c r="AB19" i="101"/>
  <c r="AB36" i="101" s="1"/>
  <c r="AA19" i="101"/>
  <c r="AA39" i="101" s="1"/>
  <c r="Z19" i="101"/>
  <c r="Z39" i="101" s="1"/>
  <c r="Y19" i="101"/>
  <c r="Y39" i="101" s="1"/>
  <c r="X19" i="101"/>
  <c r="X36" i="101" s="1"/>
  <c r="W19" i="101"/>
  <c r="W39" i="101" s="1"/>
  <c r="V19" i="101"/>
  <c r="V39" i="101" s="1"/>
  <c r="U19" i="101"/>
  <c r="U39" i="101" s="1"/>
  <c r="T19" i="101"/>
  <c r="T36" i="101" s="1"/>
  <c r="S19" i="101"/>
  <c r="S39" i="101" s="1"/>
  <c r="P19" i="101"/>
  <c r="O19" i="101"/>
  <c r="AF18" i="101"/>
  <c r="AE18" i="10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P18" i="101"/>
  <c r="O18" i="101"/>
  <c r="AE12" i="101" s="1"/>
  <c r="AF17" i="101"/>
  <c r="AE17" i="101"/>
  <c r="AD17" i="101"/>
  <c r="AC17" i="101"/>
  <c r="AB17" i="101"/>
  <c r="AA17" i="101"/>
  <c r="Z17" i="101"/>
  <c r="Y17" i="101"/>
  <c r="X17" i="101"/>
  <c r="W17" i="101"/>
  <c r="V17" i="101"/>
  <c r="U17" i="101"/>
  <c r="T17" i="101"/>
  <c r="S17" i="101"/>
  <c r="P17" i="101"/>
  <c r="O17" i="101"/>
  <c r="AF16" i="101"/>
  <c r="AE16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P16" i="101"/>
  <c r="O16" i="101"/>
  <c r="AF15" i="101"/>
  <c r="AE15" i="101"/>
  <c r="AD15" i="101"/>
  <c r="AC15" i="101"/>
  <c r="AB15" i="101"/>
  <c r="AA15" i="101"/>
  <c r="Z15" i="101"/>
  <c r="Y15" i="101"/>
  <c r="X15" i="101"/>
  <c r="W15" i="101"/>
  <c r="V15" i="101"/>
  <c r="U15" i="101"/>
  <c r="T15" i="101"/>
  <c r="S15" i="101"/>
  <c r="P15" i="101"/>
  <c r="O15" i="101"/>
  <c r="AF14" i="101"/>
  <c r="AE14" i="101"/>
  <c r="AD14" i="101"/>
  <c r="AC14" i="101"/>
  <c r="AB14" i="101"/>
  <c r="AA14" i="101"/>
  <c r="Z14" i="101"/>
  <c r="Y14" i="101"/>
  <c r="X14" i="101"/>
  <c r="W14" i="101"/>
  <c r="V14" i="101"/>
  <c r="U14" i="101"/>
  <c r="T14" i="101"/>
  <c r="S14" i="101"/>
  <c r="P14" i="101"/>
  <c r="O14" i="101"/>
  <c r="AE11" i="101" s="1"/>
  <c r="AF13" i="101"/>
  <c r="AF38" i="101" s="1"/>
  <c r="AE13" i="101"/>
  <c r="AE38" i="101" s="1"/>
  <c r="AD13" i="101"/>
  <c r="AD35" i="101" s="1"/>
  <c r="AC13" i="101"/>
  <c r="AC38" i="101" s="1"/>
  <c r="AB13" i="101"/>
  <c r="AB38" i="101" s="1"/>
  <c r="AA13" i="101"/>
  <c r="AA38" i="101" s="1"/>
  <c r="Z13" i="101"/>
  <c r="Z35" i="101" s="1"/>
  <c r="Y13" i="101"/>
  <c r="Y38" i="101" s="1"/>
  <c r="X13" i="101"/>
  <c r="X38" i="101" s="1"/>
  <c r="W13" i="101"/>
  <c r="W38" i="101" s="1"/>
  <c r="V13" i="101"/>
  <c r="V35" i="101" s="1"/>
  <c r="U13" i="101"/>
  <c r="U38" i="101" s="1"/>
  <c r="T13" i="101"/>
  <c r="T38" i="101" s="1"/>
  <c r="S13" i="101"/>
  <c r="S38" i="101" s="1"/>
  <c r="P13" i="101"/>
  <c r="O13" i="101"/>
  <c r="AF12" i="101"/>
  <c r="AD12" i="101"/>
  <c r="AC12" i="101"/>
  <c r="AB12" i="101"/>
  <c r="AA12" i="101"/>
  <c r="Z12" i="101"/>
  <c r="Y12" i="101"/>
  <c r="X12" i="101"/>
  <c r="W12" i="101"/>
  <c r="V12" i="101"/>
  <c r="U12" i="101"/>
  <c r="T12" i="101"/>
  <c r="S12" i="101"/>
  <c r="P12" i="101"/>
  <c r="O12" i="101"/>
  <c r="AF11" i="101"/>
  <c r="AD11" i="101"/>
  <c r="AD40" i="101" s="1"/>
  <c r="AC11" i="101"/>
  <c r="AB11" i="101"/>
  <c r="AA11" i="101"/>
  <c r="Z11" i="101"/>
  <c r="Z40" i="101" s="1"/>
  <c r="Y11" i="101"/>
  <c r="X11" i="101"/>
  <c r="W11" i="101"/>
  <c r="V11" i="101"/>
  <c r="V40" i="101" s="1"/>
  <c r="U11" i="101"/>
  <c r="T11" i="101"/>
  <c r="S11" i="101"/>
  <c r="P11" i="101"/>
  <c r="O11" i="101"/>
  <c r="AD10" i="101"/>
  <c r="AC10" i="101"/>
  <c r="AB10" i="101"/>
  <c r="AA10" i="101"/>
  <c r="Z10" i="101"/>
  <c r="Y10" i="101"/>
  <c r="X10" i="101"/>
  <c r="W10" i="101"/>
  <c r="V10" i="101"/>
  <c r="U10" i="101"/>
  <c r="T10" i="101"/>
  <c r="S10" i="101"/>
  <c r="P10" i="101"/>
  <c r="AF10" i="101" s="1"/>
  <c r="AF40" i="101" s="1"/>
  <c r="O10" i="101"/>
  <c r="K6" i="101"/>
  <c r="G6" i="101"/>
  <c r="D6" i="101"/>
  <c r="K5" i="101"/>
  <c r="G5" i="101"/>
  <c r="C3" i="101"/>
  <c r="O77" i="111" l="1"/>
  <c r="P77" i="111"/>
  <c r="O76" i="111"/>
  <c r="P76" i="111"/>
  <c r="S31" i="111"/>
  <c r="O94" i="111"/>
  <c r="P94" i="111"/>
  <c r="U38" i="109"/>
  <c r="Y38" i="109"/>
  <c r="AC38" i="109"/>
  <c r="S39" i="109"/>
  <c r="W39" i="109"/>
  <c r="AA39" i="109"/>
  <c r="AF36" i="109"/>
  <c r="AE29" i="108"/>
  <c r="AF26" i="108"/>
  <c r="O75" i="111"/>
  <c r="P75" i="111"/>
  <c r="O64" i="111"/>
  <c r="P64" i="111"/>
  <c r="O92" i="111"/>
  <c r="P92" i="111"/>
  <c r="AE22" i="107"/>
  <c r="AE23" i="107"/>
  <c r="AE24" i="107"/>
  <c r="S27" i="111"/>
  <c r="O78" i="111"/>
  <c r="P78" i="111"/>
  <c r="S28" i="111"/>
  <c r="O82" i="111"/>
  <c r="P82" i="111"/>
  <c r="O86" i="111"/>
  <c r="AE29" i="111" s="1"/>
  <c r="P86" i="111"/>
  <c r="S29" i="111"/>
  <c r="S30" i="111"/>
  <c r="O90" i="111"/>
  <c r="AE30" i="111" s="1"/>
  <c r="P90" i="111"/>
  <c r="AF30" i="111" s="1"/>
  <c r="AF32" i="107"/>
  <c r="O102" i="111"/>
  <c r="AE33" i="111" s="1"/>
  <c r="S33" i="111"/>
  <c r="P102" i="111"/>
  <c r="AF33" i="111" s="1"/>
  <c r="O100" i="111"/>
  <c r="P100" i="111"/>
  <c r="O69" i="111"/>
  <c r="P69" i="111"/>
  <c r="AF23" i="107"/>
  <c r="AE26" i="107"/>
  <c r="O71" i="111"/>
  <c r="P71" i="111"/>
  <c r="S41" i="101"/>
  <c r="W41" i="101"/>
  <c r="AA41" i="101"/>
  <c r="T41" i="101"/>
  <c r="X41" i="101"/>
  <c r="AF10" i="109"/>
  <c r="AF40" i="109" s="1"/>
  <c r="V41" i="109"/>
  <c r="V42" i="109" s="1"/>
  <c r="Z41" i="109"/>
  <c r="AD41" i="109"/>
  <c r="V35" i="109"/>
  <c r="Z35" i="109"/>
  <c r="AD35" i="109"/>
  <c r="T36" i="109"/>
  <c r="X36" i="109"/>
  <c r="AB36" i="109"/>
  <c r="AE33" i="108"/>
  <c r="AF23" i="108"/>
  <c r="AF27" i="108"/>
  <c r="AF31" i="108"/>
  <c r="AE33" i="107"/>
  <c r="O65" i="111"/>
  <c r="P65" i="111"/>
  <c r="O73" i="111"/>
  <c r="P73" i="111"/>
  <c r="O81" i="111"/>
  <c r="P81" i="111"/>
  <c r="O60" i="111"/>
  <c r="P60" i="111"/>
  <c r="AE26" i="108"/>
  <c r="AE30" i="108"/>
  <c r="S23" i="111"/>
  <c r="O62" i="111"/>
  <c r="P62" i="111"/>
  <c r="S24" i="111"/>
  <c r="O66" i="111"/>
  <c r="AE24" i="111" s="1"/>
  <c r="P66" i="111"/>
  <c r="O70" i="111"/>
  <c r="S25" i="111"/>
  <c r="P70" i="111"/>
  <c r="AF25" i="111" s="1"/>
  <c r="S26" i="111"/>
  <c r="O74" i="111"/>
  <c r="AE26" i="111" s="1"/>
  <c r="P74" i="111"/>
  <c r="AF28" i="107"/>
  <c r="AF29" i="107"/>
  <c r="AF30" i="107"/>
  <c r="AF31" i="107"/>
  <c r="S22" i="111"/>
  <c r="P58" i="111"/>
  <c r="O58" i="111"/>
  <c r="O88" i="111"/>
  <c r="P88" i="111"/>
  <c r="O87" i="111"/>
  <c r="P87" i="111"/>
  <c r="O80" i="111"/>
  <c r="P80" i="111"/>
  <c r="O61" i="111"/>
  <c r="P61" i="111"/>
  <c r="O85" i="111"/>
  <c r="P85" i="111"/>
  <c r="O59" i="111"/>
  <c r="P59" i="111"/>
  <c r="S38" i="109"/>
  <c r="W38" i="109"/>
  <c r="AA38" i="109"/>
  <c r="AF28" i="108"/>
  <c r="O83" i="111"/>
  <c r="P83" i="111"/>
  <c r="O63" i="111"/>
  <c r="P63" i="111"/>
  <c r="O84" i="111"/>
  <c r="P84" i="111"/>
  <c r="AE23" i="108"/>
  <c r="AE27" i="108"/>
  <c r="AE31" i="108"/>
  <c r="AF33" i="107"/>
  <c r="AF24" i="107"/>
  <c r="AF25" i="107"/>
  <c r="AF26" i="107"/>
  <c r="AF27" i="107"/>
  <c r="AE29" i="107"/>
  <c r="AE30" i="107"/>
  <c r="AE31" i="107"/>
  <c r="S32" i="111"/>
  <c r="O98" i="111"/>
  <c r="AE32" i="111" s="1"/>
  <c r="P98" i="111"/>
  <c r="AF32" i="111" s="1"/>
  <c r="O79" i="111"/>
  <c r="P79" i="111"/>
  <c r="O72" i="111"/>
  <c r="P72" i="111"/>
  <c r="O96" i="111"/>
  <c r="P96" i="111"/>
  <c r="O68" i="111"/>
  <c r="P68" i="111"/>
  <c r="AB40" i="101"/>
  <c r="O106" i="109"/>
  <c r="G108" i="109" s="1"/>
  <c r="U41" i="109"/>
  <c r="Y41" i="109"/>
  <c r="AC41" i="109"/>
  <c r="P106" i="109"/>
  <c r="F107" i="109" s="1"/>
  <c r="V40" i="109"/>
  <c r="Z40" i="109"/>
  <c r="Z42" i="109" s="1"/>
  <c r="AD40" i="109"/>
  <c r="U41" i="101"/>
  <c r="AC41" i="101"/>
  <c r="AD42" i="109"/>
  <c r="AB41" i="101"/>
  <c r="AB42" i="101" s="1"/>
  <c r="T40" i="101"/>
  <c r="X40" i="101"/>
  <c r="O106" i="101"/>
  <c r="Y41" i="101"/>
  <c r="P106" i="101"/>
  <c r="F107" i="101" s="1"/>
  <c r="V41" i="101"/>
  <c r="V42" i="101" s="1"/>
  <c r="Z41" i="101"/>
  <c r="Z42" i="101" s="1"/>
  <c r="AD41" i="101"/>
  <c r="AD42" i="101" s="1"/>
  <c r="S41" i="109"/>
  <c r="W41" i="109"/>
  <c r="AA41" i="109"/>
  <c r="T41" i="109"/>
  <c r="T42" i="109" s="1"/>
  <c r="X41" i="109"/>
  <c r="X42" i="109" s="1"/>
  <c r="AB41" i="109"/>
  <c r="AB42" i="109"/>
  <c r="V34" i="109"/>
  <c r="Z34" i="109"/>
  <c r="AD34" i="109"/>
  <c r="T35" i="109"/>
  <c r="X35" i="109"/>
  <c r="AB35" i="109"/>
  <c r="AF35" i="109"/>
  <c r="V36" i="109"/>
  <c r="Z36" i="109"/>
  <c r="AD36" i="109"/>
  <c r="T37" i="109"/>
  <c r="X37" i="109"/>
  <c r="AB37" i="109"/>
  <c r="AF37" i="109"/>
  <c r="V38" i="109"/>
  <c r="Z38" i="109"/>
  <c r="AD38" i="109"/>
  <c r="T39" i="109"/>
  <c r="X39" i="109"/>
  <c r="AB39" i="109"/>
  <c r="AF39" i="109"/>
  <c r="AF41" i="109"/>
  <c r="AF42" i="109" s="1"/>
  <c r="E108" i="109"/>
  <c r="M107" i="109"/>
  <c r="T34" i="109"/>
  <c r="X34" i="109"/>
  <c r="AB34" i="109"/>
  <c r="AF34" i="109"/>
  <c r="V37" i="109"/>
  <c r="Z37" i="109"/>
  <c r="AD37" i="109"/>
  <c r="D108" i="109"/>
  <c r="J107" i="109"/>
  <c r="N107" i="109"/>
  <c r="AE10" i="109"/>
  <c r="S34" i="109"/>
  <c r="U34" i="109"/>
  <c r="W34" i="109"/>
  <c r="Y34" i="109"/>
  <c r="AA34" i="109"/>
  <c r="AC34" i="109"/>
  <c r="S35" i="109"/>
  <c r="U35" i="109"/>
  <c r="W35" i="109"/>
  <c r="Y35" i="109"/>
  <c r="AA35" i="109"/>
  <c r="AC35" i="109"/>
  <c r="AE35" i="109"/>
  <c r="S36" i="109"/>
  <c r="U36" i="109"/>
  <c r="W36" i="109"/>
  <c r="Y36" i="109"/>
  <c r="AA36" i="109"/>
  <c r="AC36" i="109"/>
  <c r="AE36" i="109"/>
  <c r="S37" i="109"/>
  <c r="U37" i="109"/>
  <c r="W37" i="109"/>
  <c r="Y37" i="109"/>
  <c r="AA37" i="109"/>
  <c r="AC37" i="109"/>
  <c r="S40" i="109"/>
  <c r="U40" i="109"/>
  <c r="U42" i="109" s="1"/>
  <c r="W40" i="109"/>
  <c r="W42" i="109" s="1"/>
  <c r="Y40" i="109"/>
  <c r="Y42" i="109" s="1"/>
  <c r="AA40" i="109"/>
  <c r="AC40" i="109"/>
  <c r="AC42" i="109" s="1"/>
  <c r="C107" i="109"/>
  <c r="K107" i="109"/>
  <c r="T42" i="101"/>
  <c r="X42" i="101"/>
  <c r="W42" i="101"/>
  <c r="V34" i="101"/>
  <c r="Z34" i="101"/>
  <c r="AD34" i="101"/>
  <c r="T35" i="101"/>
  <c r="X35" i="101"/>
  <c r="AB35" i="101"/>
  <c r="AF35" i="101"/>
  <c r="V36" i="101"/>
  <c r="Z36" i="101"/>
  <c r="AD36" i="101"/>
  <c r="T37" i="101"/>
  <c r="X37" i="101"/>
  <c r="AB37" i="101"/>
  <c r="AF37" i="101"/>
  <c r="V38" i="101"/>
  <c r="Z38" i="101"/>
  <c r="AD38" i="101"/>
  <c r="T39" i="101"/>
  <c r="X39" i="101"/>
  <c r="AB39" i="101"/>
  <c r="AF39" i="101"/>
  <c r="AF41" i="101"/>
  <c r="AF42" i="101" s="1"/>
  <c r="C108" i="101"/>
  <c r="E108" i="101"/>
  <c r="G108" i="101"/>
  <c r="I108" i="101"/>
  <c r="K108" i="101"/>
  <c r="T34" i="101"/>
  <c r="X34" i="101"/>
  <c r="AB34" i="101"/>
  <c r="AF34" i="101"/>
  <c r="V37" i="101"/>
  <c r="Z37" i="101"/>
  <c r="AD37" i="101"/>
  <c r="D108" i="101"/>
  <c r="F108" i="101"/>
  <c r="H108" i="101"/>
  <c r="J108" i="101"/>
  <c r="L108" i="101"/>
  <c r="N108" i="101"/>
  <c r="AE10" i="101"/>
  <c r="S34" i="101"/>
  <c r="U34" i="101"/>
  <c r="W34" i="101"/>
  <c r="Y34" i="101"/>
  <c r="AA34" i="101"/>
  <c r="AC34" i="101"/>
  <c r="S35" i="101"/>
  <c r="U35" i="101"/>
  <c r="W35" i="101"/>
  <c r="Y35" i="101"/>
  <c r="AA35" i="101"/>
  <c r="AC35" i="101"/>
  <c r="AE35" i="101"/>
  <c r="S36" i="101"/>
  <c r="U36" i="101"/>
  <c r="W36" i="101"/>
  <c r="Y36" i="101"/>
  <c r="AA36" i="101"/>
  <c r="AC36" i="101"/>
  <c r="AE36" i="101"/>
  <c r="S37" i="101"/>
  <c r="U37" i="101"/>
  <c r="W37" i="101"/>
  <c r="Y37" i="101"/>
  <c r="AA37" i="101"/>
  <c r="AC37" i="101"/>
  <c r="S40" i="101"/>
  <c r="S42" i="101" s="1"/>
  <c r="U40" i="101"/>
  <c r="W40" i="101"/>
  <c r="Y40" i="101"/>
  <c r="AA40" i="101"/>
  <c r="AA42" i="101" s="1"/>
  <c r="AC40" i="101"/>
  <c r="AC42" i="101" s="1"/>
  <c r="I107" i="101"/>
  <c r="AF27" i="111" l="1"/>
  <c r="I107" i="109"/>
  <c r="N108" i="109"/>
  <c r="J108" i="109"/>
  <c r="K108" i="109"/>
  <c r="C108" i="109"/>
  <c r="AA42" i="109"/>
  <c r="AF26" i="111"/>
  <c r="AF28" i="111"/>
  <c r="AE27" i="111"/>
  <c r="AF31" i="111"/>
  <c r="G107" i="109"/>
  <c r="H107" i="109"/>
  <c r="L107" i="109"/>
  <c r="H108" i="109"/>
  <c r="I108" i="109"/>
  <c r="AE22" i="111"/>
  <c r="AE25" i="111"/>
  <c r="AF23" i="111"/>
  <c r="AE28" i="111"/>
  <c r="AE31" i="111"/>
  <c r="Y42" i="101"/>
  <c r="U42" i="101"/>
  <c r="E107" i="109"/>
  <c r="D107" i="109"/>
  <c r="L108" i="109"/>
  <c r="F108" i="109"/>
  <c r="S42" i="109"/>
  <c r="AF22" i="111"/>
  <c r="AF24" i="111"/>
  <c r="AE23" i="111"/>
  <c r="AF29" i="111"/>
  <c r="G107" i="101"/>
  <c r="H107" i="101"/>
  <c r="L107" i="101"/>
  <c r="E107" i="101"/>
  <c r="D107" i="101"/>
  <c r="K107" i="101"/>
  <c r="C107" i="101"/>
  <c r="N107" i="101"/>
  <c r="J107" i="101"/>
  <c r="M107" i="101"/>
  <c r="AE41" i="109"/>
  <c r="AE40" i="109"/>
  <c r="AE37" i="109"/>
  <c r="AE34" i="109"/>
  <c r="AE41" i="101"/>
  <c r="AE40" i="101"/>
  <c r="AE37" i="101"/>
  <c r="AE34" i="101"/>
  <c r="AE42" i="109" l="1"/>
  <c r="AE42" i="101"/>
  <c r="N58" i="98" l="1"/>
  <c r="M58" i="98"/>
  <c r="L58" i="98"/>
  <c r="K58" i="98"/>
  <c r="J58" i="98"/>
  <c r="I58" i="98"/>
  <c r="H58" i="98"/>
  <c r="G58" i="98"/>
  <c r="F58" i="98"/>
  <c r="E58" i="98"/>
  <c r="D58" i="98"/>
  <c r="C58" i="98"/>
  <c r="P57" i="98"/>
  <c r="O57" i="98"/>
  <c r="P56" i="98"/>
  <c r="O56" i="98"/>
  <c r="P55" i="98"/>
  <c r="O55" i="98"/>
  <c r="P54" i="98"/>
  <c r="O54" i="98"/>
  <c r="AE21" i="98" s="1"/>
  <c r="P53" i="98"/>
  <c r="O53" i="98"/>
  <c r="P52" i="98"/>
  <c r="O52" i="98"/>
  <c r="P51" i="98"/>
  <c r="O51" i="98"/>
  <c r="P50" i="98"/>
  <c r="O50" i="98"/>
  <c r="AE20" i="98" s="1"/>
  <c r="P49" i="98"/>
  <c r="O49" i="98"/>
  <c r="P48" i="98"/>
  <c r="O48" i="98"/>
  <c r="P47" i="98"/>
  <c r="O47" i="98"/>
  <c r="P46" i="98"/>
  <c r="O46" i="98"/>
  <c r="AE19" i="98" s="1"/>
  <c r="P45" i="98"/>
  <c r="O45" i="98"/>
  <c r="P44" i="98"/>
  <c r="O44" i="98"/>
  <c r="P43" i="98"/>
  <c r="O43" i="98"/>
  <c r="P42" i="98"/>
  <c r="O42" i="98"/>
  <c r="AE18" i="98" s="1"/>
  <c r="P41" i="98"/>
  <c r="O41" i="98"/>
  <c r="P40" i="98"/>
  <c r="O40" i="98"/>
  <c r="P39" i="98"/>
  <c r="O39" i="98"/>
  <c r="P38" i="98"/>
  <c r="O38" i="98"/>
  <c r="AE17" i="98" s="1"/>
  <c r="P37" i="98"/>
  <c r="O37" i="98"/>
  <c r="P36" i="98"/>
  <c r="O36" i="98"/>
  <c r="P35" i="98"/>
  <c r="O35" i="98"/>
  <c r="P34" i="98"/>
  <c r="O34" i="98"/>
  <c r="AE16" i="98" s="1"/>
  <c r="P33" i="98"/>
  <c r="O33" i="98"/>
  <c r="P32" i="98"/>
  <c r="O32" i="98"/>
  <c r="P31" i="98"/>
  <c r="O31" i="98"/>
  <c r="P30" i="98"/>
  <c r="O30" i="98"/>
  <c r="AE15" i="98" s="1"/>
  <c r="P29" i="98"/>
  <c r="O29" i="98"/>
  <c r="P28" i="98"/>
  <c r="O28" i="98"/>
  <c r="P27" i="98"/>
  <c r="O27" i="98"/>
  <c r="P26" i="98"/>
  <c r="O26" i="98"/>
  <c r="AE14" i="98" s="1"/>
  <c r="P25" i="98"/>
  <c r="O25" i="98"/>
  <c r="P24" i="98"/>
  <c r="O24" i="98"/>
  <c r="P23" i="98"/>
  <c r="O23" i="98"/>
  <c r="P22" i="98"/>
  <c r="O22" i="98"/>
  <c r="AE13" i="98" s="1"/>
  <c r="AE26" i="98" s="1"/>
  <c r="AF21" i="98"/>
  <c r="AD21" i="98"/>
  <c r="AC21" i="98"/>
  <c r="AB21" i="98"/>
  <c r="AA21" i="98"/>
  <c r="Z21" i="98"/>
  <c r="Y21" i="98"/>
  <c r="X21" i="98"/>
  <c r="W21" i="98"/>
  <c r="V21" i="98"/>
  <c r="U21" i="98"/>
  <c r="T21" i="98"/>
  <c r="S21" i="98"/>
  <c r="P21" i="98"/>
  <c r="O21" i="98"/>
  <c r="AF20" i="98"/>
  <c r="AD20" i="98"/>
  <c r="AC20" i="98"/>
  <c r="AB20" i="98"/>
  <c r="AA20" i="98"/>
  <c r="Z20" i="98"/>
  <c r="Y20" i="98"/>
  <c r="X20" i="98"/>
  <c r="W20" i="98"/>
  <c r="V20" i="98"/>
  <c r="U20" i="98"/>
  <c r="T20" i="98"/>
  <c r="S20" i="98"/>
  <c r="P20" i="98"/>
  <c r="O20" i="98"/>
  <c r="AF19" i="98"/>
  <c r="AD19" i="98"/>
  <c r="AD27" i="98" s="1"/>
  <c r="AC19" i="98"/>
  <c r="AC27" i="98" s="1"/>
  <c r="AB19" i="98"/>
  <c r="AA19" i="98"/>
  <c r="Z19" i="98"/>
  <c r="Z27" i="98" s="1"/>
  <c r="Y19" i="98"/>
  <c r="Y27" i="98" s="1"/>
  <c r="X19" i="98"/>
  <c r="W19" i="98"/>
  <c r="V19" i="98"/>
  <c r="V27" i="98" s="1"/>
  <c r="U19" i="98"/>
  <c r="U27" i="98" s="1"/>
  <c r="T19" i="98"/>
  <c r="S19" i="98"/>
  <c r="P19" i="98"/>
  <c r="O19" i="98"/>
  <c r="AF18" i="98"/>
  <c r="AD18" i="98"/>
  <c r="AC18" i="98"/>
  <c r="AB18" i="98"/>
  <c r="AA18" i="98"/>
  <c r="Z18" i="98"/>
  <c r="Y18" i="98"/>
  <c r="X18" i="98"/>
  <c r="W18" i="98"/>
  <c r="V18" i="98"/>
  <c r="U18" i="98"/>
  <c r="T18" i="98"/>
  <c r="S18" i="98"/>
  <c r="P18" i="98"/>
  <c r="O18" i="98"/>
  <c r="AE12" i="98" s="1"/>
  <c r="AF17" i="98"/>
  <c r="AD17" i="98"/>
  <c r="AC17" i="98"/>
  <c r="AB17" i="98"/>
  <c r="AA17" i="98"/>
  <c r="Z17" i="98"/>
  <c r="Y17" i="98"/>
  <c r="X17" i="98"/>
  <c r="W17" i="98"/>
  <c r="V17" i="98"/>
  <c r="U17" i="98"/>
  <c r="T17" i="98"/>
  <c r="S17" i="98"/>
  <c r="P17" i="98"/>
  <c r="O17" i="98"/>
  <c r="AF16" i="98"/>
  <c r="AD16" i="98"/>
  <c r="AC16" i="98"/>
  <c r="AB16" i="98"/>
  <c r="AA16" i="98"/>
  <c r="Z16" i="98"/>
  <c r="Y16" i="98"/>
  <c r="X16" i="98"/>
  <c r="W16" i="98"/>
  <c r="V16" i="98"/>
  <c r="U16" i="98"/>
  <c r="T16" i="98"/>
  <c r="S16" i="98"/>
  <c r="P16" i="98"/>
  <c r="O16" i="98"/>
  <c r="AF15" i="98"/>
  <c r="AD15" i="98"/>
  <c r="AC15" i="98"/>
  <c r="AB15" i="98"/>
  <c r="AA15" i="98"/>
  <c r="Z15" i="98"/>
  <c r="Y15" i="98"/>
  <c r="X15" i="98"/>
  <c r="W15" i="98"/>
  <c r="V15" i="98"/>
  <c r="U15" i="98"/>
  <c r="T15" i="98"/>
  <c r="S15" i="98"/>
  <c r="P15" i="98"/>
  <c r="AF11" i="98" s="1"/>
  <c r="O15" i="98"/>
  <c r="AF14" i="98"/>
  <c r="AD14" i="98"/>
  <c r="AC14" i="98"/>
  <c r="AB14" i="98"/>
  <c r="AA14" i="98"/>
  <c r="Z14" i="98"/>
  <c r="Y14" i="98"/>
  <c r="X14" i="98"/>
  <c r="W14" i="98"/>
  <c r="V14" i="98"/>
  <c r="U14" i="98"/>
  <c r="T14" i="98"/>
  <c r="S14" i="98"/>
  <c r="P14" i="98"/>
  <c r="O14" i="98"/>
  <c r="AE11" i="98" s="1"/>
  <c r="AF13" i="98"/>
  <c r="AD13" i="98"/>
  <c r="AC13" i="98"/>
  <c r="AB13" i="98"/>
  <c r="AB26" i="98" s="1"/>
  <c r="AA13" i="98"/>
  <c r="Z13" i="98"/>
  <c r="Y13" i="98"/>
  <c r="X13" i="98"/>
  <c r="X26" i="98" s="1"/>
  <c r="W13" i="98"/>
  <c r="V13" i="98"/>
  <c r="U13" i="98"/>
  <c r="T13" i="98"/>
  <c r="T23" i="98" s="1"/>
  <c r="S13" i="98"/>
  <c r="P13" i="98"/>
  <c r="O13" i="98"/>
  <c r="AF12" i="98"/>
  <c r="AD12" i="98"/>
  <c r="AC12" i="98"/>
  <c r="AB12" i="98"/>
  <c r="AA12" i="98"/>
  <c r="Z12" i="98"/>
  <c r="Y12" i="98"/>
  <c r="X12" i="98"/>
  <c r="W12" i="98"/>
  <c r="V12" i="98"/>
  <c r="U12" i="98"/>
  <c r="T12" i="98"/>
  <c r="S12" i="98"/>
  <c r="P12" i="98"/>
  <c r="O12" i="98"/>
  <c r="AD11" i="98"/>
  <c r="AC11" i="98"/>
  <c r="AB11" i="98"/>
  <c r="AA11" i="98"/>
  <c r="Z11" i="98"/>
  <c r="Y11" i="98"/>
  <c r="X11" i="98"/>
  <c r="W11" i="98"/>
  <c r="V11" i="98"/>
  <c r="U11" i="98"/>
  <c r="T11" i="98"/>
  <c r="S11" i="98"/>
  <c r="P11" i="98"/>
  <c r="O11" i="98"/>
  <c r="AD10" i="98"/>
  <c r="AC10" i="98"/>
  <c r="AB10" i="98"/>
  <c r="AB22" i="98" s="1"/>
  <c r="AA10" i="98"/>
  <c r="Z10" i="98"/>
  <c r="Y10" i="98"/>
  <c r="X10" i="98"/>
  <c r="X22" i="98" s="1"/>
  <c r="W10" i="98"/>
  <c r="V10" i="98"/>
  <c r="U10" i="98"/>
  <c r="T10" i="98"/>
  <c r="T25" i="98" s="1"/>
  <c r="S10" i="98"/>
  <c r="P10" i="98"/>
  <c r="O10" i="98"/>
  <c r="K6" i="98"/>
  <c r="G6" i="98"/>
  <c r="D6" i="98"/>
  <c r="K5" i="98"/>
  <c r="G5" i="98"/>
  <c r="C3" i="98"/>
  <c r="N58" i="97"/>
  <c r="M58" i="97"/>
  <c r="L58" i="97"/>
  <c r="K58" i="97"/>
  <c r="J58" i="97"/>
  <c r="I58" i="97"/>
  <c r="H58" i="97"/>
  <c r="G58" i="97"/>
  <c r="F58" i="97"/>
  <c r="E58" i="97"/>
  <c r="D58" i="97"/>
  <c r="C58" i="97"/>
  <c r="P57" i="97"/>
  <c r="O57" i="97"/>
  <c r="P56" i="97"/>
  <c r="O56" i="97"/>
  <c r="P55" i="97"/>
  <c r="O55" i="97"/>
  <c r="AE21" i="97" s="1"/>
  <c r="P54" i="97"/>
  <c r="AF21" i="97" s="1"/>
  <c r="O54" i="97"/>
  <c r="P53" i="97"/>
  <c r="O53" i="97"/>
  <c r="P52" i="97"/>
  <c r="O52" i="97"/>
  <c r="P51" i="97"/>
  <c r="O51" i="97"/>
  <c r="AE20" i="97" s="1"/>
  <c r="P50" i="97"/>
  <c r="AF20" i="97" s="1"/>
  <c r="O50" i="97"/>
  <c r="P49" i="97"/>
  <c r="O49" i="97"/>
  <c r="P48" i="97"/>
  <c r="O48" i="97"/>
  <c r="P47" i="97"/>
  <c r="O47" i="97"/>
  <c r="AE19" i="97" s="1"/>
  <c r="P46" i="97"/>
  <c r="O46" i="97"/>
  <c r="P45" i="97"/>
  <c r="O45" i="97"/>
  <c r="P44" i="97"/>
  <c r="O44" i="97"/>
  <c r="P43" i="97"/>
  <c r="O43" i="97"/>
  <c r="AE18" i="97" s="1"/>
  <c r="P42" i="97"/>
  <c r="AF18" i="97" s="1"/>
  <c r="O42" i="97"/>
  <c r="P41" i="97"/>
  <c r="O41" i="97"/>
  <c r="P40" i="97"/>
  <c r="O40" i="97"/>
  <c r="P39" i="97"/>
  <c r="O39" i="97"/>
  <c r="AE17" i="97" s="1"/>
  <c r="P38" i="97"/>
  <c r="AF17" i="97" s="1"/>
  <c r="O38" i="97"/>
  <c r="P37" i="97"/>
  <c r="O37" i="97"/>
  <c r="P36" i="97"/>
  <c r="O36" i="97"/>
  <c r="P35" i="97"/>
  <c r="O35" i="97"/>
  <c r="AE16" i="97" s="1"/>
  <c r="P34" i="97"/>
  <c r="AF16" i="97" s="1"/>
  <c r="O34" i="97"/>
  <c r="P33" i="97"/>
  <c r="O33" i="97"/>
  <c r="P32" i="97"/>
  <c r="O32" i="97"/>
  <c r="P31" i="97"/>
  <c r="O31" i="97"/>
  <c r="AE15" i="97" s="1"/>
  <c r="P30" i="97"/>
  <c r="O30" i="97"/>
  <c r="P29" i="97"/>
  <c r="O29" i="97"/>
  <c r="P28" i="97"/>
  <c r="O28" i="97"/>
  <c r="P27" i="97"/>
  <c r="O27" i="97"/>
  <c r="P26" i="97"/>
  <c r="AF14" i="97" s="1"/>
  <c r="O26" i="97"/>
  <c r="P25" i="97"/>
  <c r="O25" i="97"/>
  <c r="P24" i="97"/>
  <c r="O24" i="97"/>
  <c r="P23" i="97"/>
  <c r="O23" i="97"/>
  <c r="P22" i="97"/>
  <c r="AF13" i="97" s="1"/>
  <c r="O22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P21" i="97"/>
  <c r="O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P20" i="97"/>
  <c r="O20" i="97"/>
  <c r="AF19" i="97"/>
  <c r="AD19" i="97"/>
  <c r="AC19" i="97"/>
  <c r="AB19" i="97"/>
  <c r="AA19" i="97"/>
  <c r="Z19" i="97"/>
  <c r="Y19" i="97"/>
  <c r="X19" i="97"/>
  <c r="W19" i="97"/>
  <c r="V19" i="97"/>
  <c r="U19" i="97"/>
  <c r="T19" i="97"/>
  <c r="S19" i="97"/>
  <c r="P19" i="97"/>
  <c r="O19" i="97"/>
  <c r="AD18" i="97"/>
  <c r="AC18" i="97"/>
  <c r="AB18" i="97"/>
  <c r="AA18" i="97"/>
  <c r="Z18" i="97"/>
  <c r="Y18" i="97"/>
  <c r="X18" i="97"/>
  <c r="W18" i="97"/>
  <c r="V18" i="97"/>
  <c r="U18" i="97"/>
  <c r="T18" i="97"/>
  <c r="S18" i="97"/>
  <c r="P18" i="97"/>
  <c r="O18" i="97"/>
  <c r="AD17" i="97"/>
  <c r="AC17" i="97"/>
  <c r="AB17" i="97"/>
  <c r="AA17" i="97"/>
  <c r="Z17" i="97"/>
  <c r="Y17" i="97"/>
  <c r="X17" i="97"/>
  <c r="W17" i="97"/>
  <c r="V17" i="97"/>
  <c r="U17" i="97"/>
  <c r="T17" i="97"/>
  <c r="S17" i="97"/>
  <c r="P17" i="97"/>
  <c r="O17" i="97"/>
  <c r="AD16" i="97"/>
  <c r="AC16" i="97"/>
  <c r="AB16" i="97"/>
  <c r="AA16" i="97"/>
  <c r="Z16" i="97"/>
  <c r="Y16" i="97"/>
  <c r="X16" i="97"/>
  <c r="W16" i="97"/>
  <c r="V16" i="97"/>
  <c r="U16" i="97"/>
  <c r="T16" i="97"/>
  <c r="S16" i="97"/>
  <c r="P16" i="97"/>
  <c r="O16" i="97"/>
  <c r="AF15" i="97"/>
  <c r="AD15" i="97"/>
  <c r="AC15" i="97"/>
  <c r="AB15" i="97"/>
  <c r="AA15" i="97"/>
  <c r="Z15" i="97"/>
  <c r="Y15" i="97"/>
  <c r="X15" i="97"/>
  <c r="W15" i="97"/>
  <c r="V15" i="97"/>
  <c r="U15" i="97"/>
  <c r="T15" i="97"/>
  <c r="S15" i="97"/>
  <c r="P15" i="97"/>
  <c r="O15" i="97"/>
  <c r="AD14" i="97"/>
  <c r="AC14" i="97"/>
  <c r="AB14" i="97"/>
  <c r="AA14" i="97"/>
  <c r="Z14" i="97"/>
  <c r="Y14" i="97"/>
  <c r="X14" i="97"/>
  <c r="W14" i="97"/>
  <c r="V14" i="97"/>
  <c r="U14" i="97"/>
  <c r="T14" i="97"/>
  <c r="S14" i="97"/>
  <c r="P14" i="97"/>
  <c r="O14" i="97"/>
  <c r="AD13" i="97"/>
  <c r="AC13" i="97"/>
  <c r="AB13" i="97"/>
  <c r="AA13" i="97"/>
  <c r="Z13" i="97"/>
  <c r="Y13" i="97"/>
  <c r="X13" i="97"/>
  <c r="W13" i="97"/>
  <c r="V13" i="97"/>
  <c r="U13" i="97"/>
  <c r="T13" i="97"/>
  <c r="S13" i="97"/>
  <c r="P13" i="97"/>
  <c r="O13" i="97"/>
  <c r="AD12" i="97"/>
  <c r="AC12" i="97"/>
  <c r="AB12" i="97"/>
  <c r="AA12" i="97"/>
  <c r="Z12" i="97"/>
  <c r="Y12" i="97"/>
  <c r="X12" i="97"/>
  <c r="W12" i="97"/>
  <c r="V12" i="97"/>
  <c r="U12" i="97"/>
  <c r="T12" i="97"/>
  <c r="S12" i="97"/>
  <c r="P12" i="97"/>
  <c r="O12" i="97"/>
  <c r="AD11" i="97"/>
  <c r="AC11" i="97"/>
  <c r="AB11" i="97"/>
  <c r="AA11" i="97"/>
  <c r="Z11" i="97"/>
  <c r="Y11" i="97"/>
  <c r="X11" i="97"/>
  <c r="W11" i="97"/>
  <c r="V11" i="97"/>
  <c r="U11" i="97"/>
  <c r="T11" i="97"/>
  <c r="S11" i="97"/>
  <c r="P11" i="97"/>
  <c r="O11" i="97"/>
  <c r="AD10" i="97"/>
  <c r="AC10" i="97"/>
  <c r="AB10" i="97"/>
  <c r="AA10" i="97"/>
  <c r="Z10" i="97"/>
  <c r="Y10" i="97"/>
  <c r="X10" i="97"/>
  <c r="W10" i="97"/>
  <c r="V10" i="97"/>
  <c r="U10" i="97"/>
  <c r="T10" i="97"/>
  <c r="S10" i="97"/>
  <c r="P10" i="97"/>
  <c r="AF10" i="97" s="1"/>
  <c r="O10" i="97"/>
  <c r="K6" i="97"/>
  <c r="G6" i="97"/>
  <c r="D6" i="97"/>
  <c r="K5" i="97"/>
  <c r="G5" i="97"/>
  <c r="C3" i="97"/>
  <c r="V26" i="97" l="1"/>
  <c r="Z26" i="97"/>
  <c r="AD26" i="97"/>
  <c r="AF11" i="97"/>
  <c r="AF25" i="97" s="1"/>
  <c r="T27" i="97"/>
  <c r="X27" i="97"/>
  <c r="AB27" i="97"/>
  <c r="AF12" i="97"/>
  <c r="O58" i="98"/>
  <c r="U28" i="98"/>
  <c r="Y28" i="98"/>
  <c r="AC28" i="98"/>
  <c r="U26" i="98"/>
  <c r="Y26" i="98"/>
  <c r="AC26" i="98"/>
  <c r="S27" i="98"/>
  <c r="W27" i="98"/>
  <c r="AA27" i="98"/>
  <c r="AF27" i="98"/>
  <c r="V28" i="98"/>
  <c r="Z28" i="98"/>
  <c r="AD28" i="98"/>
  <c r="V26" i="98"/>
  <c r="Z26" i="98"/>
  <c r="AD26" i="98"/>
  <c r="T27" i="98"/>
  <c r="X24" i="98"/>
  <c r="AB24" i="98"/>
  <c r="AF10" i="98"/>
  <c r="AF28" i="98" s="1"/>
  <c r="S28" i="97"/>
  <c r="W28" i="97"/>
  <c r="AA28" i="97"/>
  <c r="S28" i="98"/>
  <c r="W28" i="98"/>
  <c r="AA28" i="98"/>
  <c r="S26" i="98"/>
  <c r="W26" i="98"/>
  <c r="AA26" i="98"/>
  <c r="AF23" i="98"/>
  <c r="AE27" i="98"/>
  <c r="T28" i="97"/>
  <c r="X25" i="97"/>
  <c r="AB28" i="97"/>
  <c r="S26" i="97"/>
  <c r="W26" i="97"/>
  <c r="AA26" i="97"/>
  <c r="AF23" i="97"/>
  <c r="U27" i="97"/>
  <c r="Y24" i="97"/>
  <c r="AC27" i="97"/>
  <c r="P58" i="98"/>
  <c r="G59" i="98" s="1"/>
  <c r="U28" i="97"/>
  <c r="AC28" i="97"/>
  <c r="T26" i="97"/>
  <c r="X23" i="97"/>
  <c r="AB26" i="97"/>
  <c r="AE11" i="97"/>
  <c r="AE12" i="97"/>
  <c r="V27" i="97"/>
  <c r="Z27" i="97"/>
  <c r="AD27" i="97"/>
  <c r="AE13" i="97"/>
  <c r="AE14" i="97"/>
  <c r="AE10" i="98"/>
  <c r="AE28" i="98" s="1"/>
  <c r="O58" i="97"/>
  <c r="Y28" i="97"/>
  <c r="V28" i="97"/>
  <c r="Z28" i="97"/>
  <c r="AD28" i="97"/>
  <c r="U26" i="97"/>
  <c r="Y26" i="97"/>
  <c r="AC26" i="97"/>
  <c r="S27" i="97"/>
  <c r="W27" i="97"/>
  <c r="AA27" i="97"/>
  <c r="AF27" i="97"/>
  <c r="P58" i="97"/>
  <c r="H60" i="98"/>
  <c r="E60" i="98"/>
  <c r="I60" i="98"/>
  <c r="K60" i="98"/>
  <c r="G60" i="98"/>
  <c r="C60" i="98"/>
  <c r="J60" i="98"/>
  <c r="F60" i="98"/>
  <c r="K59" i="98"/>
  <c r="J59" i="98"/>
  <c r="D60" i="98"/>
  <c r="L60" i="98"/>
  <c r="N60" i="98"/>
  <c r="T22" i="98"/>
  <c r="AF22" i="98"/>
  <c r="AB23" i="98"/>
  <c r="AF24" i="98"/>
  <c r="AB25" i="98"/>
  <c r="T26" i="98"/>
  <c r="AF26" i="98"/>
  <c r="AB27" i="98"/>
  <c r="AB28" i="98"/>
  <c r="X23" i="98"/>
  <c r="T24" i="98"/>
  <c r="X25" i="98"/>
  <c r="AF25" i="98"/>
  <c r="X27" i="98"/>
  <c r="T28" i="98"/>
  <c r="X28" i="98"/>
  <c r="U22" i="98"/>
  <c r="Y22" i="98"/>
  <c r="AC22" i="98"/>
  <c r="U23" i="98"/>
  <c r="Y23" i="98"/>
  <c r="AC23" i="98"/>
  <c r="U24" i="98"/>
  <c r="Y24" i="98"/>
  <c r="AC24" i="98"/>
  <c r="U25" i="98"/>
  <c r="Y25" i="98"/>
  <c r="AC25" i="98"/>
  <c r="V22" i="98"/>
  <c r="Z22" i="98"/>
  <c r="AD22" i="98"/>
  <c r="V23" i="98"/>
  <c r="Z23" i="98"/>
  <c r="AD23" i="98"/>
  <c r="V24" i="98"/>
  <c r="Z24" i="98"/>
  <c r="AD24" i="98"/>
  <c r="V25" i="98"/>
  <c r="Z25" i="98"/>
  <c r="AD25" i="98"/>
  <c r="S22" i="98"/>
  <c r="W22" i="98"/>
  <c r="AA22" i="98"/>
  <c r="AE22" i="98"/>
  <c r="S23" i="98"/>
  <c r="W23" i="98"/>
  <c r="AA23" i="98"/>
  <c r="AE23" i="98"/>
  <c r="S24" i="98"/>
  <c r="W24" i="98"/>
  <c r="AA24" i="98"/>
  <c r="AE24" i="98"/>
  <c r="S25" i="98"/>
  <c r="W25" i="98"/>
  <c r="AA25" i="98"/>
  <c r="AE25" i="98"/>
  <c r="E59" i="98"/>
  <c r="G60" i="97"/>
  <c r="C60" i="97"/>
  <c r="J60" i="97"/>
  <c r="K60" i="97"/>
  <c r="F60" i="97"/>
  <c r="H60" i="97"/>
  <c r="AE27" i="97"/>
  <c r="AE24" i="97"/>
  <c r="E60" i="97"/>
  <c r="I60" i="97"/>
  <c r="M59" i="97"/>
  <c r="K59" i="97"/>
  <c r="J59" i="97"/>
  <c r="G59" i="97"/>
  <c r="C59" i="97"/>
  <c r="N59" i="97"/>
  <c r="F59" i="97"/>
  <c r="D60" i="97"/>
  <c r="L60" i="97"/>
  <c r="N60" i="97"/>
  <c r="X22" i="97"/>
  <c r="T23" i="97"/>
  <c r="AB23" i="97"/>
  <c r="X24" i="97"/>
  <c r="AB24" i="97"/>
  <c r="T25" i="97"/>
  <c r="AB25" i="97"/>
  <c r="X26" i="97"/>
  <c r="AF26" i="97"/>
  <c r="X28" i="97"/>
  <c r="U22" i="97"/>
  <c r="Y22" i="97"/>
  <c r="U23" i="97"/>
  <c r="AC23" i="97"/>
  <c r="U24" i="97"/>
  <c r="Y25" i="97"/>
  <c r="Y27" i="97"/>
  <c r="V22" i="97"/>
  <c r="Z22" i="97"/>
  <c r="AD22" i="97"/>
  <c r="V23" i="97"/>
  <c r="Z23" i="97"/>
  <c r="AD23" i="97"/>
  <c r="V24" i="97"/>
  <c r="Z24" i="97"/>
  <c r="AD24" i="97"/>
  <c r="V25" i="97"/>
  <c r="Z25" i="97"/>
  <c r="AD25" i="97"/>
  <c r="D59" i="97"/>
  <c r="H59" i="97"/>
  <c r="L59" i="97"/>
  <c r="T22" i="97"/>
  <c r="AB22" i="97"/>
  <c r="T24" i="97"/>
  <c r="AF24" i="97"/>
  <c r="AC22" i="97"/>
  <c r="Y23" i="97"/>
  <c r="AC24" i="97"/>
  <c r="U25" i="97"/>
  <c r="AC25" i="97"/>
  <c r="AE10" i="97"/>
  <c r="S22" i="97"/>
  <c r="W22" i="97"/>
  <c r="AA22" i="97"/>
  <c r="S23" i="97"/>
  <c r="W23" i="97"/>
  <c r="AA23" i="97"/>
  <c r="S24" i="97"/>
  <c r="W24" i="97"/>
  <c r="AA24" i="97"/>
  <c r="S25" i="97"/>
  <c r="W25" i="97"/>
  <c r="AA25" i="97"/>
  <c r="E59" i="97"/>
  <c r="I59" i="97"/>
  <c r="AF22" i="97" l="1"/>
  <c r="L59" i="98"/>
  <c r="N59" i="98"/>
  <c r="AE26" i="97"/>
  <c r="H59" i="98"/>
  <c r="C59" i="98"/>
  <c r="M59" i="98"/>
  <c r="AF28" i="97"/>
  <c r="I59" i="98"/>
  <c r="D59" i="98"/>
  <c r="F59" i="98"/>
  <c r="AE23" i="97"/>
  <c r="AE28" i="97"/>
  <c r="AE25" i="97"/>
  <c r="AE22" i="97"/>
  <c r="N58" i="104" l="1"/>
  <c r="M58" i="104"/>
  <c r="L58" i="104"/>
  <c r="K58" i="104"/>
  <c r="J58" i="104"/>
  <c r="I58" i="104"/>
  <c r="H58" i="104"/>
  <c r="G58" i="104"/>
  <c r="F58" i="104"/>
  <c r="E58" i="104"/>
  <c r="D58" i="104"/>
  <c r="C58" i="104"/>
  <c r="P57" i="104"/>
  <c r="O57" i="104"/>
  <c r="P56" i="104"/>
  <c r="O56" i="104"/>
  <c r="P55" i="104"/>
  <c r="O55" i="104"/>
  <c r="P54" i="104"/>
  <c r="O54" i="104"/>
  <c r="AE21" i="104" s="1"/>
  <c r="P53" i="104"/>
  <c r="O53" i="104"/>
  <c r="P52" i="104"/>
  <c r="O52" i="104"/>
  <c r="P51" i="104"/>
  <c r="O51" i="104"/>
  <c r="P50" i="104"/>
  <c r="O50" i="104"/>
  <c r="AE20" i="104" s="1"/>
  <c r="P49" i="104"/>
  <c r="O49" i="104"/>
  <c r="P48" i="104"/>
  <c r="O48" i="104"/>
  <c r="P47" i="104"/>
  <c r="O47" i="104"/>
  <c r="P46" i="104"/>
  <c r="O46" i="104"/>
  <c r="AE19" i="104" s="1"/>
  <c r="P45" i="104"/>
  <c r="O45" i="104"/>
  <c r="P44" i="104"/>
  <c r="O44" i="104"/>
  <c r="P43" i="104"/>
  <c r="O43" i="104"/>
  <c r="P42" i="104"/>
  <c r="O42" i="104"/>
  <c r="AE18" i="104" s="1"/>
  <c r="P41" i="104"/>
  <c r="O41" i="104"/>
  <c r="P40" i="104"/>
  <c r="O40" i="104"/>
  <c r="P39" i="104"/>
  <c r="O39" i="104"/>
  <c r="P38" i="104"/>
  <c r="O38" i="104"/>
  <c r="AE17" i="104" s="1"/>
  <c r="P37" i="104"/>
  <c r="O37" i="104"/>
  <c r="P36" i="104"/>
  <c r="O36" i="104"/>
  <c r="P35" i="104"/>
  <c r="O35" i="104"/>
  <c r="P34" i="104"/>
  <c r="O34" i="104"/>
  <c r="AE16" i="104" s="1"/>
  <c r="P33" i="104"/>
  <c r="O33" i="104"/>
  <c r="P32" i="104"/>
  <c r="O32" i="104"/>
  <c r="P31" i="104"/>
  <c r="O31" i="104"/>
  <c r="P30" i="104"/>
  <c r="O30" i="104"/>
  <c r="AE15" i="104" s="1"/>
  <c r="P29" i="104"/>
  <c r="O29" i="104"/>
  <c r="P28" i="104"/>
  <c r="O28" i="104"/>
  <c r="P27" i="104"/>
  <c r="O27" i="104"/>
  <c r="P26" i="104"/>
  <c r="O26" i="104"/>
  <c r="AE14" i="104" s="1"/>
  <c r="P25" i="104"/>
  <c r="O25" i="104"/>
  <c r="P24" i="104"/>
  <c r="O24" i="104"/>
  <c r="P23" i="104"/>
  <c r="O23" i="104"/>
  <c r="P22" i="104"/>
  <c r="O22" i="104"/>
  <c r="AE13" i="104" s="1"/>
  <c r="AE26" i="104" s="1"/>
  <c r="AF21" i="104"/>
  <c r="AD21" i="104"/>
  <c r="AC21" i="104"/>
  <c r="AB21" i="104"/>
  <c r="AA21" i="104"/>
  <c r="Z21" i="104"/>
  <c r="Y21" i="104"/>
  <c r="X21" i="104"/>
  <c r="W21" i="104"/>
  <c r="V21" i="104"/>
  <c r="U21" i="104"/>
  <c r="T21" i="104"/>
  <c r="S21" i="104"/>
  <c r="P21" i="104"/>
  <c r="O21" i="104"/>
  <c r="AF20" i="104"/>
  <c r="AD20" i="104"/>
  <c r="AC20" i="104"/>
  <c r="AB20" i="104"/>
  <c r="AA20" i="104"/>
  <c r="Z20" i="104"/>
  <c r="Y20" i="104"/>
  <c r="X20" i="104"/>
  <c r="W20" i="104"/>
  <c r="V20" i="104"/>
  <c r="U20" i="104"/>
  <c r="T20" i="104"/>
  <c r="S20" i="104"/>
  <c r="P20" i="104"/>
  <c r="O20" i="104"/>
  <c r="AF19" i="104"/>
  <c r="AD19" i="104"/>
  <c r="AD27" i="104" s="1"/>
  <c r="AC19" i="104"/>
  <c r="AB19" i="104"/>
  <c r="AA19" i="104"/>
  <c r="Z19" i="104"/>
  <c r="Z27" i="104" s="1"/>
  <c r="Y19" i="104"/>
  <c r="X19" i="104"/>
  <c r="W19" i="104"/>
  <c r="V19" i="104"/>
  <c r="V27" i="104" s="1"/>
  <c r="U19" i="104"/>
  <c r="T19" i="104"/>
  <c r="S19" i="104"/>
  <c r="P19" i="104"/>
  <c r="O19" i="104"/>
  <c r="AF18" i="104"/>
  <c r="AD18" i="104"/>
  <c r="AC18" i="104"/>
  <c r="AB18" i="104"/>
  <c r="AA18" i="104"/>
  <c r="Z18" i="104"/>
  <c r="Y18" i="104"/>
  <c r="X18" i="104"/>
  <c r="W18" i="104"/>
  <c r="V18" i="104"/>
  <c r="U18" i="104"/>
  <c r="T18" i="104"/>
  <c r="S18" i="104"/>
  <c r="P18" i="104"/>
  <c r="O18" i="104"/>
  <c r="AE12" i="104" s="1"/>
  <c r="AF17" i="104"/>
  <c r="AD17" i="104"/>
  <c r="AC17" i="104"/>
  <c r="AB17" i="104"/>
  <c r="AA17" i="104"/>
  <c r="Z17" i="104"/>
  <c r="Y17" i="104"/>
  <c r="X17" i="104"/>
  <c r="W17" i="104"/>
  <c r="V17" i="104"/>
  <c r="U17" i="104"/>
  <c r="T17" i="104"/>
  <c r="S17" i="104"/>
  <c r="P17" i="104"/>
  <c r="O17" i="104"/>
  <c r="AF16" i="104"/>
  <c r="AD16" i="104"/>
  <c r="AC16" i="104"/>
  <c r="AB16" i="104"/>
  <c r="AA16" i="104"/>
  <c r="Z16" i="104"/>
  <c r="Y16" i="104"/>
  <c r="X16" i="104"/>
  <c r="W16" i="104"/>
  <c r="V16" i="104"/>
  <c r="U16" i="104"/>
  <c r="T16" i="104"/>
  <c r="S16" i="104"/>
  <c r="P16" i="104"/>
  <c r="O16" i="104"/>
  <c r="AF15" i="104"/>
  <c r="AD15" i="104"/>
  <c r="AC15" i="104"/>
  <c r="AB15" i="104"/>
  <c r="AA15" i="104"/>
  <c r="Z15" i="104"/>
  <c r="Y15" i="104"/>
  <c r="X15" i="104"/>
  <c r="W15" i="104"/>
  <c r="V15" i="104"/>
  <c r="U15" i="104"/>
  <c r="T15" i="104"/>
  <c r="S15" i="104"/>
  <c r="P15" i="104"/>
  <c r="AF11" i="104" s="1"/>
  <c r="O15" i="104"/>
  <c r="AF14" i="104"/>
  <c r="AD14" i="104"/>
  <c r="AC14" i="104"/>
  <c r="AB14" i="104"/>
  <c r="AA14" i="104"/>
  <c r="Z14" i="104"/>
  <c r="Y14" i="104"/>
  <c r="X14" i="104"/>
  <c r="W14" i="104"/>
  <c r="V14" i="104"/>
  <c r="U14" i="104"/>
  <c r="T14" i="104"/>
  <c r="S14" i="104"/>
  <c r="P14" i="104"/>
  <c r="O14" i="104"/>
  <c r="AE11" i="104" s="1"/>
  <c r="AF13" i="104"/>
  <c r="AD13" i="104"/>
  <c r="AC13" i="104"/>
  <c r="AB13" i="104"/>
  <c r="AB26" i="104" s="1"/>
  <c r="AA13" i="104"/>
  <c r="Z13" i="104"/>
  <c r="Y13" i="104"/>
  <c r="X13" i="104"/>
  <c r="X23" i="104" s="1"/>
  <c r="W13" i="104"/>
  <c r="V13" i="104"/>
  <c r="U13" i="104"/>
  <c r="T13" i="104"/>
  <c r="T23" i="104" s="1"/>
  <c r="S13" i="104"/>
  <c r="P13" i="104"/>
  <c r="O13" i="104"/>
  <c r="AF12" i="104"/>
  <c r="AD12" i="104"/>
  <c r="AC12" i="104"/>
  <c r="AB12" i="104"/>
  <c r="AA12" i="104"/>
  <c r="Z12" i="104"/>
  <c r="Y12" i="104"/>
  <c r="X12" i="104"/>
  <c r="W12" i="104"/>
  <c r="V12" i="104"/>
  <c r="U12" i="104"/>
  <c r="T12" i="104"/>
  <c r="S12" i="104"/>
  <c r="P12" i="104"/>
  <c r="O12" i="104"/>
  <c r="AD11" i="104"/>
  <c r="AC11" i="104"/>
  <c r="AB11" i="104"/>
  <c r="AA11" i="104"/>
  <c r="Z11" i="104"/>
  <c r="Y11" i="104"/>
  <c r="X11" i="104"/>
  <c r="W11" i="104"/>
  <c r="V11" i="104"/>
  <c r="U11" i="104"/>
  <c r="T11" i="104"/>
  <c r="S11" i="104"/>
  <c r="P11" i="104"/>
  <c r="AF10" i="104" s="1"/>
  <c r="O11" i="104"/>
  <c r="AD10" i="104"/>
  <c r="AC10" i="104"/>
  <c r="AB10" i="104"/>
  <c r="AA10" i="104"/>
  <c r="Z10" i="104"/>
  <c r="Y10" i="104"/>
  <c r="X10" i="104"/>
  <c r="W10" i="104"/>
  <c r="V10" i="104"/>
  <c r="U10" i="104"/>
  <c r="T10" i="104"/>
  <c r="S10" i="104"/>
  <c r="P10" i="104"/>
  <c r="O10" i="104"/>
  <c r="K6" i="104"/>
  <c r="G6" i="104"/>
  <c r="D6" i="104"/>
  <c r="K5" i="104"/>
  <c r="G5" i="104"/>
  <c r="D5" i="104"/>
  <c r="C3" i="104"/>
  <c r="N58" i="103"/>
  <c r="M58" i="103"/>
  <c r="L58" i="103"/>
  <c r="K58" i="103"/>
  <c r="J58" i="103"/>
  <c r="I58" i="103"/>
  <c r="H58" i="103"/>
  <c r="G58" i="103"/>
  <c r="F58" i="103"/>
  <c r="E58" i="103"/>
  <c r="D58" i="103"/>
  <c r="C58" i="103"/>
  <c r="P57" i="103"/>
  <c r="O57" i="103"/>
  <c r="P56" i="103"/>
  <c r="O56" i="103"/>
  <c r="P55" i="103"/>
  <c r="O55" i="103"/>
  <c r="P54" i="103"/>
  <c r="O54" i="103"/>
  <c r="P53" i="103"/>
  <c r="O53" i="103"/>
  <c r="P52" i="103"/>
  <c r="O52" i="103"/>
  <c r="P51" i="103"/>
  <c r="O51" i="103"/>
  <c r="P50" i="103"/>
  <c r="O50" i="103"/>
  <c r="P49" i="103"/>
  <c r="O49" i="103"/>
  <c r="P48" i="103"/>
  <c r="O48" i="103"/>
  <c r="P47" i="103"/>
  <c r="O47" i="103"/>
  <c r="P46" i="103"/>
  <c r="O46" i="103"/>
  <c r="P45" i="103"/>
  <c r="O45" i="103"/>
  <c r="P44" i="103"/>
  <c r="O44" i="103"/>
  <c r="P43" i="103"/>
  <c r="O43" i="103"/>
  <c r="P42" i="103"/>
  <c r="O42" i="103"/>
  <c r="P41" i="103"/>
  <c r="O41" i="103"/>
  <c r="P40" i="103"/>
  <c r="O40" i="103"/>
  <c r="P39" i="103"/>
  <c r="O39" i="103"/>
  <c r="P38" i="103"/>
  <c r="O38" i="103"/>
  <c r="P37" i="103"/>
  <c r="O37" i="103"/>
  <c r="P36" i="103"/>
  <c r="O36" i="103"/>
  <c r="P35" i="103"/>
  <c r="O35" i="103"/>
  <c r="P34" i="103"/>
  <c r="O34" i="103"/>
  <c r="P33" i="103"/>
  <c r="O33" i="103"/>
  <c r="P32" i="103"/>
  <c r="O32" i="103"/>
  <c r="P31" i="103"/>
  <c r="O31" i="103"/>
  <c r="P30" i="103"/>
  <c r="O30" i="103"/>
  <c r="P29" i="103"/>
  <c r="O29" i="103"/>
  <c r="P28" i="103"/>
  <c r="O28" i="103"/>
  <c r="P27" i="103"/>
  <c r="O27" i="103"/>
  <c r="P26" i="103"/>
  <c r="O26" i="103"/>
  <c r="P25" i="103"/>
  <c r="O25" i="103"/>
  <c r="P24" i="103"/>
  <c r="O24" i="103"/>
  <c r="P23" i="103"/>
  <c r="O23" i="103"/>
  <c r="P22" i="103"/>
  <c r="O22" i="103"/>
  <c r="AE21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P21" i="103"/>
  <c r="O21" i="103"/>
  <c r="AE20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P20" i="103"/>
  <c r="O20" i="103"/>
  <c r="AE19" i="103"/>
  <c r="AD19" i="103"/>
  <c r="AC19" i="103"/>
  <c r="AC27" i="103" s="1"/>
  <c r="AB19" i="103"/>
  <c r="AA19" i="103"/>
  <c r="Z19" i="103"/>
  <c r="Y19" i="103"/>
  <c r="Y27" i="103" s="1"/>
  <c r="X19" i="103"/>
  <c r="W19" i="103"/>
  <c r="V19" i="103"/>
  <c r="U19" i="103"/>
  <c r="U27" i="103" s="1"/>
  <c r="T19" i="103"/>
  <c r="S19" i="103"/>
  <c r="P19" i="103"/>
  <c r="O19" i="103"/>
  <c r="AE12" i="103" s="1"/>
  <c r="AE18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P18" i="103"/>
  <c r="O18" i="103"/>
  <c r="AE17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P17" i="103"/>
  <c r="O17" i="103"/>
  <c r="AE16" i="103"/>
  <c r="AD16" i="103"/>
  <c r="AC16" i="103"/>
  <c r="AB16" i="103"/>
  <c r="AA16" i="103"/>
  <c r="Z16" i="103"/>
  <c r="Y16" i="103"/>
  <c r="X16" i="103"/>
  <c r="W16" i="103"/>
  <c r="V16" i="103"/>
  <c r="U16" i="103"/>
  <c r="T16" i="103"/>
  <c r="S16" i="103"/>
  <c r="P16" i="103"/>
  <c r="O16" i="103"/>
  <c r="AE15" i="103"/>
  <c r="AD15" i="103"/>
  <c r="AC15" i="103"/>
  <c r="AB15" i="103"/>
  <c r="AA15" i="103"/>
  <c r="Z15" i="103"/>
  <c r="Y15" i="103"/>
  <c r="X15" i="103"/>
  <c r="W15" i="103"/>
  <c r="V15" i="103"/>
  <c r="U15" i="103"/>
  <c r="T15" i="103"/>
  <c r="S15" i="103"/>
  <c r="P15" i="103"/>
  <c r="O15" i="103"/>
  <c r="AE11" i="103" s="1"/>
  <c r="AE14" i="103"/>
  <c r="AD14" i="103"/>
  <c r="AC14" i="103"/>
  <c r="AB14" i="103"/>
  <c r="AA14" i="103"/>
  <c r="Z14" i="103"/>
  <c r="Y14" i="103"/>
  <c r="X14" i="103"/>
  <c r="W14" i="103"/>
  <c r="V14" i="103"/>
  <c r="U14" i="103"/>
  <c r="T14" i="103"/>
  <c r="S14" i="103"/>
  <c r="P14" i="103"/>
  <c r="O14" i="103"/>
  <c r="AE13" i="103"/>
  <c r="AE26" i="103" s="1"/>
  <c r="AD13" i="103"/>
  <c r="AC13" i="103"/>
  <c r="AB13" i="103"/>
  <c r="AA13" i="103"/>
  <c r="AA26" i="103" s="1"/>
  <c r="Z13" i="103"/>
  <c r="Y13" i="103"/>
  <c r="X13" i="103"/>
  <c r="W13" i="103"/>
  <c r="W26" i="103" s="1"/>
  <c r="V13" i="103"/>
  <c r="U13" i="103"/>
  <c r="T13" i="103"/>
  <c r="S13" i="103"/>
  <c r="S26" i="103" s="1"/>
  <c r="P13" i="103"/>
  <c r="O13" i="103"/>
  <c r="AD12" i="103"/>
  <c r="AC12" i="103"/>
  <c r="AB12" i="103"/>
  <c r="AA12" i="103"/>
  <c r="Z12" i="103"/>
  <c r="Y12" i="103"/>
  <c r="X12" i="103"/>
  <c r="W12" i="103"/>
  <c r="V12" i="103"/>
  <c r="U12" i="103"/>
  <c r="T12" i="103"/>
  <c r="S12" i="103"/>
  <c r="P12" i="103"/>
  <c r="O12" i="103"/>
  <c r="AD11" i="103"/>
  <c r="AC11" i="103"/>
  <c r="AB11" i="103"/>
  <c r="AA11" i="103"/>
  <c r="Z11" i="103"/>
  <c r="Y11" i="103"/>
  <c r="X11" i="103"/>
  <c r="W11" i="103"/>
  <c r="V11" i="103"/>
  <c r="U11" i="103"/>
  <c r="T11" i="103"/>
  <c r="S11" i="103"/>
  <c r="P11" i="103"/>
  <c r="O11" i="103"/>
  <c r="AD10" i="103"/>
  <c r="AC10" i="103"/>
  <c r="AB10" i="103"/>
  <c r="AA10" i="103"/>
  <c r="AA28" i="103" s="1"/>
  <c r="Z10" i="103"/>
  <c r="Y10" i="103"/>
  <c r="X10" i="103"/>
  <c r="W10" i="103"/>
  <c r="W28" i="103" s="1"/>
  <c r="V10" i="103"/>
  <c r="U10" i="103"/>
  <c r="T10" i="103"/>
  <c r="S10" i="103"/>
  <c r="S28" i="103" s="1"/>
  <c r="P10" i="103"/>
  <c r="O10" i="103"/>
  <c r="K6" i="103"/>
  <c r="G6" i="103"/>
  <c r="D6" i="103"/>
  <c r="K5" i="103"/>
  <c r="G5" i="103"/>
  <c r="C3" i="103"/>
  <c r="N106" i="110"/>
  <c r="M106" i="110"/>
  <c r="L106" i="110"/>
  <c r="K106" i="110"/>
  <c r="J106" i="110"/>
  <c r="I106" i="110"/>
  <c r="H106" i="110"/>
  <c r="G106" i="110"/>
  <c r="F106" i="110"/>
  <c r="E106" i="110"/>
  <c r="D106" i="110"/>
  <c r="C106" i="110"/>
  <c r="P105" i="110"/>
  <c r="O105" i="110"/>
  <c r="P104" i="110"/>
  <c r="O104" i="110"/>
  <c r="P103" i="110"/>
  <c r="O103" i="110"/>
  <c r="P102" i="110"/>
  <c r="O102" i="110"/>
  <c r="AE33" i="110" s="1"/>
  <c r="P101" i="110"/>
  <c r="O101" i="110"/>
  <c r="P100" i="110"/>
  <c r="O100" i="110"/>
  <c r="P99" i="110"/>
  <c r="O99" i="110"/>
  <c r="P98" i="110"/>
  <c r="O98" i="110"/>
  <c r="AE32" i="110" s="1"/>
  <c r="P97" i="110"/>
  <c r="O97" i="110"/>
  <c r="P96" i="110"/>
  <c r="O96" i="110"/>
  <c r="P95" i="110"/>
  <c r="O95" i="110"/>
  <c r="P94" i="110"/>
  <c r="O94" i="110"/>
  <c r="AE31" i="110" s="1"/>
  <c r="P93" i="110"/>
  <c r="O93" i="110"/>
  <c r="P92" i="110"/>
  <c r="O92" i="110"/>
  <c r="P91" i="110"/>
  <c r="O91" i="110"/>
  <c r="P90" i="110"/>
  <c r="O90" i="110"/>
  <c r="AE30" i="110" s="1"/>
  <c r="P89" i="110"/>
  <c r="O89" i="110"/>
  <c r="P88" i="110"/>
  <c r="O88" i="110"/>
  <c r="P87" i="110"/>
  <c r="O87" i="110"/>
  <c r="P86" i="110"/>
  <c r="O86" i="110"/>
  <c r="AE29" i="110" s="1"/>
  <c r="P85" i="110"/>
  <c r="O85" i="110"/>
  <c r="P84" i="110"/>
  <c r="O84" i="110"/>
  <c r="P83" i="110"/>
  <c r="O83" i="110"/>
  <c r="P82" i="110"/>
  <c r="O82" i="110"/>
  <c r="AE28" i="110" s="1"/>
  <c r="P81" i="110"/>
  <c r="O81" i="110"/>
  <c r="P80" i="110"/>
  <c r="O80" i="110"/>
  <c r="P79" i="110"/>
  <c r="O79" i="110"/>
  <c r="P78" i="110"/>
  <c r="O78" i="110"/>
  <c r="AE27" i="110" s="1"/>
  <c r="P77" i="110"/>
  <c r="O77" i="110"/>
  <c r="P76" i="110"/>
  <c r="O76" i="110"/>
  <c r="P75" i="110"/>
  <c r="O75" i="110"/>
  <c r="P74" i="110"/>
  <c r="O74" i="110"/>
  <c r="AE26" i="110" s="1"/>
  <c r="P73" i="110"/>
  <c r="O73" i="110"/>
  <c r="P72" i="110"/>
  <c r="O72" i="110"/>
  <c r="P71" i="110"/>
  <c r="O71" i="110"/>
  <c r="P70" i="110"/>
  <c r="O70" i="110"/>
  <c r="AE25" i="110" s="1"/>
  <c r="P69" i="110"/>
  <c r="O69" i="110"/>
  <c r="P68" i="110"/>
  <c r="O68" i="110"/>
  <c r="P67" i="110"/>
  <c r="O67" i="110"/>
  <c r="P66" i="110"/>
  <c r="O66" i="110"/>
  <c r="AE24" i="110" s="1"/>
  <c r="P65" i="110"/>
  <c r="O65" i="110"/>
  <c r="P64" i="110"/>
  <c r="O64" i="110"/>
  <c r="P63" i="110"/>
  <c r="O63" i="110"/>
  <c r="P62" i="110"/>
  <c r="O62" i="110"/>
  <c r="AE23" i="110" s="1"/>
  <c r="P61" i="110"/>
  <c r="O61" i="110"/>
  <c r="P60" i="110"/>
  <c r="O60" i="110"/>
  <c r="P59" i="110"/>
  <c r="O59" i="110"/>
  <c r="P58" i="110"/>
  <c r="O58" i="110"/>
  <c r="AE22" i="110" s="1"/>
  <c r="P57" i="110"/>
  <c r="O57" i="110"/>
  <c r="P56" i="110"/>
  <c r="O56" i="110"/>
  <c r="P55" i="110"/>
  <c r="O55" i="110"/>
  <c r="P54" i="110"/>
  <c r="O54" i="110"/>
  <c r="AE21" i="110" s="1"/>
  <c r="P53" i="110"/>
  <c r="O53" i="110"/>
  <c r="P52" i="110"/>
  <c r="O52" i="110"/>
  <c r="P51" i="110"/>
  <c r="O51" i="110"/>
  <c r="P50" i="110"/>
  <c r="O50" i="110"/>
  <c r="AE20" i="110" s="1"/>
  <c r="P49" i="110"/>
  <c r="O49" i="110"/>
  <c r="P48" i="110"/>
  <c r="O48" i="110"/>
  <c r="P47" i="110"/>
  <c r="O47" i="110"/>
  <c r="P46" i="110"/>
  <c r="O46" i="110"/>
  <c r="AE19" i="110" s="1"/>
  <c r="AE39" i="110" s="1"/>
  <c r="P45" i="110"/>
  <c r="O45" i="110"/>
  <c r="P44" i="110"/>
  <c r="O44" i="110"/>
  <c r="P43" i="110"/>
  <c r="O43" i="110"/>
  <c r="P42" i="110"/>
  <c r="O42" i="110"/>
  <c r="AE18" i="110" s="1"/>
  <c r="P41" i="110"/>
  <c r="O41" i="110"/>
  <c r="P40" i="110"/>
  <c r="O40" i="110"/>
  <c r="P39" i="110"/>
  <c r="O39" i="110"/>
  <c r="P38" i="110"/>
  <c r="O38" i="110"/>
  <c r="AE17" i="110" s="1"/>
  <c r="P37" i="110"/>
  <c r="O37" i="110"/>
  <c r="P36" i="110"/>
  <c r="O36" i="110"/>
  <c r="P35" i="110"/>
  <c r="O35" i="110"/>
  <c r="P34" i="110"/>
  <c r="O34" i="110"/>
  <c r="AE16" i="110" s="1"/>
  <c r="AF33" i="110"/>
  <c r="AD33" i="110"/>
  <c r="AC33" i="110"/>
  <c r="AB33" i="110"/>
  <c r="AA33" i="110"/>
  <c r="Z33" i="110"/>
  <c r="Y33" i="110"/>
  <c r="X33" i="110"/>
  <c r="W33" i="110"/>
  <c r="V33" i="110"/>
  <c r="U33" i="110"/>
  <c r="T33" i="110"/>
  <c r="S33" i="110"/>
  <c r="P33" i="110"/>
  <c r="O33" i="110"/>
  <c r="AF32" i="110"/>
  <c r="AD32" i="110"/>
  <c r="AC32" i="110"/>
  <c r="AB32" i="110"/>
  <c r="AA32" i="110"/>
  <c r="Z32" i="110"/>
  <c r="Y32" i="110"/>
  <c r="X32" i="110"/>
  <c r="W32" i="110"/>
  <c r="V32" i="110"/>
  <c r="U32" i="110"/>
  <c r="T32" i="110"/>
  <c r="S32" i="110"/>
  <c r="P32" i="110"/>
  <c r="O32" i="110"/>
  <c r="AF31" i="110"/>
  <c r="AD31" i="110"/>
  <c r="AC31" i="110"/>
  <c r="AB31" i="110"/>
  <c r="AA31" i="110"/>
  <c r="Z31" i="110"/>
  <c r="Y31" i="110"/>
  <c r="X31" i="110"/>
  <c r="W31" i="110"/>
  <c r="V31" i="110"/>
  <c r="U31" i="110"/>
  <c r="T31" i="110"/>
  <c r="S31" i="110"/>
  <c r="P31" i="110"/>
  <c r="O31" i="110"/>
  <c r="AF30" i="110"/>
  <c r="AD30" i="110"/>
  <c r="AC30" i="110"/>
  <c r="AB30" i="110"/>
  <c r="AA30" i="110"/>
  <c r="Z30" i="110"/>
  <c r="Y30" i="110"/>
  <c r="X30" i="110"/>
  <c r="W30" i="110"/>
  <c r="V30" i="110"/>
  <c r="U30" i="110"/>
  <c r="T30" i="110"/>
  <c r="S30" i="110"/>
  <c r="P30" i="110"/>
  <c r="O30" i="110"/>
  <c r="AE15" i="110" s="1"/>
  <c r="AF29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P29" i="110"/>
  <c r="O29" i="110"/>
  <c r="AF28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P28" i="110"/>
  <c r="O28" i="110"/>
  <c r="AF27" i="110"/>
  <c r="AD27" i="110"/>
  <c r="AC27" i="110"/>
  <c r="AB27" i="110"/>
  <c r="AA27" i="110"/>
  <c r="Z27" i="110"/>
  <c r="Y27" i="110"/>
  <c r="X27" i="110"/>
  <c r="W27" i="110"/>
  <c r="V27" i="110"/>
  <c r="U27" i="110"/>
  <c r="T27" i="110"/>
  <c r="S27" i="110"/>
  <c r="P27" i="110"/>
  <c r="O27" i="110"/>
  <c r="AF26" i="110"/>
  <c r="AD26" i="110"/>
  <c r="AC26" i="110"/>
  <c r="AB26" i="110"/>
  <c r="AA26" i="110"/>
  <c r="Z26" i="110"/>
  <c r="Y26" i="110"/>
  <c r="X26" i="110"/>
  <c r="W26" i="110"/>
  <c r="V26" i="110"/>
  <c r="U26" i="110"/>
  <c r="T26" i="110"/>
  <c r="S26" i="110"/>
  <c r="P26" i="110"/>
  <c r="O26" i="110"/>
  <c r="AE14" i="110" s="1"/>
  <c r="AF25" i="110"/>
  <c r="AD25" i="110"/>
  <c r="AC25" i="110"/>
  <c r="AB25" i="110"/>
  <c r="AA25" i="110"/>
  <c r="Z25" i="110"/>
  <c r="Y25" i="110"/>
  <c r="X25" i="110"/>
  <c r="W25" i="110"/>
  <c r="V25" i="110"/>
  <c r="U25" i="110"/>
  <c r="T25" i="110"/>
  <c r="S25" i="110"/>
  <c r="P25" i="110"/>
  <c r="O25" i="110"/>
  <c r="AF24" i="110"/>
  <c r="AD24" i="110"/>
  <c r="AC24" i="110"/>
  <c r="AB24" i="110"/>
  <c r="AA24" i="110"/>
  <c r="Z24" i="110"/>
  <c r="Y24" i="110"/>
  <c r="X24" i="110"/>
  <c r="W24" i="110"/>
  <c r="V24" i="110"/>
  <c r="U24" i="110"/>
  <c r="T24" i="110"/>
  <c r="S24" i="110"/>
  <c r="P24" i="110"/>
  <c r="O24" i="110"/>
  <c r="AF23" i="110"/>
  <c r="AD23" i="110"/>
  <c r="AC23" i="110"/>
  <c r="AB23" i="110"/>
  <c r="AA23" i="110"/>
  <c r="Z23" i="110"/>
  <c r="Y23" i="110"/>
  <c r="X23" i="110"/>
  <c r="W23" i="110"/>
  <c r="V23" i="110"/>
  <c r="U23" i="110"/>
  <c r="T23" i="110"/>
  <c r="S23" i="110"/>
  <c r="P23" i="110"/>
  <c r="O23" i="110"/>
  <c r="AF22" i="110"/>
  <c r="AD22" i="110"/>
  <c r="AC22" i="110"/>
  <c r="AB22" i="110"/>
  <c r="AA22" i="110"/>
  <c r="Z22" i="110"/>
  <c r="Y22" i="110"/>
  <c r="X22" i="110"/>
  <c r="W22" i="110"/>
  <c r="V22" i="110"/>
  <c r="U22" i="110"/>
  <c r="T22" i="110"/>
  <c r="S22" i="110"/>
  <c r="P22" i="110"/>
  <c r="O22" i="110"/>
  <c r="AE13" i="110" s="1"/>
  <c r="AF21" i="110"/>
  <c r="AD21" i="110"/>
  <c r="AC21" i="110"/>
  <c r="AB21" i="110"/>
  <c r="AA21" i="110"/>
  <c r="Z21" i="110"/>
  <c r="Y21" i="110"/>
  <c r="X21" i="110"/>
  <c r="W21" i="110"/>
  <c r="V21" i="110"/>
  <c r="U21" i="110"/>
  <c r="T21" i="110"/>
  <c r="S21" i="110"/>
  <c r="P21" i="110"/>
  <c r="O21" i="110"/>
  <c r="AF20" i="110"/>
  <c r="AD20" i="110"/>
  <c r="AC20" i="110"/>
  <c r="AB20" i="110"/>
  <c r="AA20" i="110"/>
  <c r="Z20" i="110"/>
  <c r="Y20" i="110"/>
  <c r="X20" i="110"/>
  <c r="W20" i="110"/>
  <c r="V20" i="110"/>
  <c r="U20" i="110"/>
  <c r="T20" i="110"/>
  <c r="S20" i="110"/>
  <c r="P20" i="110"/>
  <c r="O20" i="110"/>
  <c r="AF19" i="110"/>
  <c r="AF36" i="110" s="1"/>
  <c r="AD19" i="110"/>
  <c r="AD39" i="110" s="1"/>
  <c r="AC19" i="110"/>
  <c r="AC39" i="110" s="1"/>
  <c r="AB19" i="110"/>
  <c r="AB39" i="110" s="1"/>
  <c r="AA19" i="110"/>
  <c r="AA39" i="110" s="1"/>
  <c r="Z19" i="110"/>
  <c r="Z39" i="110" s="1"/>
  <c r="Y19" i="110"/>
  <c r="Y39" i="110" s="1"/>
  <c r="X19" i="110"/>
  <c r="X39" i="110" s="1"/>
  <c r="W19" i="110"/>
  <c r="W39" i="110" s="1"/>
  <c r="V19" i="110"/>
  <c r="V39" i="110" s="1"/>
  <c r="U19" i="110"/>
  <c r="U39" i="110" s="1"/>
  <c r="T19" i="110"/>
  <c r="T39" i="110" s="1"/>
  <c r="S19" i="110"/>
  <c r="S39" i="110" s="1"/>
  <c r="P19" i="110"/>
  <c r="O19" i="110"/>
  <c r="AF18" i="110"/>
  <c r="AD18" i="110"/>
  <c r="AC18" i="110"/>
  <c r="AB18" i="110"/>
  <c r="AA18" i="110"/>
  <c r="Z18" i="110"/>
  <c r="Y18" i="110"/>
  <c r="X18" i="110"/>
  <c r="W18" i="110"/>
  <c r="V18" i="110"/>
  <c r="U18" i="110"/>
  <c r="T18" i="110"/>
  <c r="S18" i="110"/>
  <c r="P18" i="110"/>
  <c r="O18" i="110"/>
  <c r="AE12" i="110" s="1"/>
  <c r="AF17" i="110"/>
  <c r="AD17" i="110"/>
  <c r="AC17" i="110"/>
  <c r="AB17" i="110"/>
  <c r="AA17" i="110"/>
  <c r="Z17" i="110"/>
  <c r="Y17" i="110"/>
  <c r="X17" i="110"/>
  <c r="W17" i="110"/>
  <c r="V17" i="110"/>
  <c r="U17" i="110"/>
  <c r="T17" i="110"/>
  <c r="S17" i="110"/>
  <c r="P17" i="110"/>
  <c r="O17" i="110"/>
  <c r="AF16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P16" i="110"/>
  <c r="O16" i="110"/>
  <c r="AF15" i="110"/>
  <c r="AD15" i="110"/>
  <c r="AC15" i="110"/>
  <c r="AB15" i="110"/>
  <c r="AA15" i="110"/>
  <c r="Z15" i="110"/>
  <c r="Y15" i="110"/>
  <c r="X15" i="110"/>
  <c r="W15" i="110"/>
  <c r="V15" i="110"/>
  <c r="U15" i="110"/>
  <c r="T15" i="110"/>
  <c r="S15" i="110"/>
  <c r="P15" i="110"/>
  <c r="O15" i="110"/>
  <c r="AF14" i="110"/>
  <c r="AD14" i="110"/>
  <c r="AC14" i="110"/>
  <c r="AB14" i="110"/>
  <c r="AA14" i="110"/>
  <c r="Z14" i="110"/>
  <c r="Y14" i="110"/>
  <c r="X14" i="110"/>
  <c r="W14" i="110"/>
  <c r="V14" i="110"/>
  <c r="U14" i="110"/>
  <c r="T14" i="110"/>
  <c r="S14" i="110"/>
  <c r="P14" i="110"/>
  <c r="O14" i="110"/>
  <c r="AE11" i="110" s="1"/>
  <c r="AF13" i="110"/>
  <c r="AF35" i="110" s="1"/>
  <c r="AD13" i="110"/>
  <c r="AD38" i="110" s="1"/>
  <c r="AC13" i="110"/>
  <c r="AC38" i="110" s="1"/>
  <c r="AB13" i="110"/>
  <c r="AB38" i="110" s="1"/>
  <c r="AA13" i="110"/>
  <c r="AA38" i="110" s="1"/>
  <c r="Z13" i="110"/>
  <c r="Z38" i="110" s="1"/>
  <c r="Y13" i="110"/>
  <c r="Y38" i="110" s="1"/>
  <c r="X13" i="110"/>
  <c r="X38" i="110" s="1"/>
  <c r="W13" i="110"/>
  <c r="W38" i="110" s="1"/>
  <c r="V13" i="110"/>
  <c r="V38" i="110" s="1"/>
  <c r="U13" i="110"/>
  <c r="U38" i="110" s="1"/>
  <c r="T13" i="110"/>
  <c r="T35" i="110" s="1"/>
  <c r="S13" i="110"/>
  <c r="S38" i="110" s="1"/>
  <c r="P13" i="110"/>
  <c r="O13" i="110"/>
  <c r="AF12" i="110"/>
  <c r="AD12" i="110"/>
  <c r="AC12" i="110"/>
  <c r="AB12" i="110"/>
  <c r="AA12" i="110"/>
  <c r="Z12" i="110"/>
  <c r="Y12" i="110"/>
  <c r="X12" i="110"/>
  <c r="W12" i="110"/>
  <c r="V12" i="110"/>
  <c r="U12" i="110"/>
  <c r="T12" i="110"/>
  <c r="S12" i="110"/>
  <c r="P12" i="110"/>
  <c r="O12" i="110"/>
  <c r="AF11" i="110"/>
  <c r="AD11" i="110"/>
  <c r="AC11" i="110"/>
  <c r="AB11" i="110"/>
  <c r="AA11" i="110"/>
  <c r="Z11" i="110"/>
  <c r="Y11" i="110"/>
  <c r="X11" i="110"/>
  <c r="W11" i="110"/>
  <c r="V11" i="110"/>
  <c r="U11" i="110"/>
  <c r="T11" i="110"/>
  <c r="S11" i="110"/>
  <c r="P11" i="110"/>
  <c r="O11" i="110"/>
  <c r="AD10" i="110"/>
  <c r="AC10" i="110"/>
  <c r="AB10" i="110"/>
  <c r="AA10" i="110"/>
  <c r="Z10" i="110"/>
  <c r="Y10" i="110"/>
  <c r="X10" i="110"/>
  <c r="W10" i="110"/>
  <c r="V10" i="110"/>
  <c r="U10" i="110"/>
  <c r="T10" i="110"/>
  <c r="S10" i="110"/>
  <c r="P10" i="110"/>
  <c r="O10" i="110"/>
  <c r="K6" i="110"/>
  <c r="G6" i="110"/>
  <c r="D6" i="110"/>
  <c r="K5" i="110"/>
  <c r="G5" i="110"/>
  <c r="D5" i="110"/>
  <c r="C3" i="110"/>
  <c r="N106" i="105"/>
  <c r="M106" i="105"/>
  <c r="L106" i="105"/>
  <c r="K106" i="105"/>
  <c r="J106" i="105"/>
  <c r="I106" i="105"/>
  <c r="H106" i="105"/>
  <c r="G106" i="105"/>
  <c r="F106" i="105"/>
  <c r="E106" i="105"/>
  <c r="D106" i="105"/>
  <c r="C106" i="105"/>
  <c r="P105" i="105"/>
  <c r="O105" i="105"/>
  <c r="P104" i="105"/>
  <c r="O104" i="105"/>
  <c r="P103" i="105"/>
  <c r="O103" i="105"/>
  <c r="P102" i="105"/>
  <c r="O102" i="105"/>
  <c r="AE33" i="105" s="1"/>
  <c r="P101" i="105"/>
  <c r="O101" i="105"/>
  <c r="P100" i="105"/>
  <c r="O100" i="105"/>
  <c r="P99" i="105"/>
  <c r="O99" i="105"/>
  <c r="P98" i="105"/>
  <c r="O98" i="105"/>
  <c r="AE32" i="105" s="1"/>
  <c r="P97" i="105"/>
  <c r="O97" i="105"/>
  <c r="P96" i="105"/>
  <c r="O96" i="105"/>
  <c r="P95" i="105"/>
  <c r="O95" i="105"/>
  <c r="P94" i="105"/>
  <c r="O94" i="105"/>
  <c r="AE31" i="105" s="1"/>
  <c r="P93" i="105"/>
  <c r="O93" i="105"/>
  <c r="P92" i="105"/>
  <c r="O92" i="105"/>
  <c r="P91" i="105"/>
  <c r="O91" i="105"/>
  <c r="P90" i="105"/>
  <c r="O90" i="105"/>
  <c r="AE30" i="105" s="1"/>
  <c r="P89" i="105"/>
  <c r="O89" i="105"/>
  <c r="P88" i="105"/>
  <c r="O88" i="105"/>
  <c r="P87" i="105"/>
  <c r="O87" i="105"/>
  <c r="P86" i="105"/>
  <c r="O86" i="105"/>
  <c r="AE29" i="105" s="1"/>
  <c r="P85" i="105"/>
  <c r="O85" i="105"/>
  <c r="P84" i="105"/>
  <c r="O84" i="105"/>
  <c r="P83" i="105"/>
  <c r="O83" i="105"/>
  <c r="P82" i="105"/>
  <c r="O82" i="105"/>
  <c r="AE28" i="105" s="1"/>
  <c r="P81" i="105"/>
  <c r="O81" i="105"/>
  <c r="P80" i="105"/>
  <c r="O80" i="105"/>
  <c r="P79" i="105"/>
  <c r="O79" i="105"/>
  <c r="P78" i="105"/>
  <c r="O78" i="105"/>
  <c r="AE27" i="105" s="1"/>
  <c r="P77" i="105"/>
  <c r="O77" i="105"/>
  <c r="P76" i="105"/>
  <c r="O76" i="105"/>
  <c r="P75" i="105"/>
  <c r="O75" i="105"/>
  <c r="P74" i="105"/>
  <c r="O74" i="105"/>
  <c r="AE26" i="105" s="1"/>
  <c r="P73" i="105"/>
  <c r="O73" i="105"/>
  <c r="P72" i="105"/>
  <c r="O72" i="105"/>
  <c r="P71" i="105"/>
  <c r="O71" i="105"/>
  <c r="P70" i="105"/>
  <c r="O70" i="105"/>
  <c r="AE25" i="105" s="1"/>
  <c r="P69" i="105"/>
  <c r="O69" i="105"/>
  <c r="P68" i="105"/>
  <c r="O68" i="105"/>
  <c r="P67" i="105"/>
  <c r="O67" i="105"/>
  <c r="P66" i="105"/>
  <c r="O66" i="105"/>
  <c r="AE24" i="105" s="1"/>
  <c r="P65" i="105"/>
  <c r="O65" i="105"/>
  <c r="P64" i="105"/>
  <c r="O64" i="105"/>
  <c r="P63" i="105"/>
  <c r="O63" i="105"/>
  <c r="P62" i="105"/>
  <c r="O62" i="105"/>
  <c r="AE23" i="105" s="1"/>
  <c r="P61" i="105"/>
  <c r="O61" i="105"/>
  <c r="P60" i="105"/>
  <c r="O60" i="105"/>
  <c r="P59" i="105"/>
  <c r="O59" i="105"/>
  <c r="P58" i="105"/>
  <c r="O58" i="105"/>
  <c r="AE22" i="105" s="1"/>
  <c r="P57" i="105"/>
  <c r="O57" i="105"/>
  <c r="P56" i="105"/>
  <c r="O56" i="105"/>
  <c r="P55" i="105"/>
  <c r="O55" i="105"/>
  <c r="P54" i="105"/>
  <c r="O54" i="105"/>
  <c r="AE21" i="105" s="1"/>
  <c r="P53" i="105"/>
  <c r="O53" i="105"/>
  <c r="P52" i="105"/>
  <c r="O52" i="105"/>
  <c r="P51" i="105"/>
  <c r="O51" i="105"/>
  <c r="P50" i="105"/>
  <c r="O50" i="105"/>
  <c r="AE20" i="105" s="1"/>
  <c r="P49" i="105"/>
  <c r="O49" i="105"/>
  <c r="P48" i="105"/>
  <c r="O48" i="105"/>
  <c r="P47" i="105"/>
  <c r="O47" i="105"/>
  <c r="P46" i="105"/>
  <c r="O46" i="105"/>
  <c r="AE19" i="105" s="1"/>
  <c r="AE39" i="105" s="1"/>
  <c r="P45" i="105"/>
  <c r="O45" i="105"/>
  <c r="P44" i="105"/>
  <c r="O44" i="105"/>
  <c r="P43" i="105"/>
  <c r="O43" i="105"/>
  <c r="P42" i="105"/>
  <c r="O42" i="105"/>
  <c r="AE18" i="105" s="1"/>
  <c r="P41" i="105"/>
  <c r="O41" i="105"/>
  <c r="P40" i="105"/>
  <c r="O40" i="105"/>
  <c r="P39" i="105"/>
  <c r="O39" i="105"/>
  <c r="P38" i="105"/>
  <c r="O38" i="105"/>
  <c r="AE17" i="105" s="1"/>
  <c r="P37" i="105"/>
  <c r="O37" i="105"/>
  <c r="P36" i="105"/>
  <c r="O36" i="105"/>
  <c r="P35" i="105"/>
  <c r="O35" i="105"/>
  <c r="P34" i="105"/>
  <c r="O34" i="105"/>
  <c r="AE16" i="105" s="1"/>
  <c r="AF33" i="105"/>
  <c r="AD33" i="105"/>
  <c r="AC33" i="105"/>
  <c r="AB33" i="105"/>
  <c r="AA33" i="105"/>
  <c r="Z33" i="105"/>
  <c r="Y33" i="105"/>
  <c r="X33" i="105"/>
  <c r="W33" i="105"/>
  <c r="V33" i="105"/>
  <c r="U33" i="105"/>
  <c r="T33" i="105"/>
  <c r="S33" i="105"/>
  <c r="P33" i="105"/>
  <c r="O33" i="105"/>
  <c r="AF32" i="105"/>
  <c r="AD32" i="105"/>
  <c r="AC32" i="105"/>
  <c r="AB32" i="105"/>
  <c r="AA32" i="105"/>
  <c r="Z32" i="105"/>
  <c r="Y32" i="105"/>
  <c r="X32" i="105"/>
  <c r="W32" i="105"/>
  <c r="V32" i="105"/>
  <c r="U32" i="105"/>
  <c r="T32" i="105"/>
  <c r="S32" i="105"/>
  <c r="P32" i="105"/>
  <c r="O32" i="105"/>
  <c r="AF31" i="105"/>
  <c r="AD31" i="105"/>
  <c r="AC31" i="105"/>
  <c r="AB31" i="105"/>
  <c r="AA31" i="105"/>
  <c r="Z31" i="105"/>
  <c r="Y31" i="105"/>
  <c r="X31" i="105"/>
  <c r="W31" i="105"/>
  <c r="V31" i="105"/>
  <c r="U31" i="105"/>
  <c r="T31" i="105"/>
  <c r="S31" i="105"/>
  <c r="P31" i="105"/>
  <c r="O31" i="105"/>
  <c r="AF30" i="105"/>
  <c r="AD30" i="105"/>
  <c r="AC30" i="105"/>
  <c r="AB30" i="105"/>
  <c r="AA30" i="105"/>
  <c r="Z30" i="105"/>
  <c r="Y30" i="105"/>
  <c r="X30" i="105"/>
  <c r="W30" i="105"/>
  <c r="V30" i="105"/>
  <c r="U30" i="105"/>
  <c r="T30" i="105"/>
  <c r="S30" i="105"/>
  <c r="P30" i="105"/>
  <c r="O30" i="105"/>
  <c r="AE15" i="105" s="1"/>
  <c r="AF29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P29" i="105"/>
  <c r="O29" i="105"/>
  <c r="AF28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P28" i="105"/>
  <c r="O28" i="105"/>
  <c r="AF27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P27" i="105"/>
  <c r="O27" i="105"/>
  <c r="AF26" i="105"/>
  <c r="AD26" i="105"/>
  <c r="AC26" i="105"/>
  <c r="AB26" i="105"/>
  <c r="AA26" i="105"/>
  <c r="Z26" i="105"/>
  <c r="Y26" i="105"/>
  <c r="X26" i="105"/>
  <c r="W26" i="105"/>
  <c r="V26" i="105"/>
  <c r="U26" i="105"/>
  <c r="T26" i="105"/>
  <c r="S26" i="105"/>
  <c r="P26" i="105"/>
  <c r="O26" i="105"/>
  <c r="AE14" i="105" s="1"/>
  <c r="AF25" i="105"/>
  <c r="AD25" i="105"/>
  <c r="AC25" i="105"/>
  <c r="AB25" i="105"/>
  <c r="AA25" i="105"/>
  <c r="Z25" i="105"/>
  <c r="Y25" i="105"/>
  <c r="X25" i="105"/>
  <c r="W25" i="105"/>
  <c r="V25" i="105"/>
  <c r="U25" i="105"/>
  <c r="T25" i="105"/>
  <c r="S25" i="105"/>
  <c r="P25" i="105"/>
  <c r="O25" i="105"/>
  <c r="AF24" i="105"/>
  <c r="AD24" i="105"/>
  <c r="AC24" i="105"/>
  <c r="AB24" i="105"/>
  <c r="AA24" i="105"/>
  <c r="Z24" i="105"/>
  <c r="Y24" i="105"/>
  <c r="X24" i="105"/>
  <c r="W24" i="105"/>
  <c r="V24" i="105"/>
  <c r="U24" i="105"/>
  <c r="T24" i="105"/>
  <c r="S24" i="105"/>
  <c r="P24" i="105"/>
  <c r="O24" i="105"/>
  <c r="AF23" i="105"/>
  <c r="AD23" i="105"/>
  <c r="AC23" i="105"/>
  <c r="AB23" i="105"/>
  <c r="AA23" i="105"/>
  <c r="Z23" i="105"/>
  <c r="Y23" i="105"/>
  <c r="X23" i="105"/>
  <c r="W23" i="105"/>
  <c r="V23" i="105"/>
  <c r="U23" i="105"/>
  <c r="T23" i="105"/>
  <c r="S23" i="105"/>
  <c r="P23" i="105"/>
  <c r="O23" i="105"/>
  <c r="AF22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P22" i="105"/>
  <c r="O22" i="105"/>
  <c r="AE13" i="105" s="1"/>
  <c r="AE38" i="105" s="1"/>
  <c r="AF21" i="105"/>
  <c r="AD21" i="105"/>
  <c r="AC21" i="105"/>
  <c r="AB21" i="105"/>
  <c r="AA21" i="105"/>
  <c r="Z21" i="105"/>
  <c r="Y21" i="105"/>
  <c r="X21" i="105"/>
  <c r="W21" i="105"/>
  <c r="V21" i="105"/>
  <c r="U21" i="105"/>
  <c r="T21" i="105"/>
  <c r="S21" i="105"/>
  <c r="P21" i="105"/>
  <c r="O21" i="105"/>
  <c r="AF20" i="105"/>
  <c r="AD20" i="105"/>
  <c r="AC20" i="105"/>
  <c r="AB20" i="105"/>
  <c r="AA20" i="105"/>
  <c r="Z20" i="105"/>
  <c r="Y20" i="105"/>
  <c r="X20" i="105"/>
  <c r="W20" i="105"/>
  <c r="V20" i="105"/>
  <c r="U20" i="105"/>
  <c r="T20" i="105"/>
  <c r="S20" i="105"/>
  <c r="P20" i="105"/>
  <c r="O20" i="105"/>
  <c r="AF19" i="105"/>
  <c r="AF39" i="105" s="1"/>
  <c r="AD19" i="105"/>
  <c r="AD39" i="105" s="1"/>
  <c r="AC19" i="105"/>
  <c r="AC39" i="105" s="1"/>
  <c r="AB19" i="105"/>
  <c r="AB36" i="105" s="1"/>
  <c r="AA19" i="105"/>
  <c r="AA39" i="105" s="1"/>
  <c r="Z19" i="105"/>
  <c r="Z39" i="105" s="1"/>
  <c r="Y19" i="105"/>
  <c r="Y39" i="105" s="1"/>
  <c r="X19" i="105"/>
  <c r="X39" i="105" s="1"/>
  <c r="W19" i="105"/>
  <c r="W39" i="105" s="1"/>
  <c r="V19" i="105"/>
  <c r="V39" i="105" s="1"/>
  <c r="U19" i="105"/>
  <c r="U39" i="105" s="1"/>
  <c r="T19" i="105"/>
  <c r="T39" i="105" s="1"/>
  <c r="S19" i="105"/>
  <c r="S39" i="105" s="1"/>
  <c r="P19" i="105"/>
  <c r="O19" i="105"/>
  <c r="AF18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P18" i="105"/>
  <c r="O18" i="105"/>
  <c r="AE12" i="105" s="1"/>
  <c r="AF17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P17" i="105"/>
  <c r="O17" i="105"/>
  <c r="AF16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P16" i="105"/>
  <c r="O16" i="105"/>
  <c r="AF15" i="105"/>
  <c r="AD15" i="105"/>
  <c r="AC15" i="105"/>
  <c r="AB15" i="105"/>
  <c r="AA15" i="105"/>
  <c r="Z15" i="105"/>
  <c r="Y15" i="105"/>
  <c r="X15" i="105"/>
  <c r="W15" i="105"/>
  <c r="V15" i="105"/>
  <c r="U15" i="105"/>
  <c r="T15" i="105"/>
  <c r="S15" i="105"/>
  <c r="P15" i="105"/>
  <c r="O15" i="105"/>
  <c r="AF14" i="105"/>
  <c r="AD14" i="105"/>
  <c r="AC14" i="105"/>
  <c r="AB14" i="105"/>
  <c r="AA14" i="105"/>
  <c r="Z14" i="105"/>
  <c r="Y14" i="105"/>
  <c r="X14" i="105"/>
  <c r="W14" i="105"/>
  <c r="V14" i="105"/>
  <c r="U14" i="105"/>
  <c r="T14" i="105"/>
  <c r="S14" i="105"/>
  <c r="P14" i="105"/>
  <c r="O14" i="105"/>
  <c r="AE11" i="105" s="1"/>
  <c r="AF13" i="105"/>
  <c r="AF38" i="105" s="1"/>
  <c r="AD13" i="105"/>
  <c r="AD38" i="105" s="1"/>
  <c r="AC13" i="105"/>
  <c r="AC38" i="105" s="1"/>
  <c r="AB13" i="105"/>
  <c r="AB35" i="105" s="1"/>
  <c r="AA13" i="105"/>
  <c r="AA38" i="105" s="1"/>
  <c r="Z13" i="105"/>
  <c r="Z38" i="105" s="1"/>
  <c r="Y13" i="105"/>
  <c r="Y35" i="105" s="1"/>
  <c r="X13" i="105"/>
  <c r="X38" i="105" s="1"/>
  <c r="W13" i="105"/>
  <c r="W38" i="105" s="1"/>
  <c r="V13" i="105"/>
  <c r="V38" i="105" s="1"/>
  <c r="U13" i="105"/>
  <c r="U38" i="105" s="1"/>
  <c r="T13" i="105"/>
  <c r="T38" i="105" s="1"/>
  <c r="S13" i="105"/>
  <c r="S38" i="105" s="1"/>
  <c r="P13" i="105"/>
  <c r="O13" i="105"/>
  <c r="AF12" i="105"/>
  <c r="AD12" i="105"/>
  <c r="AC12" i="105"/>
  <c r="AB12" i="105"/>
  <c r="AA12" i="105"/>
  <c r="Z12" i="105"/>
  <c r="Y12" i="105"/>
  <c r="X12" i="105"/>
  <c r="W12" i="105"/>
  <c r="V12" i="105"/>
  <c r="U12" i="105"/>
  <c r="T12" i="105"/>
  <c r="S12" i="105"/>
  <c r="P12" i="105"/>
  <c r="O12" i="105"/>
  <c r="AF11" i="105"/>
  <c r="AD11" i="105"/>
  <c r="AC11" i="105"/>
  <c r="AB11" i="105"/>
  <c r="AA11" i="105"/>
  <c r="Z11" i="105"/>
  <c r="Y11" i="105"/>
  <c r="X11" i="105"/>
  <c r="W11" i="105"/>
  <c r="V11" i="105"/>
  <c r="U11" i="105"/>
  <c r="T11" i="105"/>
  <c r="S11" i="105"/>
  <c r="P11" i="105"/>
  <c r="O11" i="105"/>
  <c r="AD10" i="105"/>
  <c r="AD41" i="105" s="1"/>
  <c r="AC10" i="105"/>
  <c r="AB10" i="105"/>
  <c r="AB41" i="105" s="1"/>
  <c r="AA10" i="105"/>
  <c r="Z10" i="105"/>
  <c r="Z41" i="105" s="1"/>
  <c r="Y10" i="105"/>
  <c r="X10" i="105"/>
  <c r="X40" i="105" s="1"/>
  <c r="W10" i="105"/>
  <c r="V10" i="105"/>
  <c r="V41" i="105" s="1"/>
  <c r="U10" i="105"/>
  <c r="T10" i="105"/>
  <c r="T41" i="105" s="1"/>
  <c r="S10" i="105"/>
  <c r="P10" i="105"/>
  <c r="AF10" i="105" s="1"/>
  <c r="AF41" i="105" s="1"/>
  <c r="O10" i="105"/>
  <c r="K6" i="105"/>
  <c r="G6" i="105"/>
  <c r="D6" i="105"/>
  <c r="K5" i="105"/>
  <c r="G5" i="105"/>
  <c r="C3" i="105"/>
  <c r="AF28" i="104" l="1"/>
  <c r="AE38" i="110"/>
  <c r="O106" i="105"/>
  <c r="G108" i="105" s="1"/>
  <c r="U40" i="105"/>
  <c r="Y41" i="105"/>
  <c r="AC37" i="105"/>
  <c r="T28" i="103"/>
  <c r="X28" i="103"/>
  <c r="AB28" i="103"/>
  <c r="T26" i="103"/>
  <c r="X26" i="103"/>
  <c r="AB26" i="103"/>
  <c r="V27" i="103"/>
  <c r="Z24" i="103"/>
  <c r="AD27" i="103"/>
  <c r="V28" i="104"/>
  <c r="Z28" i="104"/>
  <c r="AD28" i="104"/>
  <c r="U26" i="104"/>
  <c r="Y26" i="104"/>
  <c r="AC26" i="104"/>
  <c r="S27" i="104"/>
  <c r="W27" i="104"/>
  <c r="AA27" i="104"/>
  <c r="AF27" i="104"/>
  <c r="AF10" i="110"/>
  <c r="AF41" i="110" s="1"/>
  <c r="O58" i="103"/>
  <c r="H60" i="103" s="1"/>
  <c r="U28" i="103"/>
  <c r="Y28" i="103"/>
  <c r="AC28" i="103"/>
  <c r="U26" i="103"/>
  <c r="Y26" i="103"/>
  <c r="AC26" i="103"/>
  <c r="AF11" i="103"/>
  <c r="AF12" i="103"/>
  <c r="AF22" i="103" s="1"/>
  <c r="S27" i="103"/>
  <c r="W27" i="103"/>
  <c r="AA27" i="103"/>
  <c r="AE27" i="103"/>
  <c r="AF13" i="103"/>
  <c r="AF26" i="103" s="1"/>
  <c r="AF14" i="103"/>
  <c r="AF15" i="103"/>
  <c r="AF16" i="103"/>
  <c r="AF17" i="103"/>
  <c r="AF18" i="103"/>
  <c r="AF19" i="103"/>
  <c r="AF20" i="103"/>
  <c r="AF24" i="103" s="1"/>
  <c r="AF21" i="103"/>
  <c r="S28" i="104"/>
  <c r="W28" i="104"/>
  <c r="AA28" i="104"/>
  <c r="V26" i="104"/>
  <c r="Z26" i="104"/>
  <c r="AD26" i="104"/>
  <c r="T24" i="104"/>
  <c r="X27" i="104"/>
  <c r="AB24" i="104"/>
  <c r="S41" i="105"/>
  <c r="W41" i="105"/>
  <c r="AA41" i="105"/>
  <c r="O106" i="110"/>
  <c r="U41" i="110"/>
  <c r="Y41" i="110"/>
  <c r="AC41" i="110"/>
  <c r="V26" i="103"/>
  <c r="Z26" i="103"/>
  <c r="AD26" i="103"/>
  <c r="T27" i="103"/>
  <c r="X27" i="103"/>
  <c r="AB27" i="103"/>
  <c r="S26" i="104"/>
  <c r="W26" i="104"/>
  <c r="AA26" i="104"/>
  <c r="AF23" i="104"/>
  <c r="U27" i="104"/>
  <c r="Y27" i="104"/>
  <c r="AC27" i="104"/>
  <c r="AE27" i="104"/>
  <c r="V41" i="110"/>
  <c r="Z41" i="110"/>
  <c r="AD41" i="110"/>
  <c r="P58" i="103"/>
  <c r="N59" i="103" s="1"/>
  <c r="V28" i="103"/>
  <c r="Z28" i="103"/>
  <c r="AD28" i="103"/>
  <c r="T28" i="104"/>
  <c r="X28" i="104"/>
  <c r="AB22" i="104"/>
  <c r="P58" i="104"/>
  <c r="G59" i="104" s="1"/>
  <c r="P106" i="105"/>
  <c r="N107" i="105" s="1"/>
  <c r="S41" i="110"/>
  <c r="W41" i="110"/>
  <c r="AA41" i="110"/>
  <c r="C108" i="110"/>
  <c r="G108" i="110"/>
  <c r="K108" i="110"/>
  <c r="AF10" i="103"/>
  <c r="O58" i="104"/>
  <c r="D60" i="104" s="1"/>
  <c r="U28" i="104"/>
  <c r="Y28" i="104"/>
  <c r="AC28" i="104"/>
  <c r="AE10" i="105"/>
  <c r="AE41" i="105" s="1"/>
  <c r="T40" i="110"/>
  <c r="X34" i="110"/>
  <c r="AB41" i="110"/>
  <c r="P106" i="110"/>
  <c r="J107" i="110" s="1"/>
  <c r="D108" i="110"/>
  <c r="H108" i="110"/>
  <c r="L108" i="110"/>
  <c r="G60" i="103"/>
  <c r="K60" i="103"/>
  <c r="E60" i="104"/>
  <c r="K59" i="104"/>
  <c r="F59" i="104"/>
  <c r="T22" i="104"/>
  <c r="AF22" i="104"/>
  <c r="AB23" i="104"/>
  <c r="AF24" i="104"/>
  <c r="AB25" i="104"/>
  <c r="T26" i="104"/>
  <c r="AF26" i="104"/>
  <c r="AB27" i="104"/>
  <c r="AB28" i="104"/>
  <c r="X22" i="104"/>
  <c r="X24" i="104"/>
  <c r="X25" i="104"/>
  <c r="X26" i="104"/>
  <c r="T27" i="104"/>
  <c r="U22" i="104"/>
  <c r="Y22" i="104"/>
  <c r="AC22" i="104"/>
  <c r="U23" i="104"/>
  <c r="Y23" i="104"/>
  <c r="AC23" i="104"/>
  <c r="U24" i="104"/>
  <c r="Y24" i="104"/>
  <c r="AC24" i="104"/>
  <c r="U25" i="104"/>
  <c r="Y25" i="104"/>
  <c r="AC25" i="104"/>
  <c r="V22" i="104"/>
  <c r="Z22" i="104"/>
  <c r="AD22" i="104"/>
  <c r="V23" i="104"/>
  <c r="Z23" i="104"/>
  <c r="AD23" i="104"/>
  <c r="V24" i="104"/>
  <c r="Z24" i="104"/>
  <c r="AD24" i="104"/>
  <c r="V25" i="104"/>
  <c r="Z25" i="104"/>
  <c r="AD25" i="104"/>
  <c r="D59" i="104"/>
  <c r="T25" i="104"/>
  <c r="AF25" i="104"/>
  <c r="AE10" i="104"/>
  <c r="S22" i="104"/>
  <c r="W22" i="104"/>
  <c r="AA22" i="104"/>
  <c r="S23" i="104"/>
  <c r="W23" i="104"/>
  <c r="AA23" i="104"/>
  <c r="AE23" i="104"/>
  <c r="S24" i="104"/>
  <c r="W24" i="104"/>
  <c r="AA24" i="104"/>
  <c r="AE24" i="104"/>
  <c r="S25" i="104"/>
  <c r="W25" i="104"/>
  <c r="AA25" i="104"/>
  <c r="E59" i="104"/>
  <c r="F60" i="103"/>
  <c r="D60" i="103"/>
  <c r="J59" i="103"/>
  <c r="F59" i="103"/>
  <c r="M59" i="103"/>
  <c r="N60" i="103"/>
  <c r="X22" i="103"/>
  <c r="T23" i="103"/>
  <c r="AF23" i="103"/>
  <c r="AB24" i="103"/>
  <c r="T25" i="103"/>
  <c r="AB25" i="103"/>
  <c r="T22" i="103"/>
  <c r="AB22" i="103"/>
  <c r="X23" i="103"/>
  <c r="AB23" i="103"/>
  <c r="T24" i="103"/>
  <c r="X24" i="103"/>
  <c r="X25" i="103"/>
  <c r="AF25" i="103"/>
  <c r="U22" i="103"/>
  <c r="Y22" i="103"/>
  <c r="AC22" i="103"/>
  <c r="U23" i="103"/>
  <c r="Y23" i="103"/>
  <c r="AC23" i="103"/>
  <c r="U24" i="103"/>
  <c r="Y24" i="103"/>
  <c r="AC24" i="103"/>
  <c r="U25" i="103"/>
  <c r="Y25" i="103"/>
  <c r="AC25" i="103"/>
  <c r="C59" i="103"/>
  <c r="G59" i="103"/>
  <c r="K59" i="103"/>
  <c r="V22" i="103"/>
  <c r="AD22" i="103"/>
  <c r="V23" i="103"/>
  <c r="AD23" i="103"/>
  <c r="AD24" i="103"/>
  <c r="V25" i="103"/>
  <c r="AD25" i="103"/>
  <c r="Z27" i="103"/>
  <c r="H59" i="103"/>
  <c r="L59" i="103"/>
  <c r="Z22" i="103"/>
  <c r="Z23" i="103"/>
  <c r="V24" i="103"/>
  <c r="Z25" i="103"/>
  <c r="AE10" i="103"/>
  <c r="S22" i="103"/>
  <c r="W22" i="103"/>
  <c r="AA22" i="103"/>
  <c r="S23" i="103"/>
  <c r="W23" i="103"/>
  <c r="AA23" i="103"/>
  <c r="AE23" i="103"/>
  <c r="S24" i="103"/>
  <c r="W24" i="103"/>
  <c r="AA24" i="103"/>
  <c r="AE24" i="103"/>
  <c r="S25" i="103"/>
  <c r="W25" i="103"/>
  <c r="AA25" i="103"/>
  <c r="E59" i="103"/>
  <c r="I59" i="103"/>
  <c r="F108" i="110"/>
  <c r="J108" i="110"/>
  <c r="E108" i="110"/>
  <c r="I108" i="110"/>
  <c r="N108" i="110"/>
  <c r="AB34" i="110"/>
  <c r="X35" i="110"/>
  <c r="T36" i="110"/>
  <c r="AB36" i="110"/>
  <c r="AF37" i="110"/>
  <c r="AF39" i="110"/>
  <c r="X41" i="110"/>
  <c r="U34" i="110"/>
  <c r="Y34" i="110"/>
  <c r="AC34" i="110"/>
  <c r="U35" i="110"/>
  <c r="Y35" i="110"/>
  <c r="AC35" i="110"/>
  <c r="U36" i="110"/>
  <c r="Y36" i="110"/>
  <c r="AC36" i="110"/>
  <c r="U37" i="110"/>
  <c r="Y37" i="110"/>
  <c r="AC37" i="110"/>
  <c r="U40" i="110"/>
  <c r="U42" i="110" s="1"/>
  <c r="Y40" i="110"/>
  <c r="Y42" i="110" s="1"/>
  <c r="AC40" i="110"/>
  <c r="G107" i="110"/>
  <c r="T34" i="110"/>
  <c r="AF34" i="110"/>
  <c r="AB35" i="110"/>
  <c r="X36" i="110"/>
  <c r="T37" i="110"/>
  <c r="X37" i="110"/>
  <c r="T38" i="110"/>
  <c r="AF38" i="110"/>
  <c r="X40" i="110"/>
  <c r="T41" i="110"/>
  <c r="T42" i="110" s="1"/>
  <c r="V34" i="110"/>
  <c r="Z34" i="110"/>
  <c r="AD34" i="110"/>
  <c r="V35" i="110"/>
  <c r="Z35" i="110"/>
  <c r="AD35" i="110"/>
  <c r="V36" i="110"/>
  <c r="Z36" i="110"/>
  <c r="AD36" i="110"/>
  <c r="V37" i="110"/>
  <c r="Z37" i="110"/>
  <c r="AD37" i="110"/>
  <c r="V40" i="110"/>
  <c r="Z40" i="110"/>
  <c r="AD40" i="110"/>
  <c r="H107" i="110"/>
  <c r="AB37" i="110"/>
  <c r="AB40" i="110"/>
  <c r="AB42" i="110" s="1"/>
  <c r="AE10" i="110"/>
  <c r="S34" i="110"/>
  <c r="W34" i="110"/>
  <c r="AA34" i="110"/>
  <c r="S35" i="110"/>
  <c r="W35" i="110"/>
  <c r="AA35" i="110"/>
  <c r="AE35" i="110"/>
  <c r="S36" i="110"/>
  <c r="W36" i="110"/>
  <c r="AA36" i="110"/>
  <c r="AE36" i="110"/>
  <c r="S37" i="110"/>
  <c r="W37" i="110"/>
  <c r="AA37" i="110"/>
  <c r="S40" i="110"/>
  <c r="W40" i="110"/>
  <c r="AA40" i="110"/>
  <c r="AA42" i="110" s="1"/>
  <c r="F108" i="105"/>
  <c r="K108" i="105"/>
  <c r="K107" i="105"/>
  <c r="D108" i="105"/>
  <c r="L108" i="105"/>
  <c r="H108" i="105"/>
  <c r="N108" i="105"/>
  <c r="T34" i="105"/>
  <c r="AF34" i="105"/>
  <c r="AF35" i="105"/>
  <c r="X36" i="105"/>
  <c r="T37" i="105"/>
  <c r="AF37" i="105"/>
  <c r="AB38" i="105"/>
  <c r="AB39" i="105"/>
  <c r="T40" i="105"/>
  <c r="T42" i="105" s="1"/>
  <c r="AF40" i="105"/>
  <c r="AF42" i="105" s="1"/>
  <c r="U34" i="105"/>
  <c r="AC34" i="105"/>
  <c r="U35" i="105"/>
  <c r="AC35" i="105"/>
  <c r="U36" i="105"/>
  <c r="AC36" i="105"/>
  <c r="U37" i="105"/>
  <c r="Y38" i="105"/>
  <c r="Y40" i="105"/>
  <c r="Y42" i="105" s="1"/>
  <c r="AC40" i="105"/>
  <c r="U41" i="105"/>
  <c r="AC41" i="105"/>
  <c r="X34" i="105"/>
  <c r="T35" i="105"/>
  <c r="X35" i="105"/>
  <c r="T36" i="105"/>
  <c r="AF36" i="105"/>
  <c r="AB37" i="105"/>
  <c r="AB40" i="105"/>
  <c r="AB42" i="105" s="1"/>
  <c r="X41" i="105"/>
  <c r="X42" i="105" s="1"/>
  <c r="Y34" i="105"/>
  <c r="Y36" i="105"/>
  <c r="Y37" i="105"/>
  <c r="V34" i="105"/>
  <c r="Z34" i="105"/>
  <c r="AD34" i="105"/>
  <c r="V35" i="105"/>
  <c r="Z35" i="105"/>
  <c r="AD35" i="105"/>
  <c r="V36" i="105"/>
  <c r="Z36" i="105"/>
  <c r="AD36" i="105"/>
  <c r="V37" i="105"/>
  <c r="Z37" i="105"/>
  <c r="AD37" i="105"/>
  <c r="V40" i="105"/>
  <c r="V42" i="105" s="1"/>
  <c r="Z40" i="105"/>
  <c r="Z42" i="105" s="1"/>
  <c r="AD40" i="105"/>
  <c r="AD42" i="105" s="1"/>
  <c r="AB34" i="105"/>
  <c r="X37" i="105"/>
  <c r="S34" i="105"/>
  <c r="W34" i="105"/>
  <c r="AA34" i="105"/>
  <c r="S35" i="105"/>
  <c r="W35" i="105"/>
  <c r="AA35" i="105"/>
  <c r="AE35" i="105"/>
  <c r="S36" i="105"/>
  <c r="W36" i="105"/>
  <c r="AA36" i="105"/>
  <c r="AE36" i="105"/>
  <c r="S37" i="105"/>
  <c r="W37" i="105"/>
  <c r="AA37" i="105"/>
  <c r="S40" i="105"/>
  <c r="W40" i="105"/>
  <c r="AA40" i="105"/>
  <c r="AA42" i="105" l="1"/>
  <c r="S42" i="110"/>
  <c r="C60" i="103"/>
  <c r="W42" i="110"/>
  <c r="W42" i="105"/>
  <c r="I108" i="105"/>
  <c r="J108" i="105"/>
  <c r="Z42" i="110"/>
  <c r="I60" i="103"/>
  <c r="L60" i="103"/>
  <c r="J60" i="103"/>
  <c r="AF27" i="103"/>
  <c r="S42" i="105"/>
  <c r="U42" i="105"/>
  <c r="E108" i="105"/>
  <c r="C108" i="105"/>
  <c r="V42" i="110"/>
  <c r="AC42" i="110"/>
  <c r="AF40" i="110"/>
  <c r="AF42" i="110" s="1"/>
  <c r="M107" i="110"/>
  <c r="D59" i="103"/>
  <c r="E60" i="103"/>
  <c r="K60" i="104"/>
  <c r="AF28" i="103"/>
  <c r="I107" i="105"/>
  <c r="L107" i="105"/>
  <c r="M107" i="105"/>
  <c r="F107" i="105"/>
  <c r="I107" i="110"/>
  <c r="D107" i="110"/>
  <c r="C107" i="110"/>
  <c r="X42" i="110"/>
  <c r="F107" i="110"/>
  <c r="N59" i="104"/>
  <c r="J59" i="104"/>
  <c r="J60" i="104"/>
  <c r="F60" i="104"/>
  <c r="L60" i="104"/>
  <c r="E107" i="105"/>
  <c r="H107" i="105"/>
  <c r="AC42" i="105"/>
  <c r="C107" i="105"/>
  <c r="J107" i="105"/>
  <c r="E107" i="110"/>
  <c r="AD42" i="110"/>
  <c r="N107" i="110"/>
  <c r="L59" i="104"/>
  <c r="C59" i="104"/>
  <c r="M59" i="104"/>
  <c r="C60" i="104"/>
  <c r="H60" i="104"/>
  <c r="AE40" i="105"/>
  <c r="AE42" i="105" s="1"/>
  <c r="AE37" i="105"/>
  <c r="AE34" i="105"/>
  <c r="D107" i="105"/>
  <c r="G107" i="105"/>
  <c r="L107" i="110"/>
  <c r="K107" i="110"/>
  <c r="I59" i="104"/>
  <c r="H59" i="104"/>
  <c r="N60" i="104"/>
  <c r="I60" i="104"/>
  <c r="G60" i="104"/>
  <c r="AE28" i="104"/>
  <c r="AE25" i="104"/>
  <c r="AE22" i="104"/>
  <c r="AE28" i="103"/>
  <c r="AE25" i="103"/>
  <c r="AE22" i="103"/>
  <c r="AE41" i="110"/>
  <c r="AE40" i="110"/>
  <c r="AE37" i="110"/>
  <c r="AE34" i="110"/>
  <c r="AE42" i="110" l="1"/>
  <c r="N58" i="96" l="1"/>
  <c r="M58" i="96"/>
  <c r="L58" i="96"/>
  <c r="K58" i="96"/>
  <c r="J58" i="96"/>
  <c r="I58" i="96"/>
  <c r="H58" i="96"/>
  <c r="G58" i="96"/>
  <c r="F58" i="96"/>
  <c r="E58" i="96"/>
  <c r="D58" i="96"/>
  <c r="C58" i="96"/>
  <c r="O58" i="96" s="1"/>
  <c r="P57" i="96"/>
  <c r="O57" i="96"/>
  <c r="P56" i="96"/>
  <c r="O56" i="96"/>
  <c r="P55" i="96"/>
  <c r="O55" i="96"/>
  <c r="P54" i="96"/>
  <c r="AF21" i="96" s="1"/>
  <c r="O54" i="96"/>
  <c r="P53" i="96"/>
  <c r="O53" i="96"/>
  <c r="P52" i="96"/>
  <c r="O52" i="96"/>
  <c r="P51" i="96"/>
  <c r="O51" i="96"/>
  <c r="P50" i="96"/>
  <c r="O50" i="96"/>
  <c r="P49" i="96"/>
  <c r="O49" i="96"/>
  <c r="P48" i="96"/>
  <c r="O48" i="96"/>
  <c r="P47" i="96"/>
  <c r="O47" i="96"/>
  <c r="P46" i="96"/>
  <c r="O46" i="96"/>
  <c r="P45" i="96"/>
  <c r="O45" i="96"/>
  <c r="P44" i="96"/>
  <c r="O44" i="96"/>
  <c r="P43" i="96"/>
  <c r="O43" i="96"/>
  <c r="P42" i="96"/>
  <c r="AF18" i="96" s="1"/>
  <c r="O42" i="96"/>
  <c r="P41" i="96"/>
  <c r="O41" i="96"/>
  <c r="P40" i="96"/>
  <c r="O40" i="96"/>
  <c r="P39" i="96"/>
  <c r="O39" i="96"/>
  <c r="P38" i="96"/>
  <c r="AF17" i="96" s="1"/>
  <c r="O38" i="96"/>
  <c r="P37" i="96"/>
  <c r="O37" i="96"/>
  <c r="P36" i="96"/>
  <c r="O36" i="96"/>
  <c r="P35" i="96"/>
  <c r="O35" i="96"/>
  <c r="P34" i="96"/>
  <c r="O34" i="96"/>
  <c r="P33" i="96"/>
  <c r="O33" i="96"/>
  <c r="P32" i="96"/>
  <c r="O32" i="96"/>
  <c r="P31" i="96"/>
  <c r="O31" i="96"/>
  <c r="P30" i="96"/>
  <c r="O30" i="96"/>
  <c r="P29" i="96"/>
  <c r="O29" i="96"/>
  <c r="P28" i="96"/>
  <c r="O28" i="96"/>
  <c r="P27" i="96"/>
  <c r="O27" i="96"/>
  <c r="P26" i="96"/>
  <c r="AF14" i="96" s="1"/>
  <c r="O26" i="96"/>
  <c r="AE14" i="96" s="1"/>
  <c r="P25" i="96"/>
  <c r="O25" i="96"/>
  <c r="P24" i="96"/>
  <c r="O24" i="96"/>
  <c r="P23" i="96"/>
  <c r="O23" i="96"/>
  <c r="P22" i="96"/>
  <c r="AF13" i="96" s="1"/>
  <c r="O22" i="96"/>
  <c r="AE13" i="96" s="1"/>
  <c r="AD21" i="96"/>
  <c r="AC21" i="96"/>
  <c r="AB21" i="96"/>
  <c r="AA21" i="96"/>
  <c r="Z21" i="96"/>
  <c r="Y21" i="96"/>
  <c r="X21" i="96"/>
  <c r="W21" i="96"/>
  <c r="V21" i="96"/>
  <c r="U21" i="96"/>
  <c r="T21" i="96"/>
  <c r="S21" i="96"/>
  <c r="P21" i="96"/>
  <c r="O21" i="96"/>
  <c r="AF20" i="96"/>
  <c r="AD20" i="96"/>
  <c r="AC20" i="96"/>
  <c r="AB20" i="96"/>
  <c r="AA20" i="96"/>
  <c r="Z20" i="96"/>
  <c r="Y20" i="96"/>
  <c r="X20" i="96"/>
  <c r="W20" i="96"/>
  <c r="V20" i="96"/>
  <c r="U20" i="96"/>
  <c r="T20" i="96"/>
  <c r="S20" i="96"/>
  <c r="P20" i="96"/>
  <c r="O20" i="96"/>
  <c r="AF19" i="96"/>
  <c r="AD19" i="96"/>
  <c r="AD27" i="96" s="1"/>
  <c r="AC19" i="96"/>
  <c r="AB19" i="96"/>
  <c r="AA19" i="96"/>
  <c r="Z19" i="96"/>
  <c r="Z27" i="96" s="1"/>
  <c r="Y19" i="96"/>
  <c r="X19" i="96"/>
  <c r="W19" i="96"/>
  <c r="V19" i="96"/>
  <c r="V27" i="96" s="1"/>
  <c r="U19" i="96"/>
  <c r="T19" i="96"/>
  <c r="S19" i="96"/>
  <c r="P19" i="96"/>
  <c r="O19" i="96"/>
  <c r="AD18" i="96"/>
  <c r="AC18" i="96"/>
  <c r="AB18" i="96"/>
  <c r="AA18" i="96"/>
  <c r="Z18" i="96"/>
  <c r="Y18" i="96"/>
  <c r="X18" i="96"/>
  <c r="W18" i="96"/>
  <c r="V18" i="96"/>
  <c r="U18" i="96"/>
  <c r="T18" i="96"/>
  <c r="S18" i="96"/>
  <c r="P18" i="96"/>
  <c r="O18" i="96"/>
  <c r="AE12" i="96" s="1"/>
  <c r="AD17" i="96"/>
  <c r="AC17" i="96"/>
  <c r="AB17" i="96"/>
  <c r="AA17" i="96"/>
  <c r="Z17" i="96"/>
  <c r="Y17" i="96"/>
  <c r="X17" i="96"/>
  <c r="W17" i="96"/>
  <c r="V17" i="96"/>
  <c r="U17" i="96"/>
  <c r="T17" i="96"/>
  <c r="S17" i="96"/>
  <c r="P17" i="96"/>
  <c r="O17" i="96"/>
  <c r="AF16" i="96"/>
  <c r="AD16" i="96"/>
  <c r="AC16" i="96"/>
  <c r="AB16" i="96"/>
  <c r="AA16" i="96"/>
  <c r="Z16" i="96"/>
  <c r="Y16" i="96"/>
  <c r="X16" i="96"/>
  <c r="W16" i="96"/>
  <c r="V16" i="96"/>
  <c r="U16" i="96"/>
  <c r="T16" i="96"/>
  <c r="S16" i="96"/>
  <c r="P16" i="96"/>
  <c r="O16" i="96"/>
  <c r="AF15" i="96"/>
  <c r="AD15" i="96"/>
  <c r="AC15" i="96"/>
  <c r="AB15" i="96"/>
  <c r="AA15" i="96"/>
  <c r="Z15" i="96"/>
  <c r="Y15" i="96"/>
  <c r="X15" i="96"/>
  <c r="W15" i="96"/>
  <c r="V15" i="96"/>
  <c r="U15" i="96"/>
  <c r="T15" i="96"/>
  <c r="S15" i="96"/>
  <c r="P15" i="96"/>
  <c r="AF11" i="96" s="1"/>
  <c r="O15" i="96"/>
  <c r="AD14" i="96"/>
  <c r="AC14" i="96"/>
  <c r="AB14" i="96"/>
  <c r="AA14" i="96"/>
  <c r="Z14" i="96"/>
  <c r="Y14" i="96"/>
  <c r="X14" i="96"/>
  <c r="W14" i="96"/>
  <c r="V14" i="96"/>
  <c r="U14" i="96"/>
  <c r="T14" i="96"/>
  <c r="S14" i="96"/>
  <c r="P14" i="96"/>
  <c r="O14" i="96"/>
  <c r="AE11" i="96" s="1"/>
  <c r="AD13" i="96"/>
  <c r="AC13" i="96"/>
  <c r="AB13" i="96"/>
  <c r="AB26" i="96" s="1"/>
  <c r="AA13" i="96"/>
  <c r="Z13" i="96"/>
  <c r="Y13" i="96"/>
  <c r="X13" i="96"/>
  <c r="X23" i="96" s="1"/>
  <c r="W13" i="96"/>
  <c r="V13" i="96"/>
  <c r="U13" i="96"/>
  <c r="T13" i="96"/>
  <c r="T26" i="96" s="1"/>
  <c r="S13" i="96"/>
  <c r="P13" i="96"/>
  <c r="O13" i="96"/>
  <c r="AF12" i="96"/>
  <c r="AD12" i="96"/>
  <c r="AC12" i="96"/>
  <c r="AB12" i="96"/>
  <c r="AA12" i="96"/>
  <c r="Z12" i="96"/>
  <c r="Y12" i="96"/>
  <c r="X12" i="96"/>
  <c r="W12" i="96"/>
  <c r="V12" i="96"/>
  <c r="U12" i="96"/>
  <c r="T12" i="96"/>
  <c r="S12" i="96"/>
  <c r="P12" i="96"/>
  <c r="O12" i="96"/>
  <c r="AD11" i="96"/>
  <c r="AC11" i="96"/>
  <c r="AB11" i="96"/>
  <c r="AA11" i="96"/>
  <c r="Z11" i="96"/>
  <c r="Y11" i="96"/>
  <c r="X11" i="96"/>
  <c r="W11" i="96"/>
  <c r="V11" i="96"/>
  <c r="U11" i="96"/>
  <c r="T11" i="96"/>
  <c r="S11" i="96"/>
  <c r="P11" i="96"/>
  <c r="O11" i="96"/>
  <c r="AD10" i="96"/>
  <c r="AC10" i="96"/>
  <c r="AB10" i="96"/>
  <c r="AB22" i="96" s="1"/>
  <c r="AA10" i="96"/>
  <c r="Z10" i="96"/>
  <c r="Y10" i="96"/>
  <c r="X10" i="96"/>
  <c r="X22" i="96" s="1"/>
  <c r="W10" i="96"/>
  <c r="V10" i="96"/>
  <c r="U10" i="96"/>
  <c r="T10" i="96"/>
  <c r="S10" i="96"/>
  <c r="P10" i="96"/>
  <c r="O10" i="96"/>
  <c r="K6" i="96"/>
  <c r="G5" i="96"/>
  <c r="D5" i="96"/>
  <c r="C3" i="96"/>
  <c r="N58" i="95"/>
  <c r="M58" i="95"/>
  <c r="L58" i="95"/>
  <c r="K58" i="95"/>
  <c r="J58" i="95"/>
  <c r="I58" i="95"/>
  <c r="H58" i="95"/>
  <c r="G58" i="95"/>
  <c r="F58" i="95"/>
  <c r="E58" i="95"/>
  <c r="D58" i="95"/>
  <c r="C58" i="95"/>
  <c r="P57" i="95"/>
  <c r="O57" i="95"/>
  <c r="P56" i="95"/>
  <c r="O56" i="95"/>
  <c r="P55" i="95"/>
  <c r="O55" i="95"/>
  <c r="P54" i="95"/>
  <c r="O54" i="95"/>
  <c r="P53" i="95"/>
  <c r="O53" i="95"/>
  <c r="P52" i="95"/>
  <c r="O52" i="95"/>
  <c r="P51" i="95"/>
  <c r="O51" i="95"/>
  <c r="P50" i="95"/>
  <c r="AF20" i="95" s="1"/>
  <c r="O50" i="95"/>
  <c r="P49" i="95"/>
  <c r="O49" i="95"/>
  <c r="P48" i="95"/>
  <c r="O48" i="95"/>
  <c r="P47" i="95"/>
  <c r="AF19" i="95" s="1"/>
  <c r="O47" i="95"/>
  <c r="P46" i="95"/>
  <c r="O46" i="95"/>
  <c r="P45" i="95"/>
  <c r="O45" i="95"/>
  <c r="P44" i="95"/>
  <c r="O44" i="95"/>
  <c r="P43" i="95"/>
  <c r="O43" i="95"/>
  <c r="P42" i="95"/>
  <c r="O42" i="95"/>
  <c r="P41" i="95"/>
  <c r="O41" i="95"/>
  <c r="P40" i="95"/>
  <c r="O40" i="95"/>
  <c r="P39" i="95"/>
  <c r="O39" i="95"/>
  <c r="P38" i="95"/>
  <c r="O38" i="95"/>
  <c r="P37" i="95"/>
  <c r="O37" i="95"/>
  <c r="P36" i="95"/>
  <c r="O36" i="95"/>
  <c r="P35" i="95"/>
  <c r="O35" i="95"/>
  <c r="P34" i="95"/>
  <c r="AF16" i="95" s="1"/>
  <c r="O34" i="95"/>
  <c r="P33" i="95"/>
  <c r="O33" i="95"/>
  <c r="P32" i="95"/>
  <c r="O32" i="95"/>
  <c r="P31" i="95"/>
  <c r="AF15" i="95" s="1"/>
  <c r="O31" i="95"/>
  <c r="P30" i="95"/>
  <c r="O30" i="95"/>
  <c r="P29" i="95"/>
  <c r="O29" i="95"/>
  <c r="P28" i="95"/>
  <c r="O28" i="95"/>
  <c r="P27" i="95"/>
  <c r="O27" i="95"/>
  <c r="P26" i="95"/>
  <c r="O26" i="95"/>
  <c r="P25" i="95"/>
  <c r="O25" i="95"/>
  <c r="P24" i="95"/>
  <c r="O24" i="95"/>
  <c r="P23" i="95"/>
  <c r="O23" i="95"/>
  <c r="P22" i="95"/>
  <c r="O22" i="95"/>
  <c r="AF21" i="95"/>
  <c r="AD21" i="95"/>
  <c r="AC21" i="95"/>
  <c r="AB21" i="95"/>
  <c r="AA21" i="95"/>
  <c r="Z21" i="95"/>
  <c r="Y21" i="95"/>
  <c r="X21" i="95"/>
  <c r="W21" i="95"/>
  <c r="V21" i="95"/>
  <c r="U21" i="95"/>
  <c r="T21" i="95"/>
  <c r="S21" i="95"/>
  <c r="P21" i="95"/>
  <c r="O21" i="95"/>
  <c r="AD20" i="95"/>
  <c r="AC20" i="95"/>
  <c r="AB20" i="95"/>
  <c r="AA20" i="95"/>
  <c r="Z20" i="95"/>
  <c r="Y20" i="95"/>
  <c r="X20" i="95"/>
  <c r="W20" i="95"/>
  <c r="V20" i="95"/>
  <c r="U20" i="95"/>
  <c r="T20" i="95"/>
  <c r="S20" i="95"/>
  <c r="P20" i="95"/>
  <c r="O20" i="95"/>
  <c r="AD19" i="95"/>
  <c r="AC19" i="95"/>
  <c r="AB19" i="95"/>
  <c r="AA19" i="95"/>
  <c r="Z19" i="95"/>
  <c r="Y19" i="95"/>
  <c r="X19" i="95"/>
  <c r="W19" i="95"/>
  <c r="V19" i="95"/>
  <c r="U19" i="95"/>
  <c r="T19" i="95"/>
  <c r="S19" i="95"/>
  <c r="P19" i="95"/>
  <c r="O19" i="95"/>
  <c r="AF18" i="95"/>
  <c r="AD18" i="95"/>
  <c r="AC18" i="95"/>
  <c r="AB18" i="95"/>
  <c r="AA18" i="95"/>
  <c r="Z18" i="95"/>
  <c r="Y18" i="95"/>
  <c r="X18" i="95"/>
  <c r="W18" i="95"/>
  <c r="V18" i="95"/>
  <c r="U18" i="95"/>
  <c r="T18" i="95"/>
  <c r="S18" i="95"/>
  <c r="P18" i="95"/>
  <c r="AF12" i="95" s="1"/>
  <c r="O18" i="95"/>
  <c r="AF17" i="95"/>
  <c r="AD17" i="95"/>
  <c r="AC17" i="95"/>
  <c r="AB17" i="95"/>
  <c r="AA17" i="95"/>
  <c r="Z17" i="95"/>
  <c r="Y17" i="95"/>
  <c r="X17" i="95"/>
  <c r="W17" i="95"/>
  <c r="V17" i="95"/>
  <c r="U17" i="95"/>
  <c r="T17" i="95"/>
  <c r="S17" i="95"/>
  <c r="P17" i="95"/>
  <c r="O17" i="95"/>
  <c r="AD16" i="95"/>
  <c r="AC16" i="95"/>
  <c r="AB16" i="95"/>
  <c r="AA16" i="95"/>
  <c r="Z16" i="95"/>
  <c r="Y16" i="95"/>
  <c r="X16" i="95"/>
  <c r="W16" i="95"/>
  <c r="V16" i="95"/>
  <c r="U16" i="95"/>
  <c r="T16" i="95"/>
  <c r="S16" i="95"/>
  <c r="P16" i="95"/>
  <c r="O16" i="95"/>
  <c r="AD15" i="95"/>
  <c r="AC15" i="95"/>
  <c r="AB15" i="95"/>
  <c r="AA15" i="95"/>
  <c r="Z15" i="95"/>
  <c r="Y15" i="95"/>
  <c r="X15" i="95"/>
  <c r="W15" i="95"/>
  <c r="V15" i="95"/>
  <c r="U15" i="95"/>
  <c r="T15" i="95"/>
  <c r="S15" i="95"/>
  <c r="P15" i="95"/>
  <c r="O15" i="95"/>
  <c r="AF14" i="95"/>
  <c r="AD14" i="95"/>
  <c r="AC14" i="95"/>
  <c r="AB14" i="95"/>
  <c r="AA14" i="95"/>
  <c r="Z14" i="95"/>
  <c r="Y14" i="95"/>
  <c r="X14" i="95"/>
  <c r="W14" i="95"/>
  <c r="V14" i="95"/>
  <c r="U14" i="95"/>
  <c r="T14" i="95"/>
  <c r="S14" i="95"/>
  <c r="P14" i="95"/>
  <c r="O14" i="95"/>
  <c r="AF13" i="95"/>
  <c r="AD13" i="95"/>
  <c r="AC13" i="95"/>
  <c r="AB13" i="95"/>
  <c r="AA13" i="95"/>
  <c r="Z13" i="95"/>
  <c r="Y13" i="95"/>
  <c r="X13" i="95"/>
  <c r="W13" i="95"/>
  <c r="V13" i="95"/>
  <c r="U13" i="95"/>
  <c r="T13" i="95"/>
  <c r="S13" i="95"/>
  <c r="P13" i="95"/>
  <c r="O13" i="95"/>
  <c r="AD12" i="95"/>
  <c r="AC12" i="95"/>
  <c r="AB12" i="95"/>
  <c r="AA12" i="95"/>
  <c r="Z12" i="95"/>
  <c r="Y12" i="95"/>
  <c r="X12" i="95"/>
  <c r="W12" i="95"/>
  <c r="V12" i="95"/>
  <c r="U12" i="95"/>
  <c r="T12" i="95"/>
  <c r="S12" i="95"/>
  <c r="P12" i="95"/>
  <c r="O12" i="95"/>
  <c r="AD11" i="95"/>
  <c r="AC11" i="95"/>
  <c r="AB11" i="95"/>
  <c r="AA11" i="95"/>
  <c r="Z11" i="95"/>
  <c r="Y11" i="95"/>
  <c r="X11" i="95"/>
  <c r="W11" i="95"/>
  <c r="V11" i="95"/>
  <c r="U11" i="95"/>
  <c r="T11" i="95"/>
  <c r="S11" i="95"/>
  <c r="P11" i="95"/>
  <c r="O11" i="95"/>
  <c r="AD10" i="95"/>
  <c r="AC10" i="95"/>
  <c r="AC28" i="95" s="1"/>
  <c r="AB10" i="95"/>
  <c r="AA10" i="95"/>
  <c r="Z10" i="95"/>
  <c r="Y10" i="95"/>
  <c r="Y28" i="95" s="1"/>
  <c r="X10" i="95"/>
  <c r="W10" i="95"/>
  <c r="V10" i="95"/>
  <c r="U10" i="95"/>
  <c r="U28" i="95" s="1"/>
  <c r="T10" i="95"/>
  <c r="S10" i="95"/>
  <c r="P10" i="95"/>
  <c r="O10" i="95"/>
  <c r="O58" i="95" s="1"/>
  <c r="T23" i="95" l="1"/>
  <c r="X26" i="95"/>
  <c r="AB23" i="95"/>
  <c r="AE11" i="95"/>
  <c r="AF11" i="95"/>
  <c r="AE12" i="95"/>
  <c r="V27" i="95"/>
  <c r="Z27" i="95"/>
  <c r="AD27" i="95"/>
  <c r="AE13" i="95"/>
  <c r="AE14" i="95"/>
  <c r="AE10" i="96"/>
  <c r="AE25" i="96" s="1"/>
  <c r="U28" i="96"/>
  <c r="Y28" i="96"/>
  <c r="AC28" i="96"/>
  <c r="AF10" i="95"/>
  <c r="AF28" i="95" s="1"/>
  <c r="AF10" i="96"/>
  <c r="AF28" i="96" s="1"/>
  <c r="V28" i="95"/>
  <c r="Z28" i="95"/>
  <c r="AD28" i="95"/>
  <c r="U23" i="95"/>
  <c r="Y26" i="95"/>
  <c r="AC26" i="95"/>
  <c r="S27" i="95"/>
  <c r="W27" i="95"/>
  <c r="AA27" i="95"/>
  <c r="AF24" i="95"/>
  <c r="P58" i="95"/>
  <c r="N59" i="95" s="1"/>
  <c r="V28" i="96"/>
  <c r="Z28" i="96"/>
  <c r="AD28" i="96"/>
  <c r="U26" i="96"/>
  <c r="Y26" i="96"/>
  <c r="AC26" i="96"/>
  <c r="S27" i="96"/>
  <c r="W27" i="96"/>
  <c r="AA27" i="96"/>
  <c r="AF27" i="96"/>
  <c r="P58" i="96"/>
  <c r="J59" i="96" s="1"/>
  <c r="W28" i="95"/>
  <c r="V26" i="95"/>
  <c r="Z26" i="95"/>
  <c r="AD26" i="95"/>
  <c r="T24" i="95"/>
  <c r="X27" i="95"/>
  <c r="AB24" i="95"/>
  <c r="AE15" i="95"/>
  <c r="AE16" i="95"/>
  <c r="AE17" i="95"/>
  <c r="AE18" i="95"/>
  <c r="AE19" i="95"/>
  <c r="AE24" i="95" s="1"/>
  <c r="AE20" i="95"/>
  <c r="AE21" i="95"/>
  <c r="S28" i="96"/>
  <c r="W28" i="96"/>
  <c r="AA28" i="96"/>
  <c r="V26" i="96"/>
  <c r="Z26" i="96"/>
  <c r="AD26" i="96"/>
  <c r="T24" i="96"/>
  <c r="X27" i="96"/>
  <c r="AB27" i="96"/>
  <c r="AE15" i="96"/>
  <c r="AE26" i="96" s="1"/>
  <c r="AE16" i="96"/>
  <c r="AE17" i="96"/>
  <c r="AE18" i="96"/>
  <c r="AE19" i="96"/>
  <c r="AE24" i="96" s="1"/>
  <c r="AE20" i="96"/>
  <c r="AE21" i="96"/>
  <c r="S28" i="95"/>
  <c r="AA28" i="95"/>
  <c r="T28" i="95"/>
  <c r="X28" i="95"/>
  <c r="AB25" i="95"/>
  <c r="S26" i="95"/>
  <c r="W26" i="95"/>
  <c r="AA26" i="95"/>
  <c r="AF26" i="95"/>
  <c r="U27" i="95"/>
  <c r="Y27" i="95"/>
  <c r="AC27" i="95"/>
  <c r="T28" i="96"/>
  <c r="S26" i="96"/>
  <c r="W26" i="96"/>
  <c r="AA26" i="96"/>
  <c r="AF26" i="96"/>
  <c r="U27" i="96"/>
  <c r="Y27" i="96"/>
  <c r="AC27" i="96"/>
  <c r="AE22" i="96"/>
  <c r="C59" i="96"/>
  <c r="D60" i="96"/>
  <c r="H60" i="96"/>
  <c r="E60" i="96"/>
  <c r="I60" i="96"/>
  <c r="M59" i="96"/>
  <c r="F60" i="96"/>
  <c r="J60" i="96"/>
  <c r="K60" i="96"/>
  <c r="G60" i="96"/>
  <c r="C60" i="96"/>
  <c r="L60" i="96"/>
  <c r="N60" i="96"/>
  <c r="T22" i="96"/>
  <c r="T23" i="96"/>
  <c r="AF23" i="96"/>
  <c r="AF24" i="96"/>
  <c r="AB25" i="96"/>
  <c r="X26" i="96"/>
  <c r="T27" i="96"/>
  <c r="AB28" i="96"/>
  <c r="U22" i="96"/>
  <c r="Y22" i="96"/>
  <c r="AC22" i="96"/>
  <c r="U23" i="96"/>
  <c r="Y23" i="96"/>
  <c r="AC23" i="96"/>
  <c r="U24" i="96"/>
  <c r="Y24" i="96"/>
  <c r="AC24" i="96"/>
  <c r="U25" i="96"/>
  <c r="Y25" i="96"/>
  <c r="AC25" i="96"/>
  <c r="AB23" i="96"/>
  <c r="AB24" i="96"/>
  <c r="X25" i="96"/>
  <c r="X28" i="96"/>
  <c r="V22" i="96"/>
  <c r="Z22" i="96"/>
  <c r="AD22" i="96"/>
  <c r="V23" i="96"/>
  <c r="Z23" i="96"/>
  <c r="AD23" i="96"/>
  <c r="V24" i="96"/>
  <c r="Z24" i="96"/>
  <c r="AD24" i="96"/>
  <c r="V25" i="96"/>
  <c r="Z25" i="96"/>
  <c r="AD25" i="96"/>
  <c r="D59" i="96"/>
  <c r="AF22" i="96"/>
  <c r="X24" i="96"/>
  <c r="T25" i="96"/>
  <c r="AF25" i="96"/>
  <c r="S22" i="96"/>
  <c r="W22" i="96"/>
  <c r="AA22" i="96"/>
  <c r="S23" i="96"/>
  <c r="W23" i="96"/>
  <c r="AA23" i="96"/>
  <c r="S24" i="96"/>
  <c r="W24" i="96"/>
  <c r="AA24" i="96"/>
  <c r="S25" i="96"/>
  <c r="W25" i="96"/>
  <c r="AA25" i="96"/>
  <c r="I59" i="96"/>
  <c r="G60" i="95"/>
  <c r="J60" i="95"/>
  <c r="K60" i="95"/>
  <c r="C60" i="95"/>
  <c r="F60" i="95"/>
  <c r="C59" i="95"/>
  <c r="G59" i="95"/>
  <c r="D60" i="95"/>
  <c r="L60" i="95"/>
  <c r="E60" i="95"/>
  <c r="I60" i="95"/>
  <c r="H60" i="95"/>
  <c r="N60" i="95"/>
  <c r="T22" i="95"/>
  <c r="AF22" i="95"/>
  <c r="X24" i="95"/>
  <c r="T25" i="95"/>
  <c r="AB27" i="95"/>
  <c r="AB22" i="95"/>
  <c r="X23" i="95"/>
  <c r="AF23" i="95"/>
  <c r="X25" i="95"/>
  <c r="T26" i="95"/>
  <c r="AB26" i="95"/>
  <c r="T27" i="95"/>
  <c r="AF27" i="95"/>
  <c r="AB28" i="95"/>
  <c r="Y22" i="95"/>
  <c r="AC22" i="95"/>
  <c r="Y23" i="95"/>
  <c r="Y24" i="95"/>
  <c r="Y25" i="95"/>
  <c r="AC25" i="95"/>
  <c r="U26" i="95"/>
  <c r="V22" i="95"/>
  <c r="Z22" i="95"/>
  <c r="AD22" i="95"/>
  <c r="V23" i="95"/>
  <c r="Z23" i="95"/>
  <c r="AD23" i="95"/>
  <c r="V24" i="95"/>
  <c r="Z24" i="95"/>
  <c r="AD24" i="95"/>
  <c r="V25" i="95"/>
  <c r="Z25" i="95"/>
  <c r="AD25" i="95"/>
  <c r="D59" i="95"/>
  <c r="X22" i="95"/>
  <c r="U22" i="95"/>
  <c r="AC23" i="95"/>
  <c r="U24" i="95"/>
  <c r="AC24" i="95"/>
  <c r="U25" i="95"/>
  <c r="AE10" i="95"/>
  <c r="S22" i="95"/>
  <c r="W22" i="95"/>
  <c r="AA22" i="95"/>
  <c r="S23" i="95"/>
  <c r="W23" i="95"/>
  <c r="AA23" i="95"/>
  <c r="S24" i="95"/>
  <c r="W24" i="95"/>
  <c r="AA24" i="95"/>
  <c r="S25" i="95"/>
  <c r="W25" i="95"/>
  <c r="AA25" i="95"/>
  <c r="C3" i="94"/>
  <c r="AF25" i="95" l="1"/>
  <c r="G59" i="96"/>
  <c r="L59" i="96"/>
  <c r="F59" i="96"/>
  <c r="K59" i="96"/>
  <c r="E59" i="96"/>
  <c r="H59" i="96"/>
  <c r="N59" i="96"/>
  <c r="AE27" i="96"/>
  <c r="AE28" i="96"/>
  <c r="AE27" i="95"/>
  <c r="AE26" i="95"/>
  <c r="I59" i="95"/>
  <c r="M59" i="95"/>
  <c r="F59" i="95"/>
  <c r="K59" i="95"/>
  <c r="E59" i="95"/>
  <c r="L59" i="95"/>
  <c r="J59" i="95"/>
  <c r="AE23" i="95"/>
  <c r="AE23" i="96"/>
  <c r="H59" i="95"/>
  <c r="AE28" i="95"/>
  <c r="AE25" i="95"/>
  <c r="AE22" i="95"/>
  <c r="K6" i="99"/>
  <c r="K6" i="100" s="1"/>
  <c r="K5" i="99"/>
  <c r="G5" i="99"/>
  <c r="G5" i="100" s="1"/>
  <c r="K6" i="94"/>
  <c r="G5" i="94"/>
  <c r="G6" i="108"/>
  <c r="G6" i="100"/>
  <c r="G6" i="107"/>
  <c r="G6" i="99"/>
  <c r="D6" i="108"/>
  <c r="D6" i="100"/>
  <c r="D6" i="107"/>
  <c r="D6" i="99"/>
  <c r="D5" i="100"/>
  <c r="D5" i="94"/>
  <c r="K6" i="108" l="1"/>
  <c r="K6" i="111" s="1"/>
  <c r="K6" i="107"/>
  <c r="K5" i="108"/>
  <c r="K5" i="111" s="1"/>
  <c r="K5" i="107"/>
  <c r="G5" i="107"/>
  <c r="G5" i="108"/>
  <c r="G5" i="111" s="1"/>
  <c r="C3" i="100"/>
  <c r="C3" i="99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AA27" i="99" s="1"/>
  <c r="Z19" i="99"/>
  <c r="Y19" i="99"/>
  <c r="X19" i="99"/>
  <c r="W19" i="99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W27" i="99" l="1"/>
  <c r="C3" i="108"/>
  <c r="C3" i="111"/>
  <c r="C3" i="107"/>
  <c r="U20" i="100"/>
  <c r="AB20" i="99"/>
  <c r="AB27" i="99" s="1"/>
  <c r="Z27" i="99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W14" i="94"/>
  <c r="S17" i="94"/>
  <c r="S18" i="94"/>
  <c r="S19" i="94"/>
  <c r="AC19" i="94"/>
  <c r="S21" i="94"/>
  <c r="U21" i="94"/>
  <c r="W21" i="94"/>
  <c r="Y21" i="94"/>
  <c r="X12" i="10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L10" i="108"/>
  <c r="L106" i="108" s="1"/>
  <c r="H10" i="108"/>
  <c r="D10" i="108"/>
  <c r="C10" i="108"/>
  <c r="AD13" i="99"/>
  <c r="AD26" i="99" s="1"/>
  <c r="U15" i="99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U18" i="94"/>
  <c r="AC20" i="99"/>
  <c r="AC24" i="99" s="1"/>
  <c r="W16" i="99"/>
  <c r="Y20" i="99"/>
  <c r="Y27" i="99" s="1"/>
  <c r="AA16" i="100"/>
  <c r="AA26" i="100" s="1"/>
  <c r="V14" i="99"/>
  <c r="V26" i="99" s="1"/>
  <c r="Y17" i="94"/>
  <c r="U15" i="94"/>
  <c r="Y19" i="94"/>
  <c r="Y14" i="100"/>
  <c r="AC14" i="94"/>
  <c r="Y13" i="100"/>
  <c r="Y14" i="94"/>
  <c r="AA17" i="94"/>
  <c r="W16" i="94"/>
  <c r="AC20" i="94"/>
  <c r="U14" i="94"/>
  <c r="W18" i="94"/>
  <c r="V11" i="99"/>
  <c r="T12" i="99"/>
  <c r="V12" i="99"/>
  <c r="X12" i="99"/>
  <c r="Z12" i="99"/>
  <c r="AB12" i="99"/>
  <c r="AD12" i="99"/>
  <c r="P21" i="100"/>
  <c r="P23" i="100"/>
  <c r="P24" i="100"/>
  <c r="O34" i="100"/>
  <c r="O42" i="100"/>
  <c r="O50" i="100"/>
  <c r="O54" i="100"/>
  <c r="O38" i="100"/>
  <c r="S17" i="100"/>
  <c r="T11" i="99"/>
  <c r="X11" i="99"/>
  <c r="Z11" i="99"/>
  <c r="AB11" i="99"/>
  <c r="AD11" i="99"/>
  <c r="U12" i="99"/>
  <c r="W12" i="99"/>
  <c r="Y12" i="99"/>
  <c r="AA12" i="99"/>
  <c r="AC12" i="99"/>
  <c r="P17" i="100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V12" i="94"/>
  <c r="Z11" i="94"/>
  <c r="AD12" i="94"/>
  <c r="T11" i="94"/>
  <c r="V11" i="94"/>
  <c r="X11" i="94"/>
  <c r="AB11" i="94"/>
  <c r="AD11" i="94"/>
  <c r="T12" i="94"/>
  <c r="X12" i="94"/>
  <c r="Z12" i="94"/>
  <c r="AB12" i="94"/>
  <c r="S10" i="94"/>
  <c r="W10" i="94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F106" i="107" s="1"/>
  <c r="G10" i="107"/>
  <c r="G106" i="107" s="1"/>
  <c r="H10" i="107"/>
  <c r="I10" i="107"/>
  <c r="J10" i="107"/>
  <c r="J106" i="107" s="1"/>
  <c r="K10" i="107"/>
  <c r="K106" i="107" s="1"/>
  <c r="L10" i="107"/>
  <c r="M10" i="107"/>
  <c r="N10" i="107"/>
  <c r="N106" i="107" s="1"/>
  <c r="C10" i="107"/>
  <c r="C106" i="107" s="1"/>
  <c r="F106" i="108" l="1"/>
  <c r="E106" i="108"/>
  <c r="I106" i="107"/>
  <c r="C106" i="108"/>
  <c r="K106" i="108"/>
  <c r="M106" i="108"/>
  <c r="M106" i="107"/>
  <c r="L106" i="107"/>
  <c r="H106" i="107"/>
  <c r="D106" i="107"/>
  <c r="D106" i="108"/>
  <c r="N106" i="108"/>
  <c r="I106" i="108"/>
  <c r="E106" i="107"/>
  <c r="H106" i="108"/>
  <c r="J106" i="108"/>
  <c r="G106" i="108"/>
  <c r="V19" i="108"/>
  <c r="T19" i="108"/>
  <c r="AB24" i="99"/>
  <c r="U27" i="94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V21" i="108"/>
  <c r="AD19" i="108"/>
  <c r="Z21" i="108"/>
  <c r="AD20" i="108"/>
  <c r="V20" i="108"/>
  <c r="Z19" i="108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W24" i="94"/>
  <c r="N10" i="111"/>
  <c r="H10" i="111"/>
  <c r="H106" i="111" s="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AA27" i="94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V10" i="108"/>
  <c r="AB21" i="108"/>
  <c r="X21" i="108"/>
  <c r="T21" i="108"/>
  <c r="AB20" i="108"/>
  <c r="X20" i="108"/>
  <c r="T20" i="108"/>
  <c r="AB19" i="108"/>
  <c r="X19" i="108"/>
  <c r="V12" i="108"/>
  <c r="V11" i="108"/>
  <c r="AD10" i="108"/>
  <c r="AD11" i="108"/>
  <c r="K10" i="111"/>
  <c r="G10" i="111"/>
  <c r="U26" i="99"/>
  <c r="X24" i="99"/>
  <c r="U23" i="99"/>
  <c r="Z11" i="108"/>
  <c r="X11" i="108"/>
  <c r="Z10" i="108"/>
  <c r="W12" i="108"/>
  <c r="T11" i="108"/>
  <c r="AA12" i="108"/>
  <c r="AD23" i="99"/>
  <c r="X10" i="108"/>
  <c r="T10" i="108"/>
  <c r="AB10" i="108"/>
  <c r="AC27" i="99"/>
  <c r="AD13" i="108"/>
  <c r="AA24" i="94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AC15" i="107"/>
  <c r="W15" i="107"/>
  <c r="U15" i="107"/>
  <c r="AC10" i="107"/>
  <c r="W10" i="107"/>
  <c r="U10" i="107"/>
  <c r="O57" i="107"/>
  <c r="Y15" i="107"/>
  <c r="Z11" i="107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X41" i="107" s="1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D10" i="107"/>
  <c r="AD41" i="107" s="1"/>
  <c r="V10" i="107"/>
  <c r="AA10" i="107"/>
  <c r="P10" i="107"/>
  <c r="S10" i="107"/>
  <c r="S41" i="107" s="1"/>
  <c r="O10" i="107"/>
  <c r="AA23" i="100"/>
  <c r="Y24" i="99"/>
  <c r="W26" i="99"/>
  <c r="U26" i="94"/>
  <c r="Y24" i="100"/>
  <c r="V23" i="99"/>
  <c r="Y27" i="94"/>
  <c r="Y26" i="94"/>
  <c r="AC23" i="94"/>
  <c r="AC27" i="94"/>
  <c r="AA23" i="94"/>
  <c r="Y23" i="94"/>
  <c r="W26" i="94"/>
  <c r="U23" i="94"/>
  <c r="W23" i="94"/>
  <c r="Y23" i="100"/>
  <c r="W28" i="100"/>
  <c r="AB26" i="99"/>
  <c r="T26" i="99"/>
  <c r="AF13" i="100"/>
  <c r="AC26" i="99"/>
  <c r="AC24" i="100"/>
  <c r="U24" i="100"/>
  <c r="AC23" i="100"/>
  <c r="U23" i="100"/>
  <c r="T25" i="100"/>
  <c r="AB23" i="99"/>
  <c r="T23" i="99"/>
  <c r="AA22" i="100"/>
  <c r="X26" i="99"/>
  <c r="W27" i="100"/>
  <c r="X23" i="99"/>
  <c r="X25" i="100"/>
  <c r="AA25" i="100"/>
  <c r="S24" i="100"/>
  <c r="Z23" i="99"/>
  <c r="Y23" i="99"/>
  <c r="S22" i="100"/>
  <c r="W26" i="100"/>
  <c r="Y27" i="100"/>
  <c r="Y26" i="100"/>
  <c r="T25" i="94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F13" i="94"/>
  <c r="S23" i="94"/>
  <c r="X22" i="94"/>
  <c r="AF21" i="100"/>
  <c r="AF19" i="100"/>
  <c r="AF17" i="100"/>
  <c r="AD26" i="100"/>
  <c r="Z23" i="100"/>
  <c r="V26" i="100"/>
  <c r="AF15" i="100"/>
  <c r="AB26" i="100"/>
  <c r="X26" i="100"/>
  <c r="AF14" i="100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B22" i="94"/>
  <c r="T22" i="94"/>
  <c r="W25" i="94"/>
  <c r="AB25" i="94"/>
  <c r="W22" i="94"/>
  <c r="AF11" i="94"/>
  <c r="W28" i="94"/>
  <c r="S28" i="94"/>
  <c r="AA28" i="94"/>
  <c r="AF12" i="94"/>
  <c r="AF20" i="94"/>
  <c r="AF18" i="94"/>
  <c r="AF16" i="94"/>
  <c r="AF14" i="94"/>
  <c r="AA22" i="94"/>
  <c r="S22" i="94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A41" i="108" l="1"/>
  <c r="AB41" i="108"/>
  <c r="AD41" i="108"/>
  <c r="D106" i="111"/>
  <c r="P106" i="107"/>
  <c r="Y41" i="107"/>
  <c r="Z41" i="107"/>
  <c r="Z42" i="107" s="1"/>
  <c r="U41" i="107"/>
  <c r="W41" i="108"/>
  <c r="Y41" i="108"/>
  <c r="T41" i="108"/>
  <c r="T42" i="108" s="1"/>
  <c r="G106" i="111"/>
  <c r="N106" i="111"/>
  <c r="C106" i="111"/>
  <c r="J106" i="111"/>
  <c r="S41" i="108"/>
  <c r="AA41" i="107"/>
  <c r="AB41" i="107"/>
  <c r="W41" i="107"/>
  <c r="P106" i="108"/>
  <c r="O106" i="108"/>
  <c r="X41" i="108"/>
  <c r="K106" i="111"/>
  <c r="E106" i="111"/>
  <c r="L106" i="111"/>
  <c r="X42" i="107"/>
  <c r="M106" i="111"/>
  <c r="O106" i="107"/>
  <c r="V41" i="107"/>
  <c r="T41" i="107"/>
  <c r="T42" i="107" s="1"/>
  <c r="AC41" i="107"/>
  <c r="U41" i="108"/>
  <c r="AC41" i="108"/>
  <c r="Z41" i="108"/>
  <c r="Z42" i="108" s="1"/>
  <c r="V41" i="108"/>
  <c r="F106" i="111"/>
  <c r="I106" i="111"/>
  <c r="AD12" i="111"/>
  <c r="S36" i="107"/>
  <c r="U36" i="107"/>
  <c r="U39" i="107"/>
  <c r="T12" i="111"/>
  <c r="V22" i="93"/>
  <c r="T13" i="111"/>
  <c r="V36" i="108"/>
  <c r="V39" i="107"/>
  <c r="Y34" i="108"/>
  <c r="AD39" i="107"/>
  <c r="AF10" i="108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T41" i="111" s="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P15" i="111"/>
  <c r="O28" i="111"/>
  <c r="O35" i="111"/>
  <c r="O25" i="111"/>
  <c r="O44" i="111"/>
  <c r="O54" i="111"/>
  <c r="AD10" i="111"/>
  <c r="AD41" i="111" s="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AA10" i="111"/>
  <c r="X34" i="108"/>
  <c r="Z34" i="108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V40" i="107"/>
  <c r="Z37" i="107"/>
  <c r="AE10" i="107"/>
  <c r="AF10" i="107"/>
  <c r="AC38" i="107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E17" i="107"/>
  <c r="AE13" i="107"/>
  <c r="AF15" i="107"/>
  <c r="H108" i="107"/>
  <c r="T40" i="107"/>
  <c r="AE11" i="107"/>
  <c r="V35" i="107"/>
  <c r="AD40" i="107"/>
  <c r="AD42" i="107" s="1"/>
  <c r="AB38" i="107"/>
  <c r="X39" i="107"/>
  <c r="Z39" i="107"/>
  <c r="W40" i="107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42" i="107" s="1"/>
  <c r="S34" i="107"/>
  <c r="H60" i="94"/>
  <c r="AF24" i="100"/>
  <c r="AF23" i="100"/>
  <c r="AE27" i="100"/>
  <c r="AE24" i="100"/>
  <c r="AF26" i="100"/>
  <c r="AF27" i="100"/>
  <c r="AF23" i="99"/>
  <c r="AF26" i="99"/>
  <c r="AF24" i="99"/>
  <c r="AF27" i="99"/>
  <c r="D59" i="100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3" i="94"/>
  <c r="AF27" i="94"/>
  <c r="AF24" i="94"/>
  <c r="AF26" i="94"/>
  <c r="L60" i="94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A41" i="111" l="1"/>
  <c r="U41" i="111"/>
  <c r="V41" i="111"/>
  <c r="W41" i="111"/>
  <c r="W42" i="111" s="1"/>
  <c r="AF41" i="108"/>
  <c r="AC42" i="108"/>
  <c r="V42" i="107"/>
  <c r="X42" i="108"/>
  <c r="AB42" i="107"/>
  <c r="Y42" i="108"/>
  <c r="Y42" i="107"/>
  <c r="AB42" i="108"/>
  <c r="AE41" i="107"/>
  <c r="AC41" i="111"/>
  <c r="AD42" i="108"/>
  <c r="AE41" i="108"/>
  <c r="AE42" i="108" s="1"/>
  <c r="Y41" i="111"/>
  <c r="S41" i="111"/>
  <c r="U42" i="108"/>
  <c r="AA42" i="107"/>
  <c r="W42" i="108"/>
  <c r="AA42" i="108"/>
  <c r="T42" i="111"/>
  <c r="W42" i="107"/>
  <c r="O106" i="111"/>
  <c r="X41" i="111"/>
  <c r="AB41" i="111"/>
  <c r="AB42" i="111" s="1"/>
  <c r="P106" i="111"/>
  <c r="Z41" i="111"/>
  <c r="V42" i="108"/>
  <c r="AC42" i="107"/>
  <c r="S42" i="108"/>
  <c r="U42" i="107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AD42" i="111" s="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AF39" i="108"/>
  <c r="F108" i="107"/>
  <c r="J107" i="108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41" i="111" l="1"/>
  <c r="X42" i="111"/>
  <c r="V42" i="111"/>
  <c r="Z42" i="111"/>
  <c r="S42" i="111"/>
  <c r="AC42" i="111"/>
  <c r="U42" i="111"/>
  <c r="AF41" i="111"/>
  <c r="AF42" i="111" s="1"/>
  <c r="Y42" i="111"/>
  <c r="AE42" i="107"/>
  <c r="AF42" i="108"/>
  <c r="AA42" i="111"/>
  <c r="AF34" i="111"/>
  <c r="K107" i="111"/>
  <c r="AF3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E42" i="111" l="1"/>
</calcChain>
</file>

<file path=xl/sharedStrings.xml><?xml version="1.0" encoding="utf-8"?>
<sst xmlns="http://schemas.openxmlformats.org/spreadsheetml/2006/main" count="2340" uniqueCount="189">
  <si>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</si>
  <si>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</si>
  <si>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</si>
  <si>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</si>
  <si>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</si>
  <si>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</si>
  <si>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</si>
  <si>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</si>
  <si>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</si>
  <si>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</si>
  <si>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</si>
  <si>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</si>
  <si>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</si>
  <si>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</si>
  <si>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</si>
  <si>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</si>
  <si>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</si>
  <si>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</si>
  <si>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</si>
  <si>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</si>
  <si>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</si>
  <si>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</si>
  <si>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</si>
  <si>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</si>
  <si>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</si>
  <si>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</si>
  <si>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</si>
  <si>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</si>
  <si>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</si>
  <si>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</si>
  <si>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</si>
  <si>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</si>
  <si>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</si>
  <si>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</si>
  <si>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</si>
  <si>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</si>
  <si>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</si>
  <si>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</si>
  <si>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</si>
  <si>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</si>
  <si>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</si>
  <si>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</si>
  <si>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</si>
  <si>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</si>
  <si>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</si>
  <si>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</si>
  <si>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</si>
  <si>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</si>
  <si>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</si>
  <si>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</si>
  <si>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</si>
  <si>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</si>
  <si>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</si>
  <si>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</si>
  <si>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</si>
  <si>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</si>
  <si>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</si>
  <si>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</si>
  <si>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</si>
  <si>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</si>
  <si>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</si>
  <si>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</si>
  <si>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</si>
  <si>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</si>
  <si>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</si>
  <si>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</si>
  <si>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</si>
  <si>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</si>
  <si>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</si>
  <si>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</si>
  <si>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</si>
  <si>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</si>
  <si>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</si>
  <si>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</si>
  <si>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</si>
  <si>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</si>
  <si>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</si>
  <si>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</si>
  <si>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</si>
  <si>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</si>
  <si>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</si>
  <si>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</si>
  <si>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</si>
  <si>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</si>
  <si>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</si>
  <si>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</si>
  <si>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</si>
  <si>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</si>
  <si>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</si>
  <si>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</si>
  <si>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</si>
  <si>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</si>
  <si>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</si>
  <si>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</si>
  <si>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</si>
  <si>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</si>
  <si>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</si>
  <si>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</si>
  <si>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</si>
  <si>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</si>
  <si>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</si>
  <si>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</si>
  <si>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</si>
  <si>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</si>
  <si>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</si>
  <si>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</si>
  <si>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</si>
  <si>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</si>
  <si>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</si>
  <si>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</si>
  <si>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</si>
  <si>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</si>
  <si>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</si>
  <si>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</si>
  <si>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</si>
  <si>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</si>
  <si>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</si>
  <si>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</si>
  <si>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</si>
  <si>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</si>
  <si>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</si>
  <si>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</si>
  <si>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</si>
  <si>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</si>
  <si>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</si>
  <si>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</si>
  <si>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</si>
  <si>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</si>
  <si>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</si>
  <si>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</si>
  <si>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</si>
  <si>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</si>
  <si>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</si>
  <si>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</si>
  <si>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</si>
  <si>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</si>
  <si>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</si>
  <si>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</si>
  <si>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</si>
  <si>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</si>
  <si>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</si>
  <si>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</si>
  <si>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</si>
  <si>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</si>
  <si>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</si>
  <si>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</si>
  <si>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</si>
  <si>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</si>
  <si>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</si>
  <si>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</si>
  <si>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</si>
  <si>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</si>
  <si>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</si>
  <si>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</si>
  <si>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</si>
  <si>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</si>
  <si>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</si>
  <si>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</si>
  <si>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</si>
  <si>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</si>
  <si>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</si>
  <si>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</si>
  <si>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</si>
  <si>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23.09.19</t>
  </si>
  <si>
    <t>Kiira</t>
  </si>
  <si>
    <t>Bonobos hotel</t>
  </si>
  <si>
    <t>Kasangati</t>
  </si>
  <si>
    <t>Deborah</t>
  </si>
  <si>
    <t>Lawrence</t>
  </si>
  <si>
    <t>KASANAGATI</t>
  </si>
  <si>
    <t>KIIRA</t>
  </si>
  <si>
    <t>JOSEPHINE</t>
  </si>
  <si>
    <t>MCC - C2 - STN 70 - KASANGATI-KIIRA ROAD</t>
  </si>
  <si>
    <t>MCC-C2-STN70-BONOBOS MOTEL</t>
  </si>
  <si>
    <t>24.09.19</t>
  </si>
  <si>
    <t>BONOBOS MOTEL</t>
  </si>
  <si>
    <t>DEBORAH</t>
  </si>
  <si>
    <t>KIIRA ROAD</t>
  </si>
  <si>
    <t>KASANGATI</t>
  </si>
  <si>
    <t>LAWRENCE</t>
  </si>
  <si>
    <t>28.09.19</t>
  </si>
  <si>
    <t>29.09.19</t>
  </si>
  <si>
    <t>25.09.19</t>
  </si>
  <si>
    <t xml:space="preserve"> </t>
  </si>
  <si>
    <t>26.09.19</t>
  </si>
  <si>
    <t>kasangati</t>
  </si>
  <si>
    <t>kiira</t>
  </si>
  <si>
    <t>27.09.19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</si>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</sst>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83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4" xfId="0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0" fillId="0" borderId="5" xfId="0" applyBorder="1"/>
    <xf numFmtId="1" fontId="0" fillId="3" borderId="4" xfId="0" applyNumberForma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'23.09.KIIRA-KASANGATI'!$AE$9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'23.09.KIIRA-KASANGATI'!$R$10:$R$21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'23.09.KIIRA-KASANGATI'!$AE$10:$AE$21</c:f>
              <c:numCache>
                <c:formatCode>0</c:formatCode>
                <c:ptCount val="12"/>
                <c:pt idx="0">
                  <c:v>129</c:v>
                </c:pt>
                <c:pt idx="1">
                  <c:v>104</c:v>
                </c:pt>
                <c:pt idx="2">
                  <c:v>57</c:v>
                </c:pt>
                <c:pt idx="3">
                  <c:v>45</c:v>
                </c:pt>
                <c:pt idx="4">
                  <c:v>47</c:v>
                </c:pt>
                <c:pt idx="5">
                  <c:v>54</c:v>
                </c:pt>
                <c:pt idx="6">
                  <c:v>52</c:v>
                </c:pt>
                <c:pt idx="7">
                  <c:v>38</c:v>
                </c:pt>
                <c:pt idx="8">
                  <c:v>39</c:v>
                </c:pt>
                <c:pt idx="9">
                  <c:v>50</c:v>
                </c:pt>
                <c:pt idx="10">
                  <c:v>87</c:v>
                </c:pt>
                <c:pt idx="11">
                  <c:v>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'23.09.KIIRA-KASANGATI'!$AF$9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'23.09.KIIRA-KASANGATI'!$R$10:$R$21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'23.09.KIIRA-KASANGATI'!$AF$10:$AF$21</c:f>
              <c:numCache>
                <c:formatCode>0</c:formatCode>
                <c:ptCount val="12"/>
                <c:pt idx="0">
                  <c:v>215</c:v>
                </c:pt>
                <c:pt idx="1">
                  <c:v>213</c:v>
                </c:pt>
                <c:pt idx="2">
                  <c:v>154</c:v>
                </c:pt>
                <c:pt idx="3">
                  <c:v>135</c:v>
                </c:pt>
                <c:pt idx="4">
                  <c:v>138</c:v>
                </c:pt>
                <c:pt idx="5">
                  <c:v>143</c:v>
                </c:pt>
                <c:pt idx="6">
                  <c:v>116</c:v>
                </c:pt>
                <c:pt idx="7">
                  <c:v>103</c:v>
                </c:pt>
                <c:pt idx="8">
                  <c:v>113</c:v>
                </c:pt>
                <c:pt idx="9">
                  <c:v>118</c:v>
                </c:pt>
                <c:pt idx="10">
                  <c:v>182</c:v>
                </c:pt>
                <c:pt idx="11">
                  <c:v>203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'23.09.KIIRA-KASANGATI'!$C$9:$N$9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'23.09.KIIRA-KASANGATI'!$C$59:$N$59</c:f>
              <c:numCache>
                <c:formatCode>0.0%</c:formatCode>
                <c:ptCount val="12"/>
                <c:pt idx="0">
                  <c:v>0.25477359519912712</c:v>
                </c:pt>
                <c:pt idx="1">
                  <c:v>3.7643207855973811E-2</c:v>
                </c:pt>
                <c:pt idx="2">
                  <c:v>4.5280960174577195E-2</c:v>
                </c:pt>
                <c:pt idx="3">
                  <c:v>5.7283142389525366E-2</c:v>
                </c:pt>
                <c:pt idx="4">
                  <c:v>0</c:v>
                </c:pt>
                <c:pt idx="5">
                  <c:v>1.0911074740861974E-3</c:v>
                </c:pt>
                <c:pt idx="6">
                  <c:v>3.4915439170758317E-2</c:v>
                </c:pt>
                <c:pt idx="7">
                  <c:v>7.6377523186033826E-3</c:v>
                </c:pt>
                <c:pt idx="8">
                  <c:v>2.1822149481723948E-3</c:v>
                </c:pt>
                <c:pt idx="9">
                  <c:v>2.7277686852154939E-3</c:v>
                </c:pt>
                <c:pt idx="10">
                  <c:v>0.55646481178396068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'23.09.KIIRA-KASANGATI'!$C$9:$N$9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'23.09.KIIRA-KASANGATI'!$C$60:$N$60</c:f>
              <c:numCache>
                <c:formatCode>0.00%</c:formatCode>
                <c:ptCount val="12"/>
                <c:pt idx="0">
                  <c:v>0.57441574415744157</c:v>
                </c:pt>
                <c:pt idx="1">
                  <c:v>8.4870848708487087E-2</c:v>
                </c:pt>
                <c:pt idx="2">
                  <c:v>0.10209102091020911</c:v>
                </c:pt>
                <c:pt idx="3">
                  <c:v>0.12915129151291513</c:v>
                </c:pt>
                <c:pt idx="4">
                  <c:v>0</c:v>
                </c:pt>
                <c:pt idx="5">
                  <c:v>2.4600246002460025E-3</c:v>
                </c:pt>
                <c:pt idx="6">
                  <c:v>7.8720787207872081E-2</c:v>
                </c:pt>
                <c:pt idx="7">
                  <c:v>1.7220172201722016E-2</c:v>
                </c:pt>
                <c:pt idx="8">
                  <c:v>4.9200492004920051E-3</c:v>
                </c:pt>
                <c:pt idx="9">
                  <c:v>6.1500615006150061E-3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 KASANGATI-KIIRA'!$AE$9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'23.09. KASANGATI-KIIRA'!$R$10:$R$21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 KASANGATI-KIIRA'!$AE$10:$AE$21</c:f>
              <c:numCache>
                <c:formatCode>0</c:formatCode>
                <c:ptCount val="12"/>
                <c:pt idx="0">
                  <c:v>87</c:v>
                </c:pt>
                <c:pt idx="1">
                  <c:v>57</c:v>
                </c:pt>
                <c:pt idx="2">
                  <c:v>46</c:v>
                </c:pt>
                <c:pt idx="3">
                  <c:v>48</c:v>
                </c:pt>
                <c:pt idx="4">
                  <c:v>25</c:v>
                </c:pt>
                <c:pt idx="5">
                  <c:v>39</c:v>
                </c:pt>
                <c:pt idx="6">
                  <c:v>38</c:v>
                </c:pt>
                <c:pt idx="7">
                  <c:v>48</c:v>
                </c:pt>
                <c:pt idx="8">
                  <c:v>61</c:v>
                </c:pt>
                <c:pt idx="9">
                  <c:v>87</c:v>
                </c:pt>
                <c:pt idx="10">
                  <c:v>100</c:v>
                </c:pt>
                <c:pt idx="11">
                  <c:v>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'23.09. KASANGATI-KIIRA'!$AF$9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'23.09. KASANGATI-KIIRA'!$R$10:$R$21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 KASANGATI-KIIRA'!$AF$10:$AF$21</c:f>
              <c:numCache>
                <c:formatCode>0</c:formatCode>
                <c:ptCount val="12"/>
                <c:pt idx="0">
                  <c:v>171</c:v>
                </c:pt>
                <c:pt idx="1">
                  <c:v>156</c:v>
                </c:pt>
                <c:pt idx="2">
                  <c:v>150</c:v>
                </c:pt>
                <c:pt idx="3">
                  <c:v>138</c:v>
                </c:pt>
                <c:pt idx="4">
                  <c:v>136</c:v>
                </c:pt>
                <c:pt idx="5">
                  <c:v>111</c:v>
                </c:pt>
                <c:pt idx="6">
                  <c:v>114</c:v>
                </c:pt>
                <c:pt idx="7">
                  <c:v>106</c:v>
                </c:pt>
                <c:pt idx="8">
                  <c:v>119</c:v>
                </c:pt>
                <c:pt idx="9">
                  <c:v>157</c:v>
                </c:pt>
                <c:pt idx="10">
                  <c:v>182</c:v>
                </c:pt>
                <c:pt idx="11">
                  <c:v>180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 KASANGATI-KIIRA'!$C$9:$N$9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 KASANGATI-KIIRA'!$C$59:$N$59</c:f>
              <c:numCache>
                <c:formatCode>0.0%</c:formatCode>
                <c:ptCount val="12"/>
                <c:pt idx="0">
                  <c:v>0.25116279069767444</c:v>
                </c:pt>
                <c:pt idx="1">
                  <c:v>2.616279069767442E-2</c:v>
                </c:pt>
                <c:pt idx="2">
                  <c:v>4.1860465116279069E-2</c:v>
                </c:pt>
                <c:pt idx="3">
                  <c:v>5.5813953488372092E-2</c:v>
                </c:pt>
                <c:pt idx="4">
                  <c:v>1.1627906976744186E-3</c:v>
                </c:pt>
                <c:pt idx="5">
                  <c:v>2.3255813953488372E-3</c:v>
                </c:pt>
                <c:pt idx="6">
                  <c:v>3.1976744186046513E-2</c:v>
                </c:pt>
                <c:pt idx="7">
                  <c:v>1.3372093023255814E-2</c:v>
                </c:pt>
                <c:pt idx="8">
                  <c:v>2.3255813953488372E-3</c:v>
                </c:pt>
                <c:pt idx="9">
                  <c:v>1.1627906976744186E-3</c:v>
                </c:pt>
                <c:pt idx="10">
                  <c:v>0.57267441860465118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 KASANGATI-KIIRA'!$S$9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'23.09. KASANGATI-KIIRA'!$R$10:$R$21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 KASANGATI-KIIRA'!$S$10:$S$21</c:f>
              <c:numCache>
                <c:formatCode>0</c:formatCode>
                <c:ptCount val="12"/>
                <c:pt idx="0">
                  <c:v>55</c:v>
                </c:pt>
                <c:pt idx="1">
                  <c:v>28</c:v>
                </c:pt>
                <c:pt idx="2">
                  <c:v>18</c:v>
                </c:pt>
                <c:pt idx="3">
                  <c:v>35</c:v>
                </c:pt>
                <c:pt idx="4">
                  <c:v>18</c:v>
                </c:pt>
                <c:pt idx="5">
                  <c:v>24</c:v>
                </c:pt>
                <c:pt idx="6">
                  <c:v>17</c:v>
                </c:pt>
                <c:pt idx="7">
                  <c:v>23</c:v>
                </c:pt>
                <c:pt idx="8">
                  <c:v>32</c:v>
                </c:pt>
                <c:pt idx="9">
                  <c:v>53</c:v>
                </c:pt>
                <c:pt idx="10">
                  <c:v>69</c:v>
                </c:pt>
                <c:pt idx="11">
                  <c:v>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'23.09. KASANGATI-KIIRA'!$T$9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'23.09. KASANGATI-KIIRA'!$R$10:$R$21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 KASANGATI-KIIRA'!$T$10:$T$21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3</c:v>
                </c:pt>
                <c:pt idx="4">
                  <c:v>0</c:v>
                </c:pt>
                <c:pt idx="5">
                  <c:v>1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2</c:v>
                </c:pt>
                <c:pt idx="10">
                  <c:v>8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'23.09. KASANGATI-KIIRA'!$U$9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'23.09. KASANGATI-KIIRA'!$U$10:$U$21</c:f>
              <c:numCache>
                <c:formatCode>0</c:formatCode>
                <c:ptCount val="12"/>
                <c:pt idx="0">
                  <c:v>10</c:v>
                </c:pt>
                <c:pt idx="1">
                  <c:v>5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  <c:pt idx="6">
                  <c:v>4</c:v>
                </c:pt>
                <c:pt idx="7">
                  <c:v>11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'23.09. KASANGATI-KIIRA'!$V$9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'23.09. KASANGATI-KIIRA'!$V$10:$V$21</c:f>
              <c:numCache>
                <c:formatCode>0</c:formatCode>
                <c:ptCount val="12"/>
                <c:pt idx="0">
                  <c:v>16</c:v>
                </c:pt>
                <c:pt idx="1">
                  <c:v>14</c:v>
                </c:pt>
                <c:pt idx="2">
                  <c:v>7</c:v>
                </c:pt>
                <c:pt idx="3">
                  <c:v>2</c:v>
                </c:pt>
                <c:pt idx="4">
                  <c:v>7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8</c:v>
                </c:pt>
                <c:pt idx="9">
                  <c:v>11</c:v>
                </c:pt>
                <c:pt idx="10">
                  <c:v>11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'23.09. KASANGATI-KIIRA'!$W$9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'23.09. KASANGATI-KIIRA'!$W$10:$W$21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'23.09. KASANGATI-KIIRA'!$X$9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'23.09. KASANGATI-KIIRA'!$X$10:$X$21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'23.09. KASANGATI-KIIRA'!$Y$9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 KASANGATI-KIIRA'!$Y$10:$Y$21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5</c:v>
                </c:pt>
                <c:pt idx="3">
                  <c:v>4</c:v>
                </c:pt>
                <c:pt idx="4">
                  <c:v>7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  <c:pt idx="8">
                  <c:v>8</c:v>
                </c:pt>
                <c:pt idx="9">
                  <c:v>8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'23.09. KASANGATI-KIIRA'!$Z$9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 KASANGATI-KIIRA'!$Z$10:$Z$21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4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'23.09. KASANGATI-KIIRA'!$AA$9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 KASANGATI-KIIRA'!$AA$10:$AA$21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'23.09. KASANGATI-KIIRA'!$AB$9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 KASANGATI-KIIRA'!$AB$10:$AB$21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'23.09. KASANGATI-KIIRA'!$AC$9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 KASANGATI-KIIRA'!$AC$10:$AC$21</c:f>
              <c:numCache>
                <c:formatCode>0</c:formatCode>
                <c:ptCount val="12"/>
                <c:pt idx="0">
                  <c:v>84</c:v>
                </c:pt>
                <c:pt idx="1">
                  <c:v>99</c:v>
                </c:pt>
                <c:pt idx="2">
                  <c:v>104</c:v>
                </c:pt>
                <c:pt idx="3">
                  <c:v>90</c:v>
                </c:pt>
                <c:pt idx="4">
                  <c:v>98</c:v>
                </c:pt>
                <c:pt idx="5">
                  <c:v>72</c:v>
                </c:pt>
                <c:pt idx="6">
                  <c:v>76</c:v>
                </c:pt>
                <c:pt idx="7">
                  <c:v>58</c:v>
                </c:pt>
                <c:pt idx="8">
                  <c:v>58</c:v>
                </c:pt>
                <c:pt idx="9">
                  <c:v>70</c:v>
                </c:pt>
                <c:pt idx="10">
                  <c:v>82</c:v>
                </c:pt>
                <c:pt idx="11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'23.09. KASANGATI-KIIRA'!$AD$9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 KASANGATI-KIIRA'!$AD$10:$AD$21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 KASANGATI-KIIRA'!$C$9:$N$9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 KASANGATI-KIIRA'!$C$60:$N$60</c:f>
              <c:numCache>
                <c:formatCode>0.00%</c:formatCode>
                <c:ptCount val="12"/>
                <c:pt idx="0">
                  <c:v>0.5983379501385041</c:v>
                </c:pt>
                <c:pt idx="1">
                  <c:v>6.2326869806094184E-2</c:v>
                </c:pt>
                <c:pt idx="2">
                  <c:v>9.9722991689750698E-2</c:v>
                </c:pt>
                <c:pt idx="3">
                  <c:v>0.1329639889196676</c:v>
                </c:pt>
                <c:pt idx="4">
                  <c:v>2.7700831024930748E-3</c:v>
                </c:pt>
                <c:pt idx="5">
                  <c:v>5.5401662049861496E-3</c:v>
                </c:pt>
                <c:pt idx="6">
                  <c:v>7.6177285318559551E-2</c:v>
                </c:pt>
                <c:pt idx="7">
                  <c:v>3.1855955678670361E-2</c:v>
                </c:pt>
                <c:pt idx="8">
                  <c:v>5.5401662049861496E-3</c:v>
                </c:pt>
                <c:pt idx="9">
                  <c:v>2.7700831024930748E-3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Kira-Kasangati'!$AE$9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Kira-Kasangati'!$R$10:$R$21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Kira-Kasangati'!$AE$10:$AE$21</c:f>
              <c:numCache>
                <c:formatCode>0</c:formatCode>
                <c:ptCount val="12"/>
                <c:pt idx="0">
                  <c:v>127</c:v>
                </c:pt>
                <c:pt idx="1">
                  <c:v>64</c:v>
                </c:pt>
                <c:pt idx="2">
                  <c:v>71</c:v>
                </c:pt>
                <c:pt idx="3">
                  <c:v>46</c:v>
                </c:pt>
                <c:pt idx="4">
                  <c:v>61</c:v>
                </c:pt>
                <c:pt idx="5">
                  <c:v>56</c:v>
                </c:pt>
                <c:pt idx="6">
                  <c:v>59</c:v>
                </c:pt>
                <c:pt idx="7">
                  <c:v>55</c:v>
                </c:pt>
                <c:pt idx="8">
                  <c:v>42</c:v>
                </c:pt>
                <c:pt idx="9">
                  <c:v>67</c:v>
                </c:pt>
                <c:pt idx="10">
                  <c:v>90</c:v>
                </c:pt>
                <c:pt idx="11">
                  <c:v>102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'24.09 Kira-Kasangati'!$AF$9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Kira-Kasangati'!$R$10:$R$21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Kira-Kasangati'!$AF$10:$AF$21</c:f>
              <c:numCache>
                <c:formatCode>0</c:formatCode>
                <c:ptCount val="12"/>
                <c:pt idx="0">
                  <c:v>227</c:v>
                </c:pt>
                <c:pt idx="1">
                  <c:v>136</c:v>
                </c:pt>
                <c:pt idx="2">
                  <c:v>139</c:v>
                </c:pt>
                <c:pt idx="3">
                  <c:v>106</c:v>
                </c:pt>
                <c:pt idx="4">
                  <c:v>163</c:v>
                </c:pt>
                <c:pt idx="5">
                  <c:v>135</c:v>
                </c:pt>
                <c:pt idx="6">
                  <c:v>139</c:v>
                </c:pt>
                <c:pt idx="7">
                  <c:v>110</c:v>
                </c:pt>
                <c:pt idx="8">
                  <c:v>124</c:v>
                </c:pt>
                <c:pt idx="9">
                  <c:v>170</c:v>
                </c:pt>
                <c:pt idx="10">
                  <c:v>188</c:v>
                </c:pt>
                <c:pt idx="11">
                  <c:v>185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Kira-Kasangati'!$C$9:$N$9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Kira-Kasangati'!$C$59:$N$59</c:f>
              <c:numCache>
                <c:formatCode>0.0%</c:formatCode>
                <c:ptCount val="12"/>
                <c:pt idx="0">
                  <c:v>0.25192096597145991</c:v>
                </c:pt>
                <c:pt idx="1">
                  <c:v>3.3479692645444564E-2</c:v>
                </c:pt>
                <c:pt idx="2">
                  <c:v>4.7200878155872671E-2</c:v>
                </c:pt>
                <c:pt idx="3">
                  <c:v>6.0373216245883647E-2</c:v>
                </c:pt>
                <c:pt idx="4">
                  <c:v>0</c:v>
                </c:pt>
                <c:pt idx="5">
                  <c:v>5.4884742041712406E-4</c:v>
                </c:pt>
                <c:pt idx="6">
                  <c:v>4.1163556531284305E-2</c:v>
                </c:pt>
                <c:pt idx="7">
                  <c:v>1.4818880351262349E-2</c:v>
                </c:pt>
                <c:pt idx="8">
                  <c:v>2.7442371020856204E-3</c:v>
                </c:pt>
                <c:pt idx="9">
                  <c:v>8.7815587266739849E-3</c:v>
                </c:pt>
                <c:pt idx="10">
                  <c:v>0.53896816684961579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Kira-Kasangati'!$S$9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Kira-Kasangati'!$R$10:$R$21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Kira-Kasangati'!$S$10:$S$21</c:f>
              <c:numCache>
                <c:formatCode>0</c:formatCode>
                <c:ptCount val="12"/>
                <c:pt idx="0">
                  <c:v>77</c:v>
                </c:pt>
                <c:pt idx="1">
                  <c:v>32</c:v>
                </c:pt>
                <c:pt idx="2">
                  <c:v>41</c:v>
                </c:pt>
                <c:pt idx="3">
                  <c:v>20</c:v>
                </c:pt>
                <c:pt idx="4">
                  <c:v>31</c:v>
                </c:pt>
                <c:pt idx="5">
                  <c:v>32</c:v>
                </c:pt>
                <c:pt idx="6">
                  <c:v>25</c:v>
                </c:pt>
                <c:pt idx="7">
                  <c:v>28</c:v>
                </c:pt>
                <c:pt idx="8">
                  <c:v>21</c:v>
                </c:pt>
                <c:pt idx="9">
                  <c:v>35</c:v>
                </c:pt>
                <c:pt idx="10">
                  <c:v>60</c:v>
                </c:pt>
                <c:pt idx="11">
                  <c:v>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'24.09 Kira-Kasangati'!$T$9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Kira-Kasangati'!$R$10:$R$21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Kira-Kasangati'!$T$10:$T$21</c:f>
              <c:numCache>
                <c:formatCode>0</c:formatCode>
                <c:ptCount val="12"/>
                <c:pt idx="0">
                  <c:v>10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'24.09 Kira-Kasangati'!$U$9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Kira-Kasangati'!$U$10:$U$21</c:f>
              <c:numCache>
                <c:formatCode>0</c:formatCode>
                <c:ptCount val="12"/>
                <c:pt idx="0">
                  <c:v>15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3</c:v>
                </c:pt>
                <c:pt idx="6">
                  <c:v>7</c:v>
                </c:pt>
                <c:pt idx="7">
                  <c:v>6</c:v>
                </c:pt>
                <c:pt idx="8">
                  <c:v>3</c:v>
                </c:pt>
                <c:pt idx="9">
                  <c:v>12</c:v>
                </c:pt>
                <c:pt idx="10">
                  <c:v>9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'24.09 Kira-Kasangati'!$V$9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Kira-Kasangati'!$V$10:$V$21</c:f>
              <c:numCache>
                <c:formatCode>0</c:formatCode>
                <c:ptCount val="12"/>
                <c:pt idx="0">
                  <c:v>19</c:v>
                </c:pt>
                <c:pt idx="1">
                  <c:v>11</c:v>
                </c:pt>
                <c:pt idx="2">
                  <c:v>5</c:v>
                </c:pt>
                <c:pt idx="3">
                  <c:v>6</c:v>
                </c:pt>
                <c:pt idx="4">
                  <c:v>4</c:v>
                </c:pt>
                <c:pt idx="5">
                  <c:v>5</c:v>
                </c:pt>
                <c:pt idx="6">
                  <c:v>11</c:v>
                </c:pt>
                <c:pt idx="7">
                  <c:v>6</c:v>
                </c:pt>
                <c:pt idx="8">
                  <c:v>4</c:v>
                </c:pt>
                <c:pt idx="9">
                  <c:v>9</c:v>
                </c:pt>
                <c:pt idx="10">
                  <c:v>11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'24.09 Kira-Kasangati'!$W$9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Kira-Kasangati'!$W$10:$W$21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'24.09 Kira-Kasangati'!$X$9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Kira-Kasangati'!$X$10:$X$21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'24.09 Kira-Kasangati'!$Y$9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Kira-Kasangati'!$Y$10:$Y$21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5</c:v>
                </c:pt>
                <c:pt idx="9">
                  <c:v>7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'24.09 Kira-Kasangati'!$Z$9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Kira-Kasangati'!$Z$10:$Z$21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4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'24.09 Kira-Kasangati'!$AA$9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Kira-Kasangati'!$AA$10:$AA$21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'24.09 Kira-Kasangati'!$AB$9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Kira-Kasangati'!$AB$10:$AB$21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'24.09 Kira-Kasangati'!$AC$9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Kira-Kasangati'!$AC$10:$AC$21</c:f>
              <c:numCache>
                <c:formatCode>0</c:formatCode>
                <c:ptCount val="12"/>
                <c:pt idx="0">
                  <c:v>100</c:v>
                </c:pt>
                <c:pt idx="1">
                  <c:v>72</c:v>
                </c:pt>
                <c:pt idx="2">
                  <c:v>68</c:v>
                </c:pt>
                <c:pt idx="3">
                  <c:v>60</c:v>
                </c:pt>
                <c:pt idx="4">
                  <c:v>102</c:v>
                </c:pt>
                <c:pt idx="5">
                  <c:v>79</c:v>
                </c:pt>
                <c:pt idx="6">
                  <c:v>80</c:v>
                </c:pt>
                <c:pt idx="7">
                  <c:v>55</c:v>
                </c:pt>
                <c:pt idx="8">
                  <c:v>82</c:v>
                </c:pt>
                <c:pt idx="9">
                  <c:v>103</c:v>
                </c:pt>
                <c:pt idx="10">
                  <c:v>98</c:v>
                </c:pt>
                <c:pt idx="11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'24.09 Kira-Kasangati'!$AD$9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Kira-Kasangati'!$AD$10:$AD$21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Kira-Kasangati'!$C$9:$N$9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Kira-Kasangati'!$C$60:$N$60</c:f>
              <c:numCache>
                <c:formatCode>0.00%</c:formatCode>
                <c:ptCount val="12"/>
                <c:pt idx="0">
                  <c:v>0.54642857142857137</c:v>
                </c:pt>
                <c:pt idx="1">
                  <c:v>7.2619047619047625E-2</c:v>
                </c:pt>
                <c:pt idx="2">
                  <c:v>0.10238095238095238</c:v>
                </c:pt>
                <c:pt idx="3">
                  <c:v>0.13095238095238096</c:v>
                </c:pt>
                <c:pt idx="4">
                  <c:v>0</c:v>
                </c:pt>
                <c:pt idx="5">
                  <c:v>1.1904761904761906E-3</c:v>
                </c:pt>
                <c:pt idx="6">
                  <c:v>8.9285714285714288E-2</c:v>
                </c:pt>
                <c:pt idx="7">
                  <c:v>3.214285714285714E-2</c:v>
                </c:pt>
                <c:pt idx="8">
                  <c:v>5.9523809523809521E-3</c:v>
                </c:pt>
                <c:pt idx="9">
                  <c:v>1.9047619047619049E-2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'[1]24.09.2019 KIIRA RD-KASANGATI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'[1]24.09.2019 KIIRA RD-KASANGATI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'[1]24.09.2019 KIIRA RD-KASANGATI '!$AE$10:$AE$21</c:f>
              <c:numCache>
                <c:formatCode>General</c:formatCode>
                <c:ptCount val="12"/>
                <c:pt idx="0">
                  <c:v>127</c:v>
                </c:pt>
                <c:pt idx="1">
                  <c:v>64</c:v>
                </c:pt>
                <c:pt idx="2">
                  <c:v>71</c:v>
                </c:pt>
                <c:pt idx="3">
                  <c:v>46</c:v>
                </c:pt>
                <c:pt idx="4">
                  <c:v>61</c:v>
                </c:pt>
                <c:pt idx="5">
                  <c:v>56</c:v>
                </c:pt>
                <c:pt idx="6">
                  <c:v>59</c:v>
                </c:pt>
                <c:pt idx="7">
                  <c:v>55</c:v>
                </c:pt>
                <c:pt idx="8">
                  <c:v>42</c:v>
                </c:pt>
                <c:pt idx="9">
                  <c:v>67</c:v>
                </c:pt>
                <c:pt idx="10">
                  <c:v>90</c:v>
                </c:pt>
                <c:pt idx="11">
                  <c:v>102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A1-49F2-B12C-97F5F5AD493E}"/>
            </c:ext>
          </c:extLst>
        </c:ser>
        <c:ser>
          <c:idx val="1"/>
          <c:order val="1"/>
          <c:tx>
            <c:strRef>
              <c:f>'[1]24.09.2019 KIIRA RD-KASANGATI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'[1]24.09.2019 KIIRA RD-KASANGATI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'[1]24.09.2019 KIIRA RD-KASANGATI '!$AF$10:$AF$21</c:f>
              <c:numCache>
                <c:formatCode>General</c:formatCode>
                <c:ptCount val="12"/>
                <c:pt idx="0">
                  <c:v>227</c:v>
                </c:pt>
                <c:pt idx="1">
                  <c:v>136</c:v>
                </c:pt>
                <c:pt idx="2">
                  <c:v>139</c:v>
                </c:pt>
                <c:pt idx="3">
                  <c:v>106</c:v>
                </c:pt>
                <c:pt idx="4">
                  <c:v>163</c:v>
                </c:pt>
                <c:pt idx="5">
                  <c:v>135</c:v>
                </c:pt>
                <c:pt idx="6">
                  <c:v>139</c:v>
                </c:pt>
                <c:pt idx="7">
                  <c:v>110</c:v>
                </c:pt>
                <c:pt idx="8">
                  <c:v>124</c:v>
                </c:pt>
                <c:pt idx="9">
                  <c:v>170</c:v>
                </c:pt>
                <c:pt idx="10">
                  <c:v>188</c:v>
                </c:pt>
                <c:pt idx="11">
                  <c:v>185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A1-49F2-B12C-97F5F5AD4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124480"/>
        <c:axId val="27125248"/>
      </c:lineChart>
      <c:catAx>
        <c:axId val="271244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125248"/>
        <c:crosses val="autoZero"/>
        <c:auto val="1"/>
        <c:lblAlgn val="ctr"/>
        <c:lblOffset val="100"/>
        <c:noMultiLvlLbl val="0"/>
      </c:catAx>
      <c:valAx>
        <c:axId val="271252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12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083-4351-B950-EDF786E3DC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083-4351-B950-EDF786E3DC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083-4351-B950-EDF786E3DC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083-4351-B950-EDF786E3DC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083-4351-B950-EDF786E3DC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083-4351-B950-EDF786E3DC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083-4351-B950-EDF786E3DC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083-4351-B950-EDF786E3DCF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083-4351-B950-EDF786E3DC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083-4351-B950-EDF786E3DC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083-4351-B950-EDF786E3DC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083-4351-B950-EDF786E3DCFF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083-4351-B950-EDF786E3DC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'[1]24.09.2019 KIIRA RD-KASANGATI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'[1]24.09.2019 KIIRA RD-KASANGATI '!$C$59:$N$59</c:f>
              <c:numCache>
                <c:formatCode>General</c:formatCode>
                <c:ptCount val="12"/>
                <c:pt idx="0">
                  <c:v>0.25192096597145991</c:v>
                </c:pt>
                <c:pt idx="1">
                  <c:v>3.3479692645444564E-2</c:v>
                </c:pt>
                <c:pt idx="2">
                  <c:v>4.7200878155872671E-2</c:v>
                </c:pt>
                <c:pt idx="3">
                  <c:v>6.0373216245883647E-2</c:v>
                </c:pt>
                <c:pt idx="4">
                  <c:v>0</c:v>
                </c:pt>
                <c:pt idx="5">
                  <c:v>5.4884742041712406E-4</c:v>
                </c:pt>
                <c:pt idx="6">
                  <c:v>4.1163556531284305E-2</c:v>
                </c:pt>
                <c:pt idx="7">
                  <c:v>1.4818880351262349E-2</c:v>
                </c:pt>
                <c:pt idx="8">
                  <c:v>2.7442371020856204E-3</c:v>
                </c:pt>
                <c:pt idx="9">
                  <c:v>8.7815587266739849E-3</c:v>
                </c:pt>
                <c:pt idx="10">
                  <c:v>0.53896816684961579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083-4351-B950-EDF786E3DC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9C5-4818-8359-050D37D0305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9C5-4818-8359-050D37D0305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9C5-4818-8359-050D37D0305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9C5-4818-8359-050D37D0305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9C5-4818-8359-050D37D0305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9C5-4818-8359-050D37D0305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9C5-4818-8359-050D37D0305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9C5-4818-8359-050D37D0305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9C5-4818-8359-050D37D0305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9C5-4818-8359-050D37D0305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9C5-4818-8359-050D37D0305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9C5-4818-8359-050D37D03057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9C5-4818-8359-050D37D030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'[1]24.09.2019 KIIRA RD-KASANGATI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'[1]24.09.2019 KIIRA RD-KASANGATI '!$C$60:$N$60</c:f>
              <c:numCache>
                <c:formatCode>General</c:formatCode>
                <c:ptCount val="12"/>
                <c:pt idx="0">
                  <c:v>0.54642857142857137</c:v>
                </c:pt>
                <c:pt idx="1">
                  <c:v>7.2619047619047625E-2</c:v>
                </c:pt>
                <c:pt idx="2">
                  <c:v>0.10238095238095238</c:v>
                </c:pt>
                <c:pt idx="3">
                  <c:v>0.13095238095238096</c:v>
                </c:pt>
                <c:pt idx="4">
                  <c:v>0</c:v>
                </c:pt>
                <c:pt idx="5">
                  <c:v>1.1904761904761906E-3</c:v>
                </c:pt>
                <c:pt idx="6">
                  <c:v>8.9285714285714288E-2</c:v>
                </c:pt>
                <c:pt idx="7">
                  <c:v>3.214285714285714E-2</c:v>
                </c:pt>
                <c:pt idx="8">
                  <c:v>5.9523809523809521E-3</c:v>
                </c:pt>
                <c:pt idx="9">
                  <c:v>1.9047619047619049E-2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9C5-4818-8359-050D37D030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Kasangati-Kira'!$AE$9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Kasangati-Kira'!$R$10:$R$21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Kasangati-Kira'!$AE$10:$AE$21</c:f>
              <c:numCache>
                <c:formatCode>0</c:formatCode>
                <c:ptCount val="12"/>
                <c:pt idx="0">
                  <c:v>116</c:v>
                </c:pt>
                <c:pt idx="1">
                  <c:v>59</c:v>
                </c:pt>
                <c:pt idx="2">
                  <c:v>59</c:v>
                </c:pt>
                <c:pt idx="3">
                  <c:v>58</c:v>
                </c:pt>
                <c:pt idx="4">
                  <c:v>32</c:v>
                </c:pt>
                <c:pt idx="5">
                  <c:v>51</c:v>
                </c:pt>
                <c:pt idx="6">
                  <c:v>42</c:v>
                </c:pt>
                <c:pt idx="7">
                  <c:v>35</c:v>
                </c:pt>
                <c:pt idx="8">
                  <c:v>53</c:v>
                </c:pt>
                <c:pt idx="9">
                  <c:v>83</c:v>
                </c:pt>
                <c:pt idx="10">
                  <c:v>113</c:v>
                </c:pt>
                <c:pt idx="11">
                  <c:v>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'24.09 Kasangati-Kira'!$AF$9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Kasangati-Kira'!$R$10:$R$21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Kasangati-Kira'!$AF$10:$AF$21</c:f>
              <c:numCache>
                <c:formatCode>0</c:formatCode>
                <c:ptCount val="12"/>
                <c:pt idx="0">
                  <c:v>228</c:v>
                </c:pt>
                <c:pt idx="1">
                  <c:v>150</c:v>
                </c:pt>
                <c:pt idx="2">
                  <c:v>147</c:v>
                </c:pt>
                <c:pt idx="3">
                  <c:v>136</c:v>
                </c:pt>
                <c:pt idx="4">
                  <c:v>116</c:v>
                </c:pt>
                <c:pt idx="5">
                  <c:v>138</c:v>
                </c:pt>
                <c:pt idx="6">
                  <c:v>118</c:v>
                </c:pt>
                <c:pt idx="7">
                  <c:v>85</c:v>
                </c:pt>
                <c:pt idx="8">
                  <c:v>129</c:v>
                </c:pt>
                <c:pt idx="9">
                  <c:v>171</c:v>
                </c:pt>
                <c:pt idx="10">
                  <c:v>215</c:v>
                </c:pt>
                <c:pt idx="11">
                  <c:v>177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88832"/>
        <c:axId val="110890368"/>
      </c:lineChart>
      <c:catAx>
        <c:axId val="1108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90368"/>
        <c:crosses val="autoZero"/>
        <c:auto val="1"/>
        <c:lblAlgn val="ctr"/>
        <c:lblOffset val="100"/>
        <c:noMultiLvlLbl val="0"/>
      </c:catAx>
      <c:valAx>
        <c:axId val="110890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Kasangati-Kira'!$C$9:$N$9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Kasangati-Kira'!$C$59:$N$59</c:f>
              <c:numCache>
                <c:formatCode>0.0%</c:formatCode>
                <c:ptCount val="12"/>
                <c:pt idx="0">
                  <c:v>0.23204419889502761</c:v>
                </c:pt>
                <c:pt idx="1">
                  <c:v>2.9834254143646408E-2</c:v>
                </c:pt>
                <c:pt idx="2">
                  <c:v>3.9226519337016576E-2</c:v>
                </c:pt>
                <c:pt idx="3">
                  <c:v>6.5193370165745862E-2</c:v>
                </c:pt>
                <c:pt idx="4">
                  <c:v>0</c:v>
                </c:pt>
                <c:pt idx="5">
                  <c:v>5.5248618784530391E-4</c:v>
                </c:pt>
                <c:pt idx="6">
                  <c:v>4.6408839779005527E-2</c:v>
                </c:pt>
                <c:pt idx="7">
                  <c:v>8.2872928176795577E-3</c:v>
                </c:pt>
                <c:pt idx="8">
                  <c:v>3.8674033149171273E-3</c:v>
                </c:pt>
                <c:pt idx="9">
                  <c:v>8.2872928176795577E-3</c:v>
                </c:pt>
                <c:pt idx="10">
                  <c:v>0.56629834254143652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Kasangati-Kira'!$S$9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Kasangati-Kira'!$R$10:$R$21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Kasangati-Kira'!$S$10:$S$21</c:f>
              <c:numCache>
                <c:formatCode>0</c:formatCode>
                <c:ptCount val="12"/>
                <c:pt idx="0">
                  <c:v>73</c:v>
                </c:pt>
                <c:pt idx="1">
                  <c:v>25</c:v>
                </c:pt>
                <c:pt idx="2">
                  <c:v>32</c:v>
                </c:pt>
                <c:pt idx="3">
                  <c:v>37</c:v>
                </c:pt>
                <c:pt idx="4">
                  <c:v>11</c:v>
                </c:pt>
                <c:pt idx="5">
                  <c:v>19</c:v>
                </c:pt>
                <c:pt idx="6">
                  <c:v>21</c:v>
                </c:pt>
                <c:pt idx="7">
                  <c:v>18</c:v>
                </c:pt>
                <c:pt idx="8">
                  <c:v>29</c:v>
                </c:pt>
                <c:pt idx="9">
                  <c:v>58</c:v>
                </c:pt>
                <c:pt idx="10">
                  <c:v>49</c:v>
                </c:pt>
                <c:pt idx="11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'24.09 Kasangati-Kira'!$T$9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Kasangati-Kira'!$R$10:$R$21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Kasangati-Kira'!$T$10:$T$21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2</c:v>
                </c:pt>
                <c:pt idx="9">
                  <c:v>4</c:v>
                </c:pt>
                <c:pt idx="10">
                  <c:v>7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'24.09 Kasangati-Kira'!$U$9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Kasangati-Kira'!$U$10:$U$21</c:f>
              <c:numCache>
                <c:formatCode>0</c:formatCode>
                <c:ptCount val="12"/>
                <c:pt idx="0">
                  <c:v>9</c:v>
                </c:pt>
                <c:pt idx="1">
                  <c:v>6</c:v>
                </c:pt>
                <c:pt idx="2">
                  <c:v>3</c:v>
                </c:pt>
                <c:pt idx="3">
                  <c:v>7</c:v>
                </c:pt>
                <c:pt idx="4">
                  <c:v>5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5</c:v>
                </c:pt>
                <c:pt idx="9">
                  <c:v>11</c:v>
                </c:pt>
                <c:pt idx="10">
                  <c:v>4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'24.09 Kasangati-Kira'!$V$9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Kasangati-Kira'!$V$10:$V$21</c:f>
              <c:numCache>
                <c:formatCode>0</c:formatCode>
                <c:ptCount val="12"/>
                <c:pt idx="0">
                  <c:v>20</c:v>
                </c:pt>
                <c:pt idx="1">
                  <c:v>15</c:v>
                </c:pt>
                <c:pt idx="2">
                  <c:v>9</c:v>
                </c:pt>
                <c:pt idx="3">
                  <c:v>5</c:v>
                </c:pt>
                <c:pt idx="4">
                  <c:v>6</c:v>
                </c:pt>
                <c:pt idx="5">
                  <c:v>6</c:v>
                </c:pt>
                <c:pt idx="6">
                  <c:v>11</c:v>
                </c:pt>
                <c:pt idx="7">
                  <c:v>5</c:v>
                </c:pt>
                <c:pt idx="8">
                  <c:v>9</c:v>
                </c:pt>
                <c:pt idx="9">
                  <c:v>13</c:v>
                </c:pt>
                <c:pt idx="10">
                  <c:v>11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'24.09 Kasangati-Kira'!$W$9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Kasangati-Kira'!$W$10:$W$21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'24.09 Kasangati-Kira'!$X$9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Kasangati-Kira'!$X$10:$X$21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'24.09 Kasangati-Kira'!$Y$9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Kasangati-Kira'!$Y$10:$Y$21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9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8</c:v>
                </c:pt>
                <c:pt idx="7">
                  <c:v>7</c:v>
                </c:pt>
                <c:pt idx="8">
                  <c:v>8</c:v>
                </c:pt>
                <c:pt idx="9">
                  <c:v>10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'24.09 Kasangati-Kira'!$Z$9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Kasangati-Kira'!$Z$10:$Z$21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'24.09 Kasangati-Kira'!$AA$9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Kasangati-Kira'!$AA$10:$AA$21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'24.09 Kasangati-Kira'!$AB$9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Kasangati-Kira'!$AB$10:$AB$21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'24.09 Kasangati-Kira'!$AC$9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Kasangati-Kira'!$AC$10:$AC$21</c:f>
              <c:numCache>
                <c:formatCode>0</c:formatCode>
                <c:ptCount val="12"/>
                <c:pt idx="0">
                  <c:v>112</c:v>
                </c:pt>
                <c:pt idx="1">
                  <c:v>91</c:v>
                </c:pt>
                <c:pt idx="2">
                  <c:v>88</c:v>
                </c:pt>
                <c:pt idx="3">
                  <c:v>78</c:v>
                </c:pt>
                <c:pt idx="4">
                  <c:v>84</c:v>
                </c:pt>
                <c:pt idx="5">
                  <c:v>87</c:v>
                </c:pt>
                <c:pt idx="6">
                  <c:v>95</c:v>
                </c:pt>
                <c:pt idx="7">
                  <c:v>50</c:v>
                </c:pt>
                <c:pt idx="8">
                  <c:v>76</c:v>
                </c:pt>
                <c:pt idx="9">
                  <c:v>94</c:v>
                </c:pt>
                <c:pt idx="10">
                  <c:v>77</c:v>
                </c:pt>
                <c:pt idx="11">
                  <c:v>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'24.09 Kasangati-Kira'!$AD$9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Kasangati-Kira'!$AD$10:$AD$21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40864"/>
        <c:axId val="111142400"/>
      </c:lineChart>
      <c:catAx>
        <c:axId val="1111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2400"/>
        <c:crosses val="autoZero"/>
        <c:auto val="1"/>
        <c:lblAlgn val="ctr"/>
        <c:lblOffset val="100"/>
        <c:noMultiLvlLbl val="0"/>
      </c:catAx>
      <c:valAx>
        <c:axId val="1111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Kasangati-Kira'!$C$9:$N$9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Kasangati-Kira'!$C$60:$N$60</c:f>
              <c:numCache>
                <c:formatCode>0.00%</c:formatCode>
                <c:ptCount val="12"/>
                <c:pt idx="0">
                  <c:v>0.53503184713375795</c:v>
                </c:pt>
                <c:pt idx="1">
                  <c:v>6.8789808917197451E-2</c:v>
                </c:pt>
                <c:pt idx="2">
                  <c:v>9.0445859872611459E-2</c:v>
                </c:pt>
                <c:pt idx="3">
                  <c:v>0.15031847133757961</c:v>
                </c:pt>
                <c:pt idx="4">
                  <c:v>0</c:v>
                </c:pt>
                <c:pt idx="5">
                  <c:v>1.2738853503184713E-3</c:v>
                </c:pt>
                <c:pt idx="6">
                  <c:v>0.1070063694267516</c:v>
                </c:pt>
                <c:pt idx="7">
                  <c:v>1.9108280254777069E-2</c:v>
                </c:pt>
                <c:pt idx="8">
                  <c:v>8.9171974522292991E-3</c:v>
                </c:pt>
                <c:pt idx="9">
                  <c:v>1.9108280254777069E-2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'[1]24.09.2019 KASANGATI-KIIRA RD'!$AE$9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'[1]24.09.2019 KASANGATI-KIIRA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'[1]24.09.2019 KASANGATI-KIIRA RD'!$AE$10:$AE$21</c:f>
              <c:numCache>
                <c:formatCode>General</c:formatCode>
                <c:ptCount val="12"/>
                <c:pt idx="0">
                  <c:v>116</c:v>
                </c:pt>
                <c:pt idx="1">
                  <c:v>59</c:v>
                </c:pt>
                <c:pt idx="2">
                  <c:v>59</c:v>
                </c:pt>
                <c:pt idx="3">
                  <c:v>58</c:v>
                </c:pt>
                <c:pt idx="4">
                  <c:v>32</c:v>
                </c:pt>
                <c:pt idx="5">
                  <c:v>51</c:v>
                </c:pt>
                <c:pt idx="6">
                  <c:v>42</c:v>
                </c:pt>
                <c:pt idx="7">
                  <c:v>35</c:v>
                </c:pt>
                <c:pt idx="8">
                  <c:v>53</c:v>
                </c:pt>
                <c:pt idx="9">
                  <c:v>83</c:v>
                </c:pt>
                <c:pt idx="10">
                  <c:v>113</c:v>
                </c:pt>
                <c:pt idx="11">
                  <c:v>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147-4EDD-9BEF-E7F584176BA1}"/>
            </c:ext>
          </c:extLst>
        </c:ser>
        <c:ser>
          <c:idx val="1"/>
          <c:order val="1"/>
          <c:tx>
            <c:strRef>
              <c:f>'[1]24.09.2019 KASANGATI-KIIRA RD'!$AF$9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'[1]24.09.2019 KASANGATI-KIIRA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'[1]24.09.2019 KASANGATI-KIIRA RD'!$AF$10:$AF$21</c:f>
              <c:numCache>
                <c:formatCode>General</c:formatCode>
                <c:ptCount val="12"/>
                <c:pt idx="0">
                  <c:v>228</c:v>
                </c:pt>
                <c:pt idx="1">
                  <c:v>150</c:v>
                </c:pt>
                <c:pt idx="2">
                  <c:v>147</c:v>
                </c:pt>
                <c:pt idx="3">
                  <c:v>136</c:v>
                </c:pt>
                <c:pt idx="4">
                  <c:v>116</c:v>
                </c:pt>
                <c:pt idx="5">
                  <c:v>138</c:v>
                </c:pt>
                <c:pt idx="6">
                  <c:v>118</c:v>
                </c:pt>
                <c:pt idx="7">
                  <c:v>85</c:v>
                </c:pt>
                <c:pt idx="8">
                  <c:v>129</c:v>
                </c:pt>
                <c:pt idx="9">
                  <c:v>171</c:v>
                </c:pt>
                <c:pt idx="10">
                  <c:v>215</c:v>
                </c:pt>
                <c:pt idx="11">
                  <c:v>177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147-4EDD-9BEF-E7F584176B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572096"/>
        <c:axId val="27573632"/>
      </c:lineChart>
      <c:catAx>
        <c:axId val="275720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573632"/>
        <c:crosses val="autoZero"/>
        <c:auto val="1"/>
        <c:lblAlgn val="ctr"/>
        <c:lblOffset val="100"/>
        <c:noMultiLvlLbl val="0"/>
      </c:catAx>
      <c:valAx>
        <c:axId val="275736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757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F0E-4A39-91EA-8BE840B0A88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F0E-4A39-91EA-8BE840B0A88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F0E-4A39-91EA-8BE840B0A88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F0E-4A39-91EA-8BE840B0A88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F0E-4A39-91EA-8BE840B0A88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F0E-4A39-91EA-8BE840B0A88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F0E-4A39-91EA-8BE840B0A88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F0E-4A39-91EA-8BE840B0A88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F0E-4A39-91EA-8BE840B0A88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F0E-4A39-91EA-8BE840B0A88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F0E-4A39-91EA-8BE840B0A88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F0E-4A39-91EA-8BE840B0A884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F0E-4A39-91EA-8BE840B0A8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'[1]24.09.2019 KASANGATI-KIIRA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'[1]24.09.2019 KASANGATI-KIIRA RD'!$C$59:$N$59</c:f>
              <c:numCache>
                <c:formatCode>General</c:formatCode>
                <c:ptCount val="12"/>
                <c:pt idx="0">
                  <c:v>0.23204419889502761</c:v>
                </c:pt>
                <c:pt idx="1">
                  <c:v>2.9834254143646408E-2</c:v>
                </c:pt>
                <c:pt idx="2">
                  <c:v>3.9226519337016576E-2</c:v>
                </c:pt>
                <c:pt idx="3">
                  <c:v>6.5193370165745862E-2</c:v>
                </c:pt>
                <c:pt idx="4">
                  <c:v>0</c:v>
                </c:pt>
                <c:pt idx="5">
                  <c:v>5.5248618784530391E-4</c:v>
                </c:pt>
                <c:pt idx="6">
                  <c:v>4.6408839779005527E-2</c:v>
                </c:pt>
                <c:pt idx="7">
                  <c:v>8.2872928176795577E-3</c:v>
                </c:pt>
                <c:pt idx="8">
                  <c:v>3.8674033149171273E-3</c:v>
                </c:pt>
                <c:pt idx="9">
                  <c:v>8.2872928176795577E-3</c:v>
                </c:pt>
                <c:pt idx="10">
                  <c:v>0.56629834254143652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F0E-4A39-91EA-8BE840B0A8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AE3-416D-B903-B31C859A2B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AE3-416D-B903-B31C859A2B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AE3-416D-B903-B31C859A2B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AE3-416D-B903-B31C859A2B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AE3-416D-B903-B31C859A2B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AE3-416D-B903-B31C859A2B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AE3-416D-B903-B31C859A2B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AE3-416D-B903-B31C859A2B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AE3-416D-B903-B31C859A2B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AE3-416D-B903-B31C859A2B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AE3-416D-B903-B31C859A2B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AE3-416D-B903-B31C859A2BA0}"/>
              </c:ext>
            </c:extLst>
          </c:dPt>
          <c:dLbls>
            <c:dLbl>
              <c:idx val="10"/>
              <c:layout>
                <c:manualLayout>
                  <c:x val="-2.6175304576939697E-2"/>
                  <c:y val="-3.2434080003295153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AE3-416D-B903-B31C859A2B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'[1]24.09.2019 KASANGATI-KIIRA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'[1]24.09.2019 KASANGATI-KIIRA RD'!$C$60:$N$60</c:f>
              <c:numCache>
                <c:formatCode>General</c:formatCode>
                <c:ptCount val="12"/>
                <c:pt idx="0">
                  <c:v>0.53503184713375795</c:v>
                </c:pt>
                <c:pt idx="1">
                  <c:v>6.8789808917197451E-2</c:v>
                </c:pt>
                <c:pt idx="2">
                  <c:v>9.0445859872611459E-2</c:v>
                </c:pt>
                <c:pt idx="3">
                  <c:v>0.15031847133757961</c:v>
                </c:pt>
                <c:pt idx="4">
                  <c:v>0</c:v>
                </c:pt>
                <c:pt idx="5">
                  <c:v>1.2738853503184713E-3</c:v>
                </c:pt>
                <c:pt idx="6">
                  <c:v>0.1070063694267516</c:v>
                </c:pt>
                <c:pt idx="7">
                  <c:v>1.9108280254777069E-2</c:v>
                </c:pt>
                <c:pt idx="8">
                  <c:v>8.9171974522292991E-3</c:v>
                </c:pt>
                <c:pt idx="9">
                  <c:v>1.9108280254777069E-2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AE3-416D-B903-B31C859A2B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Kira-Kasangati'!$AE$9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Kira-Kasangati'!$R$10:$R$21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Kira-Kasangati'!$AE$10:$AE$21</c:f>
              <c:numCache>
                <c:formatCode>0</c:formatCode>
                <c:ptCount val="12"/>
                <c:pt idx="0">
                  <c:v>119</c:v>
                </c:pt>
                <c:pt idx="1">
                  <c:v>80</c:v>
                </c:pt>
                <c:pt idx="2">
                  <c:v>78</c:v>
                </c:pt>
                <c:pt idx="3">
                  <c:v>73</c:v>
                </c:pt>
                <c:pt idx="4">
                  <c:v>53</c:v>
                </c:pt>
                <c:pt idx="5">
                  <c:v>55</c:v>
                </c:pt>
                <c:pt idx="6">
                  <c:v>59</c:v>
                </c:pt>
                <c:pt idx="7">
                  <c:v>48</c:v>
                </c:pt>
                <c:pt idx="8">
                  <c:v>36</c:v>
                </c:pt>
                <c:pt idx="9">
                  <c:v>63</c:v>
                </c:pt>
                <c:pt idx="10">
                  <c:v>83</c:v>
                </c:pt>
                <c:pt idx="11">
                  <c:v>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'25.09 Kira-Kasangati'!$AF$9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Kira-Kasangati'!$R$10:$R$21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Kira-Kasangati'!$AF$10:$AF$21</c:f>
              <c:numCache>
                <c:formatCode>0</c:formatCode>
                <c:ptCount val="12"/>
                <c:pt idx="0">
                  <c:v>220</c:v>
                </c:pt>
                <c:pt idx="1">
                  <c:v>163</c:v>
                </c:pt>
                <c:pt idx="2">
                  <c:v>151</c:v>
                </c:pt>
                <c:pt idx="3">
                  <c:v>153</c:v>
                </c:pt>
                <c:pt idx="4">
                  <c:v>118</c:v>
                </c:pt>
                <c:pt idx="5">
                  <c:v>135</c:v>
                </c:pt>
                <c:pt idx="6">
                  <c:v>132</c:v>
                </c:pt>
                <c:pt idx="7">
                  <c:v>105</c:v>
                </c:pt>
                <c:pt idx="8">
                  <c:v>92</c:v>
                </c:pt>
                <c:pt idx="9">
                  <c:v>123</c:v>
                </c:pt>
                <c:pt idx="10">
                  <c:v>158</c:v>
                </c:pt>
                <c:pt idx="11">
                  <c:v>168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Kira-Kasangati'!$C$9:$N$9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Kira-Kasangati'!$C$59:$N$59</c:f>
              <c:numCache>
                <c:formatCode>0.0%</c:formatCode>
                <c:ptCount val="12"/>
                <c:pt idx="0">
                  <c:v>0.26717112922002328</c:v>
                </c:pt>
                <c:pt idx="1">
                  <c:v>3.0267753201396973E-2</c:v>
                </c:pt>
                <c:pt idx="2">
                  <c:v>6.4610011641443532E-2</c:v>
                </c:pt>
                <c:pt idx="3">
                  <c:v>5.7625145518044235E-2</c:v>
                </c:pt>
                <c:pt idx="4">
                  <c:v>1.7462165308498253E-3</c:v>
                </c:pt>
                <c:pt idx="5">
                  <c:v>2.3282887077997671E-3</c:v>
                </c:pt>
                <c:pt idx="6">
                  <c:v>3.4342258440046569E-2</c:v>
                </c:pt>
                <c:pt idx="7">
                  <c:v>1.7462165308498253E-2</c:v>
                </c:pt>
                <c:pt idx="8">
                  <c:v>3.4924330616996507E-3</c:v>
                </c:pt>
                <c:pt idx="9">
                  <c:v>1.1059371362048894E-2</c:v>
                </c:pt>
                <c:pt idx="10">
                  <c:v>0.50989522700814904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Kira-Kasangati'!$S$9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'25.09 Kira-Kasangati'!$R$10:$R$21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Kira-Kasangati'!$S$10:$S$21</c:f>
              <c:numCache>
                <c:formatCode>0</c:formatCode>
                <c:ptCount val="12"/>
                <c:pt idx="0">
                  <c:v>73</c:v>
                </c:pt>
                <c:pt idx="1">
                  <c:v>43</c:v>
                </c:pt>
                <c:pt idx="2">
                  <c:v>46</c:v>
                </c:pt>
                <c:pt idx="3">
                  <c:v>39</c:v>
                </c:pt>
                <c:pt idx="4">
                  <c:v>19</c:v>
                </c:pt>
                <c:pt idx="5">
                  <c:v>37</c:v>
                </c:pt>
                <c:pt idx="6">
                  <c:v>23</c:v>
                </c:pt>
                <c:pt idx="7">
                  <c:v>18</c:v>
                </c:pt>
                <c:pt idx="8">
                  <c:v>16</c:v>
                </c:pt>
                <c:pt idx="9">
                  <c:v>34</c:v>
                </c:pt>
                <c:pt idx="10">
                  <c:v>50</c:v>
                </c:pt>
                <c:pt idx="11">
                  <c:v>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'25.09 Kira-Kasangati'!$T$9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'25.09 Kira-Kasangati'!$R$10:$R$21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Kira-Kasangati'!$T$10:$T$21</c:f>
              <c:numCache>
                <c:formatCode>0</c:formatCode>
                <c:ptCount val="12"/>
                <c:pt idx="0">
                  <c:v>15</c:v>
                </c:pt>
                <c:pt idx="1">
                  <c:v>7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'25.09 Kira-Kasangati'!$U$9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'25.09 Kira-Kasangati'!$U$10:$U$21</c:f>
              <c:numCache>
                <c:formatCode>0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7</c:v>
                </c:pt>
                <c:pt idx="3">
                  <c:v>11</c:v>
                </c:pt>
                <c:pt idx="4">
                  <c:v>15</c:v>
                </c:pt>
                <c:pt idx="5">
                  <c:v>6</c:v>
                </c:pt>
                <c:pt idx="6">
                  <c:v>9</c:v>
                </c:pt>
                <c:pt idx="7">
                  <c:v>9</c:v>
                </c:pt>
                <c:pt idx="8">
                  <c:v>5</c:v>
                </c:pt>
                <c:pt idx="9">
                  <c:v>5</c:v>
                </c:pt>
                <c:pt idx="10">
                  <c:v>12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'25.09 Kira-Kasangati'!$V$9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'25.09 Kira-Kasangati'!$V$10:$V$21</c:f>
              <c:numCache>
                <c:formatCode>0</c:formatCode>
                <c:ptCount val="12"/>
                <c:pt idx="0">
                  <c:v>18</c:v>
                </c:pt>
                <c:pt idx="1">
                  <c:v>10</c:v>
                </c:pt>
                <c:pt idx="2">
                  <c:v>8</c:v>
                </c:pt>
                <c:pt idx="3">
                  <c:v>9</c:v>
                </c:pt>
                <c:pt idx="4">
                  <c:v>5</c:v>
                </c:pt>
                <c:pt idx="5">
                  <c:v>4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10</c:v>
                </c:pt>
                <c:pt idx="10">
                  <c:v>10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'25.09 Kira-Kasangati'!$W$9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'25.09 Kira-Kasangati'!$W$10:$W$21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'25.09 Kira-Kasangati'!$X$9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'25.09 Kira-Kasangati'!$X$10:$X$21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'25.09 Kira-Kasangati'!$Y$9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Kira-Kasangati'!$Y$10:$Y$21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7</c:v>
                </c:pt>
                <c:pt idx="4">
                  <c:v>8</c:v>
                </c:pt>
                <c:pt idx="5">
                  <c:v>2</c:v>
                </c:pt>
                <c:pt idx="6">
                  <c:v>9</c:v>
                </c:pt>
                <c:pt idx="7">
                  <c:v>7</c:v>
                </c:pt>
                <c:pt idx="8">
                  <c:v>8</c:v>
                </c:pt>
                <c:pt idx="9">
                  <c:v>5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'25.09 Kira-Kasangati'!$Z$9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Kira-Kasangati'!$Z$10:$Z$21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5</c:v>
                </c:pt>
                <c:pt idx="7">
                  <c:v>4</c:v>
                </c:pt>
                <c:pt idx="8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'25.09 Kira-Kasangati'!$AA$9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Kira-Kasangati'!$AA$10:$AA$21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'25.09 Kira-Kasangati'!$AB$9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Kira-Kasangati'!$AB$10:$AB$21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'25.09 Kira-Kasangati'!$AC$9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Kira-Kasangati'!$AC$10:$AC$21</c:f>
              <c:numCache>
                <c:formatCode>0</c:formatCode>
                <c:ptCount val="12"/>
                <c:pt idx="0">
                  <c:v>101</c:v>
                </c:pt>
                <c:pt idx="1">
                  <c:v>83</c:v>
                </c:pt>
                <c:pt idx="2">
                  <c:v>73</c:v>
                </c:pt>
                <c:pt idx="3">
                  <c:v>80</c:v>
                </c:pt>
                <c:pt idx="4">
                  <c:v>65</c:v>
                </c:pt>
                <c:pt idx="5">
                  <c:v>80</c:v>
                </c:pt>
                <c:pt idx="6">
                  <c:v>73</c:v>
                </c:pt>
                <c:pt idx="7">
                  <c:v>57</c:v>
                </c:pt>
                <c:pt idx="8">
                  <c:v>56</c:v>
                </c:pt>
                <c:pt idx="9">
                  <c:v>60</c:v>
                </c:pt>
                <c:pt idx="10">
                  <c:v>75</c:v>
                </c:pt>
                <c:pt idx="11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'25.09 Kira-Kasangati'!$AD$9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Kira-Kasangati'!$AD$10:$AD$21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52320"/>
        <c:axId val="111753856"/>
      </c:lineChart>
      <c:catAx>
        <c:axId val="11175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3856"/>
        <c:crosses val="autoZero"/>
        <c:auto val="1"/>
        <c:lblAlgn val="ctr"/>
        <c:lblOffset val="100"/>
        <c:noMultiLvlLbl val="0"/>
      </c:catAx>
      <c:valAx>
        <c:axId val="11175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Kira-Kasangati'!$C$9:$N$9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Kira-Kasangati'!$C$60:$N$60</c:f>
              <c:numCache>
                <c:formatCode>0.00%</c:formatCode>
                <c:ptCount val="12"/>
                <c:pt idx="0">
                  <c:v>0.54513064133016631</c:v>
                </c:pt>
                <c:pt idx="1">
                  <c:v>6.1757719714964368E-2</c:v>
                </c:pt>
                <c:pt idx="2">
                  <c:v>0.13182897862232779</c:v>
                </c:pt>
                <c:pt idx="3">
                  <c:v>0.11757719714964371</c:v>
                </c:pt>
                <c:pt idx="4">
                  <c:v>3.5629453681710215E-3</c:v>
                </c:pt>
                <c:pt idx="5">
                  <c:v>4.7505938242280287E-3</c:v>
                </c:pt>
                <c:pt idx="6">
                  <c:v>7.0071258907363418E-2</c:v>
                </c:pt>
                <c:pt idx="7">
                  <c:v>3.5629453681710214E-2</c:v>
                </c:pt>
                <c:pt idx="8">
                  <c:v>7.1258907363420431E-3</c:v>
                </c:pt>
                <c:pt idx="9">
                  <c:v>2.2565320665083134E-2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'[2]25.09 Kiira-kasangati'!$AE$9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'[2]25.09 Kiira-kasangati'!$R$10:$R$21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'[2]25.09 Kiira-kasangati'!$AE$10:$AE$21</c:f>
              <c:numCache>
                <c:formatCode>General</c:formatCode>
                <c:ptCount val="12"/>
                <c:pt idx="0">
                  <c:v>119</c:v>
                </c:pt>
                <c:pt idx="1">
                  <c:v>80</c:v>
                </c:pt>
                <c:pt idx="2">
                  <c:v>78</c:v>
                </c:pt>
                <c:pt idx="3">
                  <c:v>73</c:v>
                </c:pt>
                <c:pt idx="4">
                  <c:v>53</c:v>
                </c:pt>
                <c:pt idx="5">
                  <c:v>55</c:v>
                </c:pt>
                <c:pt idx="6">
                  <c:v>59</c:v>
                </c:pt>
                <c:pt idx="7">
                  <c:v>48</c:v>
                </c:pt>
                <c:pt idx="8">
                  <c:v>36</c:v>
                </c:pt>
                <c:pt idx="9">
                  <c:v>63</c:v>
                </c:pt>
                <c:pt idx="10">
                  <c:v>83</c:v>
                </c:pt>
                <c:pt idx="11">
                  <c:v>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2A2-4F05-A213-C6B547A8B8ED}"/>
            </c:ext>
          </c:extLst>
        </c:ser>
        <c:ser>
          <c:idx val="1"/>
          <c:order val="1"/>
          <c:tx>
            <c:strRef>
              <c:f>'[2]25.09 Kiira-kasangati'!$AF$9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'[2]25.09 Kiira-kasangati'!$R$10:$R$21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'[2]25.09 Kiira-kasangati'!$AF$10:$AF$21</c:f>
              <c:numCache>
                <c:formatCode>General</c:formatCode>
                <c:ptCount val="12"/>
                <c:pt idx="0">
                  <c:v>220</c:v>
                </c:pt>
                <c:pt idx="1">
                  <c:v>163</c:v>
                </c:pt>
                <c:pt idx="2">
                  <c:v>151</c:v>
                </c:pt>
                <c:pt idx="3">
                  <c:v>153</c:v>
                </c:pt>
                <c:pt idx="4">
                  <c:v>118</c:v>
                </c:pt>
                <c:pt idx="5">
                  <c:v>135</c:v>
                </c:pt>
                <c:pt idx="6">
                  <c:v>132</c:v>
                </c:pt>
                <c:pt idx="7">
                  <c:v>105</c:v>
                </c:pt>
                <c:pt idx="8">
                  <c:v>92</c:v>
                </c:pt>
                <c:pt idx="9">
                  <c:v>123</c:v>
                </c:pt>
                <c:pt idx="10">
                  <c:v>158</c:v>
                </c:pt>
                <c:pt idx="11">
                  <c:v>168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2A2-4F05-A213-C6B547A8B8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466-4119-9FD6-A025753DE6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466-4119-9FD6-A025753DE6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466-4119-9FD6-A025753DE6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466-4119-9FD6-A025753DE6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466-4119-9FD6-A025753DE69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466-4119-9FD6-A025753DE69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466-4119-9FD6-A025753DE69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466-4119-9FD6-A025753DE69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466-4119-9FD6-A025753DE69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466-4119-9FD6-A025753DE69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466-4119-9FD6-A025753DE6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466-4119-9FD6-A025753DE69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466-4119-9FD6-A025753DE6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'[2]25.09 Kiira-kasangati'!$C$9:$N$9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'[2]25.09 Kiira-kasangati'!$C$59:$N$59</c:f>
              <c:numCache>
                <c:formatCode>General</c:formatCode>
                <c:ptCount val="12"/>
                <c:pt idx="0">
                  <c:v>0.26717112922002328</c:v>
                </c:pt>
                <c:pt idx="1">
                  <c:v>3.0267753201396973E-2</c:v>
                </c:pt>
                <c:pt idx="2">
                  <c:v>6.4610011641443532E-2</c:v>
                </c:pt>
                <c:pt idx="3">
                  <c:v>5.7625145518044235E-2</c:v>
                </c:pt>
                <c:pt idx="4">
                  <c:v>1.7462165308498253E-3</c:v>
                </c:pt>
                <c:pt idx="5">
                  <c:v>2.3282887077997671E-3</c:v>
                </c:pt>
                <c:pt idx="6">
                  <c:v>3.4342258440046569E-2</c:v>
                </c:pt>
                <c:pt idx="7">
                  <c:v>1.7462165308498253E-2</c:v>
                </c:pt>
                <c:pt idx="8">
                  <c:v>3.4924330616996507E-3</c:v>
                </c:pt>
                <c:pt idx="9">
                  <c:v>1.1059371362048894E-2</c:v>
                </c:pt>
                <c:pt idx="10">
                  <c:v>0.50989522700814904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466-4119-9FD6-A025753DE6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857-46B7-A71C-30E4A326A32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857-46B7-A71C-30E4A326A32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857-46B7-A71C-30E4A326A32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857-46B7-A71C-30E4A326A32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857-46B7-A71C-30E4A326A32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857-46B7-A71C-30E4A326A32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857-46B7-A71C-30E4A326A32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857-46B7-A71C-30E4A326A32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857-46B7-A71C-30E4A326A32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857-46B7-A71C-30E4A326A32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857-46B7-A71C-30E4A326A32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857-46B7-A71C-30E4A326A32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857-46B7-A71C-30E4A326A3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'[2]25.09 Kiira-kasangati'!$C$9:$N$9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'[2]25.09 Kiira-kasangati'!$C$60:$N$60</c:f>
              <c:numCache>
                <c:formatCode>General</c:formatCode>
                <c:ptCount val="12"/>
                <c:pt idx="0">
                  <c:v>0.54513064133016631</c:v>
                </c:pt>
                <c:pt idx="1">
                  <c:v>6.1757719714964368E-2</c:v>
                </c:pt>
                <c:pt idx="2">
                  <c:v>0.13182897862232779</c:v>
                </c:pt>
                <c:pt idx="3">
                  <c:v>0.11757719714964371</c:v>
                </c:pt>
                <c:pt idx="4">
                  <c:v>3.5629453681710215E-3</c:v>
                </c:pt>
                <c:pt idx="5">
                  <c:v>4.7505938242280287E-3</c:v>
                </c:pt>
                <c:pt idx="6">
                  <c:v>7.0071258907363418E-2</c:v>
                </c:pt>
                <c:pt idx="7">
                  <c:v>3.5629453681710214E-2</c:v>
                </c:pt>
                <c:pt idx="8">
                  <c:v>7.1258907363420431E-3</c:v>
                </c:pt>
                <c:pt idx="9">
                  <c:v>2.2565320665083134E-2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857-46B7-A71C-30E4A326A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Kasangati-Kira'!$AE$9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Kasangati-Kira'!$R$10:$R$21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Kasangati-Kira'!$AE$10:$AE$21</c:f>
              <c:numCache>
                <c:formatCode>0</c:formatCode>
                <c:ptCount val="12"/>
                <c:pt idx="0">
                  <c:v>85</c:v>
                </c:pt>
                <c:pt idx="1">
                  <c:v>72</c:v>
                </c:pt>
                <c:pt idx="2">
                  <c:v>47</c:v>
                </c:pt>
                <c:pt idx="3">
                  <c:v>43</c:v>
                </c:pt>
                <c:pt idx="4">
                  <c:v>61</c:v>
                </c:pt>
                <c:pt idx="5">
                  <c:v>57</c:v>
                </c:pt>
                <c:pt idx="6">
                  <c:v>41</c:v>
                </c:pt>
                <c:pt idx="7">
                  <c:v>38</c:v>
                </c:pt>
                <c:pt idx="8">
                  <c:v>64</c:v>
                </c:pt>
                <c:pt idx="9">
                  <c:v>94</c:v>
                </c:pt>
                <c:pt idx="10">
                  <c:v>103</c:v>
                </c:pt>
                <c:pt idx="11">
                  <c:v>107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'25.09 Kasangati-Kira'!$AF$9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Kasangati-Kira'!$R$10:$R$21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Kasangati-Kira'!$AF$10:$AF$21</c:f>
              <c:numCache>
                <c:formatCode>0</c:formatCode>
                <c:ptCount val="12"/>
                <c:pt idx="0">
                  <c:v>202</c:v>
                </c:pt>
                <c:pt idx="1">
                  <c:v>180</c:v>
                </c:pt>
                <c:pt idx="2">
                  <c:v>147</c:v>
                </c:pt>
                <c:pt idx="3">
                  <c:v>126</c:v>
                </c:pt>
                <c:pt idx="4">
                  <c:v>109</c:v>
                </c:pt>
                <c:pt idx="5">
                  <c:v>142</c:v>
                </c:pt>
                <c:pt idx="6">
                  <c:v>111</c:v>
                </c:pt>
                <c:pt idx="7">
                  <c:v>103</c:v>
                </c:pt>
                <c:pt idx="8">
                  <c:v>130</c:v>
                </c:pt>
                <c:pt idx="9">
                  <c:v>164</c:v>
                </c:pt>
                <c:pt idx="10">
                  <c:v>188</c:v>
                </c:pt>
                <c:pt idx="11">
                  <c:v>210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Kasangati-Kira'!$C$9:$N$9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Kasangati-Kira'!$C$59:$N$59</c:f>
              <c:numCache>
                <c:formatCode>0.0%</c:formatCode>
                <c:ptCount val="12"/>
                <c:pt idx="0">
                  <c:v>0.23730684326710816</c:v>
                </c:pt>
                <c:pt idx="1">
                  <c:v>2.4834437086092714E-2</c:v>
                </c:pt>
                <c:pt idx="2">
                  <c:v>5.4635761589403975E-2</c:v>
                </c:pt>
                <c:pt idx="3">
                  <c:v>5.7947019867549666E-2</c:v>
                </c:pt>
                <c:pt idx="4">
                  <c:v>5.5187637969094923E-4</c:v>
                </c:pt>
                <c:pt idx="5">
                  <c:v>5.5187637969094923E-4</c:v>
                </c:pt>
                <c:pt idx="6">
                  <c:v>3.9735099337748346E-2</c:v>
                </c:pt>
                <c:pt idx="7">
                  <c:v>1.434878587196468E-2</c:v>
                </c:pt>
                <c:pt idx="8">
                  <c:v>3.3112582781456954E-3</c:v>
                </c:pt>
                <c:pt idx="9">
                  <c:v>1.4900662251655629E-2</c:v>
                </c:pt>
                <c:pt idx="10">
                  <c:v>0.55187637969094927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Kasangati-Kira'!$C$9:$N$9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Kasangati-Kira'!$C$60:$N$60</c:f>
              <c:numCache>
                <c:formatCode>0.00%</c:formatCode>
                <c:ptCount val="12"/>
                <c:pt idx="0">
                  <c:v>0.52955665024630538</c:v>
                </c:pt>
                <c:pt idx="1">
                  <c:v>5.5418719211822662E-2</c:v>
                </c:pt>
                <c:pt idx="2">
                  <c:v>0.12192118226600986</c:v>
                </c:pt>
                <c:pt idx="3">
                  <c:v>0.12931034482758622</c:v>
                </c:pt>
                <c:pt idx="4">
                  <c:v>1.2315270935960591E-3</c:v>
                </c:pt>
                <c:pt idx="5">
                  <c:v>1.2315270935960591E-3</c:v>
                </c:pt>
                <c:pt idx="6">
                  <c:v>8.8669950738916259E-2</c:v>
                </c:pt>
                <c:pt idx="7">
                  <c:v>3.2019704433497539E-2</c:v>
                </c:pt>
                <c:pt idx="8">
                  <c:v>7.3891625615763543E-3</c:v>
                </c:pt>
                <c:pt idx="9">
                  <c:v>3.3251231527093597E-2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'[2]25.09 kasangati-Kiira'!$AE$9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'[2]25.09 kasangati-Kiira'!$R$10:$R$21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'[2]25.09 kasangati-Kiira'!$AE$10:$AE$21</c:f>
              <c:numCache>
                <c:formatCode>General</c:formatCode>
                <c:ptCount val="12"/>
                <c:pt idx="0">
                  <c:v>85</c:v>
                </c:pt>
                <c:pt idx="1">
                  <c:v>72</c:v>
                </c:pt>
                <c:pt idx="2">
                  <c:v>47</c:v>
                </c:pt>
                <c:pt idx="3">
                  <c:v>43</c:v>
                </c:pt>
                <c:pt idx="4">
                  <c:v>61</c:v>
                </c:pt>
                <c:pt idx="5">
                  <c:v>57</c:v>
                </c:pt>
                <c:pt idx="6">
                  <c:v>41</c:v>
                </c:pt>
                <c:pt idx="7">
                  <c:v>38</c:v>
                </c:pt>
                <c:pt idx="8">
                  <c:v>64</c:v>
                </c:pt>
                <c:pt idx="9">
                  <c:v>94</c:v>
                </c:pt>
                <c:pt idx="10">
                  <c:v>103</c:v>
                </c:pt>
                <c:pt idx="11">
                  <c:v>107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98-429E-9380-76BC2CDC3928}"/>
            </c:ext>
          </c:extLst>
        </c:ser>
        <c:ser>
          <c:idx val="1"/>
          <c:order val="1"/>
          <c:tx>
            <c:strRef>
              <c:f>'[2]25.09 kasangati-Kiira'!$AF$9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'[2]25.09 kasangati-Kiira'!$R$10:$R$21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'[2]25.09 kasangati-Kiira'!$AF$10:$AF$21</c:f>
              <c:numCache>
                <c:formatCode>General</c:formatCode>
                <c:ptCount val="12"/>
                <c:pt idx="0">
                  <c:v>202</c:v>
                </c:pt>
                <c:pt idx="1">
                  <c:v>180</c:v>
                </c:pt>
                <c:pt idx="2">
                  <c:v>147</c:v>
                </c:pt>
                <c:pt idx="3">
                  <c:v>126</c:v>
                </c:pt>
                <c:pt idx="4">
                  <c:v>109</c:v>
                </c:pt>
                <c:pt idx="5">
                  <c:v>142</c:v>
                </c:pt>
                <c:pt idx="6">
                  <c:v>111</c:v>
                </c:pt>
                <c:pt idx="7">
                  <c:v>103</c:v>
                </c:pt>
                <c:pt idx="8">
                  <c:v>130</c:v>
                </c:pt>
                <c:pt idx="9">
                  <c:v>164</c:v>
                </c:pt>
                <c:pt idx="10">
                  <c:v>188</c:v>
                </c:pt>
                <c:pt idx="11">
                  <c:v>210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98-429E-9380-76BC2CDC3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D90-4975-BE5D-D9E9E1E65C5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D90-4975-BE5D-D9E9E1E65C5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D90-4975-BE5D-D9E9E1E65C5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D90-4975-BE5D-D9E9E1E65C5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D90-4975-BE5D-D9E9E1E65C5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D90-4975-BE5D-D9E9E1E65C5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D90-4975-BE5D-D9E9E1E65C5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D90-4975-BE5D-D9E9E1E65C5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D90-4975-BE5D-D9E9E1E65C5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D90-4975-BE5D-D9E9E1E65C5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D90-4975-BE5D-D9E9E1E65C5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D90-4975-BE5D-D9E9E1E65C5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D90-4975-BE5D-D9E9E1E65C5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'[2]25.09 kasangati-Kiira'!$C$9:$N$9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'[2]25.09 kasangati-Kiira'!$C$59:$N$59</c:f>
              <c:numCache>
                <c:formatCode>General</c:formatCode>
                <c:ptCount val="12"/>
                <c:pt idx="0">
                  <c:v>0.23730684326710816</c:v>
                </c:pt>
                <c:pt idx="1">
                  <c:v>2.4834437086092714E-2</c:v>
                </c:pt>
                <c:pt idx="2">
                  <c:v>5.4635761589403975E-2</c:v>
                </c:pt>
                <c:pt idx="3">
                  <c:v>5.7947019867549666E-2</c:v>
                </c:pt>
                <c:pt idx="4">
                  <c:v>5.5187637969094923E-4</c:v>
                </c:pt>
                <c:pt idx="5">
                  <c:v>5.5187637969094923E-4</c:v>
                </c:pt>
                <c:pt idx="6">
                  <c:v>3.9735099337748346E-2</c:v>
                </c:pt>
                <c:pt idx="7">
                  <c:v>1.434878587196468E-2</c:v>
                </c:pt>
                <c:pt idx="8">
                  <c:v>3.3112582781456954E-3</c:v>
                </c:pt>
                <c:pt idx="9">
                  <c:v>1.4900662251655629E-2</c:v>
                </c:pt>
                <c:pt idx="10">
                  <c:v>0.55187637969094927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D90-4975-BE5D-D9E9E1E65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38B-462B-9718-7FB2F1843A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38B-462B-9718-7FB2F1843A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38B-462B-9718-7FB2F1843A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38B-462B-9718-7FB2F1843A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38B-462B-9718-7FB2F1843A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38B-462B-9718-7FB2F1843A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38B-462B-9718-7FB2F1843A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38B-462B-9718-7FB2F1843A2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38B-462B-9718-7FB2F1843A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38B-462B-9718-7FB2F1843A2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38B-462B-9718-7FB2F1843A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38B-462B-9718-7FB2F1843A2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38B-462B-9718-7FB2F1843A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'[2]25.09 kasangati-Kiira'!$C$9:$N$9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'[2]25.09 kasangati-Kiira'!$C$60:$N$60</c:f>
              <c:numCache>
                <c:formatCode>General</c:formatCode>
                <c:ptCount val="12"/>
                <c:pt idx="0">
                  <c:v>0.52955665024630538</c:v>
                </c:pt>
                <c:pt idx="1">
                  <c:v>5.5418719211822662E-2</c:v>
                </c:pt>
                <c:pt idx="2">
                  <c:v>0.12192118226600986</c:v>
                </c:pt>
                <c:pt idx="3">
                  <c:v>0.12931034482758622</c:v>
                </c:pt>
                <c:pt idx="4">
                  <c:v>1.2315270935960591E-3</c:v>
                </c:pt>
                <c:pt idx="5">
                  <c:v>1.2315270935960591E-3</c:v>
                </c:pt>
                <c:pt idx="6">
                  <c:v>8.8669950738916259E-2</c:v>
                </c:pt>
                <c:pt idx="7">
                  <c:v>3.2019704433497539E-2</c:v>
                </c:pt>
                <c:pt idx="8">
                  <c:v>7.3891625615763543E-3</c:v>
                </c:pt>
                <c:pt idx="9">
                  <c:v>3.3251231527093597E-2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38B-462B-9718-7FB2F1843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Kira-Kasangati-24h'!$AE$9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Kira-Kasangati-24h'!$R$10:$R$33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Kira-Kasangati-24h'!$AE$10:$AE$33</c:f>
              <c:numCache>
                <c:formatCode>0</c:formatCode>
                <c:ptCount val="24"/>
                <c:pt idx="0">
                  <c:v>103</c:v>
                </c:pt>
                <c:pt idx="1">
                  <c:v>81</c:v>
                </c:pt>
                <c:pt idx="2">
                  <c:v>65</c:v>
                </c:pt>
                <c:pt idx="3">
                  <c:v>58</c:v>
                </c:pt>
                <c:pt idx="4">
                  <c:v>62</c:v>
                </c:pt>
                <c:pt idx="5">
                  <c:v>42</c:v>
                </c:pt>
                <c:pt idx="6">
                  <c:v>49</c:v>
                </c:pt>
                <c:pt idx="7">
                  <c:v>37</c:v>
                </c:pt>
                <c:pt idx="8">
                  <c:v>32</c:v>
                </c:pt>
                <c:pt idx="9">
                  <c:v>86</c:v>
                </c:pt>
                <c:pt idx="10">
                  <c:v>71</c:v>
                </c:pt>
                <c:pt idx="11">
                  <c:v>89</c:v>
                </c:pt>
                <c:pt idx="12">
                  <c:v>71</c:v>
                </c:pt>
                <c:pt idx="13">
                  <c:v>63</c:v>
                </c:pt>
                <c:pt idx="14">
                  <c:v>48</c:v>
                </c:pt>
                <c:pt idx="15">
                  <c:v>37</c:v>
                </c:pt>
                <c:pt idx="16">
                  <c:v>24</c:v>
                </c:pt>
                <c:pt idx="17">
                  <c:v>3</c:v>
                </c:pt>
                <c:pt idx="18">
                  <c:v>4</c:v>
                </c:pt>
                <c:pt idx="19">
                  <c:v>1</c:v>
                </c:pt>
                <c:pt idx="20">
                  <c:v>0</c:v>
                </c:pt>
                <c:pt idx="21">
                  <c:v>16</c:v>
                </c:pt>
                <c:pt idx="22">
                  <c:v>37</c:v>
                </c:pt>
                <c:pt idx="23">
                  <c:v>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'26.09 Kira-Kasangati-24h'!$AF$9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Kira-Kasangati-24h'!$R$10:$R$33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Kira-Kasangati-24h'!$AF$10:$AF$33</c:f>
              <c:numCache>
                <c:formatCode>0</c:formatCode>
                <c:ptCount val="24"/>
                <c:pt idx="0">
                  <c:v>182</c:v>
                </c:pt>
                <c:pt idx="1">
                  <c:v>160</c:v>
                </c:pt>
                <c:pt idx="2">
                  <c:v>142</c:v>
                </c:pt>
                <c:pt idx="3">
                  <c:v>133</c:v>
                </c:pt>
                <c:pt idx="4">
                  <c:v>148</c:v>
                </c:pt>
                <c:pt idx="5">
                  <c:v>110</c:v>
                </c:pt>
                <c:pt idx="6">
                  <c:v>135</c:v>
                </c:pt>
                <c:pt idx="7">
                  <c:v>110</c:v>
                </c:pt>
                <c:pt idx="8">
                  <c:v>129</c:v>
                </c:pt>
                <c:pt idx="9">
                  <c:v>187</c:v>
                </c:pt>
                <c:pt idx="10">
                  <c:v>164</c:v>
                </c:pt>
                <c:pt idx="11">
                  <c:v>180</c:v>
                </c:pt>
                <c:pt idx="12">
                  <c:v>190</c:v>
                </c:pt>
                <c:pt idx="13">
                  <c:v>161</c:v>
                </c:pt>
                <c:pt idx="14">
                  <c:v>135</c:v>
                </c:pt>
                <c:pt idx="15">
                  <c:v>107</c:v>
                </c:pt>
                <c:pt idx="16">
                  <c:v>73</c:v>
                </c:pt>
                <c:pt idx="17">
                  <c:v>22</c:v>
                </c:pt>
                <c:pt idx="18">
                  <c:v>15</c:v>
                </c:pt>
                <c:pt idx="19">
                  <c:v>9</c:v>
                </c:pt>
                <c:pt idx="20">
                  <c:v>3</c:v>
                </c:pt>
                <c:pt idx="21">
                  <c:v>38</c:v>
                </c:pt>
                <c:pt idx="22">
                  <c:v>71</c:v>
                </c:pt>
                <c:pt idx="23">
                  <c:v>126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Kira-Kasangati-24h'!$C$9:$N$9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Kira-Kasangati-24h'!$C$107:$N$107</c:f>
              <c:numCache>
                <c:formatCode>0.0%</c:formatCode>
                <c:ptCount val="12"/>
                <c:pt idx="0">
                  <c:v>0.22014652014652014</c:v>
                </c:pt>
                <c:pt idx="1">
                  <c:v>3.6263736263736267E-2</c:v>
                </c:pt>
                <c:pt idx="2">
                  <c:v>3.553113553113553E-2</c:v>
                </c:pt>
                <c:pt idx="3">
                  <c:v>7.5091575091575088E-2</c:v>
                </c:pt>
                <c:pt idx="4">
                  <c:v>1.4652014652014652E-3</c:v>
                </c:pt>
                <c:pt idx="5">
                  <c:v>3.663003663003663E-4</c:v>
                </c:pt>
                <c:pt idx="6">
                  <c:v>2.8571428571428571E-2</c:v>
                </c:pt>
                <c:pt idx="7">
                  <c:v>1.4285714285714285E-2</c:v>
                </c:pt>
                <c:pt idx="8">
                  <c:v>6.2271062271062275E-3</c:v>
                </c:pt>
                <c:pt idx="9">
                  <c:v>5.1282051282051282E-3</c:v>
                </c:pt>
                <c:pt idx="10">
                  <c:v>0.57655677655677651</c:v>
                </c:pt>
                <c:pt idx="11">
                  <c:v>3.663003663003663E-4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Kira-Kasangati-24h'!$C$9:$N$9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Kira-Kasangati-24h'!$C$108:$N$108</c:f>
              <c:numCache>
                <c:formatCode>0.00%</c:formatCode>
                <c:ptCount val="12"/>
                <c:pt idx="0">
                  <c:v>0.51989619377162632</c:v>
                </c:pt>
                <c:pt idx="1">
                  <c:v>8.5640138408304492E-2</c:v>
                </c:pt>
                <c:pt idx="2">
                  <c:v>8.391003460207612E-2</c:v>
                </c:pt>
                <c:pt idx="3">
                  <c:v>0.1773356401384083</c:v>
                </c:pt>
                <c:pt idx="4">
                  <c:v>3.4602076124567475E-3</c:v>
                </c:pt>
                <c:pt idx="5">
                  <c:v>8.6505190311418688E-4</c:v>
                </c:pt>
                <c:pt idx="6">
                  <c:v>6.7474048442906581E-2</c:v>
                </c:pt>
                <c:pt idx="7">
                  <c:v>3.3737024221453291E-2</c:v>
                </c:pt>
                <c:pt idx="8">
                  <c:v>1.4705882352941176E-2</c:v>
                </c:pt>
                <c:pt idx="9">
                  <c:v>1.2110726643598616E-2</c:v>
                </c:pt>
                <c:pt idx="11">
                  <c:v>8.6505190311418688E-4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'[3]26.09 Kiira-kasangati-24h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'[3]26.09 Kiira-kasangati-24h 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'[3]26.09 Kiira-kasangati-24h '!$AE$10:$AE$33</c:f>
              <c:numCache>
                <c:formatCode>General</c:formatCode>
                <c:ptCount val="24"/>
                <c:pt idx="0">
                  <c:v>103</c:v>
                </c:pt>
                <c:pt idx="1">
                  <c:v>81</c:v>
                </c:pt>
                <c:pt idx="2">
                  <c:v>65</c:v>
                </c:pt>
                <c:pt idx="3">
                  <c:v>58</c:v>
                </c:pt>
                <c:pt idx="4">
                  <c:v>62</c:v>
                </c:pt>
                <c:pt idx="5">
                  <c:v>42</c:v>
                </c:pt>
                <c:pt idx="6">
                  <c:v>49</c:v>
                </c:pt>
                <c:pt idx="7">
                  <c:v>37</c:v>
                </c:pt>
                <c:pt idx="8">
                  <c:v>32</c:v>
                </c:pt>
                <c:pt idx="9">
                  <c:v>86</c:v>
                </c:pt>
                <c:pt idx="10">
                  <c:v>71</c:v>
                </c:pt>
                <c:pt idx="11">
                  <c:v>89</c:v>
                </c:pt>
                <c:pt idx="12">
                  <c:v>71</c:v>
                </c:pt>
                <c:pt idx="13">
                  <c:v>63</c:v>
                </c:pt>
                <c:pt idx="14">
                  <c:v>48</c:v>
                </c:pt>
                <c:pt idx="15">
                  <c:v>37</c:v>
                </c:pt>
                <c:pt idx="16">
                  <c:v>24</c:v>
                </c:pt>
                <c:pt idx="17">
                  <c:v>3</c:v>
                </c:pt>
                <c:pt idx="18">
                  <c:v>4</c:v>
                </c:pt>
                <c:pt idx="19">
                  <c:v>1</c:v>
                </c:pt>
                <c:pt idx="20">
                  <c:v>0</c:v>
                </c:pt>
                <c:pt idx="21">
                  <c:v>16</c:v>
                </c:pt>
                <c:pt idx="22">
                  <c:v>37</c:v>
                </c:pt>
                <c:pt idx="23">
                  <c:v>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FAC-43E1-8F06-5BF0F6814B05}"/>
            </c:ext>
          </c:extLst>
        </c:ser>
        <c:ser>
          <c:idx val="1"/>
          <c:order val="1"/>
          <c:tx>
            <c:strRef>
              <c:f>'[3]26.09 Kiira-kasangati-24h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'[3]26.09 Kiira-kasangati-24h 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'[3]26.09 Kiira-kasangati-24h '!$AF$10:$AF$33</c:f>
              <c:numCache>
                <c:formatCode>General</c:formatCode>
                <c:ptCount val="24"/>
                <c:pt idx="0">
                  <c:v>182</c:v>
                </c:pt>
                <c:pt idx="1">
                  <c:v>160</c:v>
                </c:pt>
                <c:pt idx="2">
                  <c:v>142</c:v>
                </c:pt>
                <c:pt idx="3">
                  <c:v>133</c:v>
                </c:pt>
                <c:pt idx="4">
                  <c:v>148</c:v>
                </c:pt>
                <c:pt idx="5">
                  <c:v>110</c:v>
                </c:pt>
                <c:pt idx="6">
                  <c:v>135</c:v>
                </c:pt>
                <c:pt idx="7">
                  <c:v>110</c:v>
                </c:pt>
                <c:pt idx="8">
                  <c:v>129</c:v>
                </c:pt>
                <c:pt idx="9">
                  <c:v>187</c:v>
                </c:pt>
                <c:pt idx="10">
                  <c:v>164</c:v>
                </c:pt>
                <c:pt idx="11">
                  <c:v>180</c:v>
                </c:pt>
                <c:pt idx="12">
                  <c:v>190</c:v>
                </c:pt>
                <c:pt idx="13">
                  <c:v>161</c:v>
                </c:pt>
                <c:pt idx="14">
                  <c:v>135</c:v>
                </c:pt>
                <c:pt idx="15">
                  <c:v>107</c:v>
                </c:pt>
                <c:pt idx="16">
                  <c:v>73</c:v>
                </c:pt>
                <c:pt idx="17">
                  <c:v>22</c:v>
                </c:pt>
                <c:pt idx="18">
                  <c:v>15</c:v>
                </c:pt>
                <c:pt idx="19">
                  <c:v>9</c:v>
                </c:pt>
                <c:pt idx="20">
                  <c:v>3</c:v>
                </c:pt>
                <c:pt idx="21">
                  <c:v>38</c:v>
                </c:pt>
                <c:pt idx="22">
                  <c:v>71</c:v>
                </c:pt>
                <c:pt idx="23">
                  <c:v>126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FAC-43E1-8F06-5BF0F6814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49C-4D3E-910F-36FEF64B834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49C-4D3E-910F-36FEF64B834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49C-4D3E-910F-36FEF64B834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49C-4D3E-910F-36FEF64B834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49C-4D3E-910F-36FEF64B834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49C-4D3E-910F-36FEF64B834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49C-4D3E-910F-36FEF64B834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49C-4D3E-910F-36FEF64B834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49C-4D3E-910F-36FEF64B834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49C-4D3E-910F-36FEF64B834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49C-4D3E-910F-36FEF64B834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49C-4D3E-910F-36FEF64B834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49C-4D3E-910F-36FEF64B83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'[3]26.09 Kiira-kasangati-24h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'[3]26.09 Kiira-kasangati-24h '!$C$107:$N$107</c:f>
              <c:numCache>
                <c:formatCode>General</c:formatCode>
                <c:ptCount val="12"/>
                <c:pt idx="0">
                  <c:v>0.22014652014652014</c:v>
                </c:pt>
                <c:pt idx="1">
                  <c:v>3.6263736263736267E-2</c:v>
                </c:pt>
                <c:pt idx="2">
                  <c:v>3.553113553113553E-2</c:v>
                </c:pt>
                <c:pt idx="3">
                  <c:v>7.5091575091575088E-2</c:v>
                </c:pt>
                <c:pt idx="4">
                  <c:v>1.4652014652014652E-3</c:v>
                </c:pt>
                <c:pt idx="5">
                  <c:v>3.663003663003663E-4</c:v>
                </c:pt>
                <c:pt idx="6">
                  <c:v>2.8571428571428571E-2</c:v>
                </c:pt>
                <c:pt idx="7">
                  <c:v>1.4285714285714285E-2</c:v>
                </c:pt>
                <c:pt idx="8">
                  <c:v>6.2271062271062275E-3</c:v>
                </c:pt>
                <c:pt idx="9">
                  <c:v>5.1282051282051282E-3</c:v>
                </c:pt>
                <c:pt idx="10">
                  <c:v>0.57655677655677651</c:v>
                </c:pt>
                <c:pt idx="11">
                  <c:v>3.663003663003663E-4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49C-4D3E-910F-36FEF64B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36E-467E-A963-09ACF2C111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36E-467E-A963-09ACF2C111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36E-467E-A963-09ACF2C111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36E-467E-A963-09ACF2C111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36E-467E-A963-09ACF2C111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36E-467E-A963-09ACF2C111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36E-467E-A963-09ACF2C111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36E-467E-A963-09ACF2C111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36E-467E-A963-09ACF2C111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36E-467E-A963-09ACF2C111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36E-467E-A963-09ACF2C111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36E-467E-A963-09ACF2C111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36E-467E-A963-09ACF2C111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'[3]26.09 Kiira-kasangati-24h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'[3]26.09 Kiira-kasangati-24h '!$C$108:$N$108</c:f>
              <c:numCache>
                <c:formatCode>General</c:formatCode>
                <c:ptCount val="12"/>
                <c:pt idx="0">
                  <c:v>0.51989619377162632</c:v>
                </c:pt>
                <c:pt idx="1">
                  <c:v>8.5640138408304492E-2</c:v>
                </c:pt>
                <c:pt idx="2">
                  <c:v>8.391003460207612E-2</c:v>
                </c:pt>
                <c:pt idx="3">
                  <c:v>0.1773356401384083</c:v>
                </c:pt>
                <c:pt idx="4">
                  <c:v>3.4602076124567475E-3</c:v>
                </c:pt>
                <c:pt idx="5">
                  <c:v>8.6505190311418688E-4</c:v>
                </c:pt>
                <c:pt idx="6">
                  <c:v>6.7474048442906581E-2</c:v>
                </c:pt>
                <c:pt idx="7">
                  <c:v>3.3737024221453291E-2</c:v>
                </c:pt>
                <c:pt idx="8">
                  <c:v>1.4705882352941176E-2</c:v>
                </c:pt>
                <c:pt idx="9">
                  <c:v>1.2110726643598616E-2</c:v>
                </c:pt>
                <c:pt idx="11">
                  <c:v>8.6505190311418688E-4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36E-467E-A963-09ACF2C11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Kasangati-Kira-24h'!$AE$9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Kasangati-Kira-24h'!$R$10:$R$33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Kasangati-Kira-24h'!$AE$10:$AE$33</c:f>
              <c:numCache>
                <c:formatCode>0</c:formatCode>
                <c:ptCount val="24"/>
                <c:pt idx="0">
                  <c:v>82</c:v>
                </c:pt>
                <c:pt idx="1">
                  <c:v>48</c:v>
                </c:pt>
                <c:pt idx="2">
                  <c:v>44</c:v>
                </c:pt>
                <c:pt idx="3">
                  <c:v>51</c:v>
                </c:pt>
                <c:pt idx="4">
                  <c:v>39</c:v>
                </c:pt>
                <c:pt idx="5">
                  <c:v>50</c:v>
                </c:pt>
                <c:pt idx="6">
                  <c:v>52</c:v>
                </c:pt>
                <c:pt idx="7">
                  <c:v>61</c:v>
                </c:pt>
                <c:pt idx="8">
                  <c:v>57</c:v>
                </c:pt>
                <c:pt idx="9">
                  <c:v>96</c:v>
                </c:pt>
                <c:pt idx="10">
                  <c:v>127</c:v>
                </c:pt>
                <c:pt idx="11">
                  <c:v>69</c:v>
                </c:pt>
                <c:pt idx="12">
                  <c:v>76</c:v>
                </c:pt>
                <c:pt idx="13">
                  <c:v>80</c:v>
                </c:pt>
                <c:pt idx="14">
                  <c:v>54</c:v>
                </c:pt>
                <c:pt idx="15">
                  <c:v>41</c:v>
                </c:pt>
                <c:pt idx="16">
                  <c:v>22</c:v>
                </c:pt>
                <c:pt idx="17">
                  <c:v>5</c:v>
                </c:pt>
                <c:pt idx="18">
                  <c:v>2</c:v>
                </c:pt>
                <c:pt idx="19">
                  <c:v>5</c:v>
                </c:pt>
                <c:pt idx="20">
                  <c:v>2</c:v>
                </c:pt>
                <c:pt idx="21">
                  <c:v>8</c:v>
                </c:pt>
                <c:pt idx="22">
                  <c:v>12</c:v>
                </c:pt>
                <c:pt idx="23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'26.09 Kasangati-Kira-24h'!$AF$9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Kasangati-Kira-24h'!$R$10:$R$33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Kasangati-Kira-24h'!$AF$10:$AF$33</c:f>
              <c:numCache>
                <c:formatCode>0</c:formatCode>
                <c:ptCount val="24"/>
                <c:pt idx="0">
                  <c:v>164</c:v>
                </c:pt>
                <c:pt idx="1">
                  <c:v>146</c:v>
                </c:pt>
                <c:pt idx="2">
                  <c:v>144</c:v>
                </c:pt>
                <c:pt idx="3">
                  <c:v>141</c:v>
                </c:pt>
                <c:pt idx="4">
                  <c:v>139</c:v>
                </c:pt>
                <c:pt idx="5">
                  <c:v>108</c:v>
                </c:pt>
                <c:pt idx="6">
                  <c:v>149</c:v>
                </c:pt>
                <c:pt idx="7">
                  <c:v>137</c:v>
                </c:pt>
                <c:pt idx="8">
                  <c:v>144</c:v>
                </c:pt>
                <c:pt idx="9">
                  <c:v>219</c:v>
                </c:pt>
                <c:pt idx="10">
                  <c:v>230</c:v>
                </c:pt>
                <c:pt idx="11">
                  <c:v>148</c:v>
                </c:pt>
                <c:pt idx="12">
                  <c:v>172</c:v>
                </c:pt>
                <c:pt idx="13">
                  <c:v>184</c:v>
                </c:pt>
                <c:pt idx="14">
                  <c:v>133</c:v>
                </c:pt>
                <c:pt idx="15">
                  <c:v>106</c:v>
                </c:pt>
                <c:pt idx="16">
                  <c:v>52</c:v>
                </c:pt>
                <c:pt idx="17">
                  <c:v>18</c:v>
                </c:pt>
                <c:pt idx="18">
                  <c:v>17</c:v>
                </c:pt>
                <c:pt idx="19">
                  <c:v>11</c:v>
                </c:pt>
                <c:pt idx="20">
                  <c:v>7</c:v>
                </c:pt>
                <c:pt idx="21">
                  <c:v>13</c:v>
                </c:pt>
                <c:pt idx="22">
                  <c:v>24</c:v>
                </c:pt>
                <c:pt idx="23">
                  <c:v>108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Kasangati-Kira-24h'!$C$9:$N$9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Kasangati-Kira-24h'!$C$107:$N$107</c:f>
              <c:numCache>
                <c:formatCode>0.0%</c:formatCode>
                <c:ptCount val="12"/>
                <c:pt idx="0">
                  <c:v>0.21149594694178334</c:v>
                </c:pt>
                <c:pt idx="1">
                  <c:v>3.7214443625644807E-2</c:v>
                </c:pt>
                <c:pt idx="2">
                  <c:v>3.9056742815033164E-2</c:v>
                </c:pt>
                <c:pt idx="3">
                  <c:v>6.9270449521002211E-2</c:v>
                </c:pt>
                <c:pt idx="4">
                  <c:v>2.9476787030213707E-3</c:v>
                </c:pt>
                <c:pt idx="5">
                  <c:v>3.6845983787767134E-4</c:v>
                </c:pt>
                <c:pt idx="6">
                  <c:v>3.574060427413412E-2</c:v>
                </c:pt>
                <c:pt idx="7">
                  <c:v>9.2114959469417838E-3</c:v>
                </c:pt>
                <c:pt idx="8">
                  <c:v>3.6845983787767134E-3</c:v>
                </c:pt>
                <c:pt idx="9">
                  <c:v>4.7899778924097277E-3</c:v>
                </c:pt>
                <c:pt idx="10">
                  <c:v>0.58585114222549739</c:v>
                </c:pt>
                <c:pt idx="11">
                  <c:v>3.6845983787767134E-4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Kasangati-Kira-24h'!$C$9:$N$9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Kasangati-Kira-24h'!$C$108:$N$108</c:f>
              <c:numCache>
                <c:formatCode>0.00%</c:formatCode>
                <c:ptCount val="12"/>
                <c:pt idx="0">
                  <c:v>0.51067615658362986</c:v>
                </c:pt>
                <c:pt idx="1">
                  <c:v>8.9857651245551604E-2</c:v>
                </c:pt>
                <c:pt idx="2">
                  <c:v>9.4306049822064059E-2</c:v>
                </c:pt>
                <c:pt idx="3">
                  <c:v>0.16725978647686832</c:v>
                </c:pt>
                <c:pt idx="4">
                  <c:v>7.1174377224199285E-3</c:v>
                </c:pt>
                <c:pt idx="5">
                  <c:v>8.8967971530249106E-4</c:v>
                </c:pt>
                <c:pt idx="6">
                  <c:v>8.6298932384341637E-2</c:v>
                </c:pt>
                <c:pt idx="7">
                  <c:v>2.2241992882562279E-2</c:v>
                </c:pt>
                <c:pt idx="8">
                  <c:v>8.8967971530249119E-3</c:v>
                </c:pt>
                <c:pt idx="9">
                  <c:v>1.1565836298932384E-2</c:v>
                </c:pt>
                <c:pt idx="11">
                  <c:v>8.8967971530249106E-4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'[3]26.09 Kasangati-kiira-24h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'[3]26.09 Kasangati-kiira-24h 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'[3]26.09 Kasangati-kiira-24h '!$AE$10:$AE$33</c:f>
              <c:numCache>
                <c:formatCode>General</c:formatCode>
                <c:ptCount val="24"/>
                <c:pt idx="0">
                  <c:v>82</c:v>
                </c:pt>
                <c:pt idx="1">
                  <c:v>48</c:v>
                </c:pt>
                <c:pt idx="2">
                  <c:v>44</c:v>
                </c:pt>
                <c:pt idx="3">
                  <c:v>51</c:v>
                </c:pt>
                <c:pt idx="4">
                  <c:v>39</c:v>
                </c:pt>
                <c:pt idx="5">
                  <c:v>50</c:v>
                </c:pt>
                <c:pt idx="6">
                  <c:v>52</c:v>
                </c:pt>
                <c:pt idx="7">
                  <c:v>61</c:v>
                </c:pt>
                <c:pt idx="8">
                  <c:v>57</c:v>
                </c:pt>
                <c:pt idx="9">
                  <c:v>96</c:v>
                </c:pt>
                <c:pt idx="10">
                  <c:v>127</c:v>
                </c:pt>
                <c:pt idx="11">
                  <c:v>69</c:v>
                </c:pt>
                <c:pt idx="12">
                  <c:v>76</c:v>
                </c:pt>
                <c:pt idx="13">
                  <c:v>80</c:v>
                </c:pt>
                <c:pt idx="14">
                  <c:v>54</c:v>
                </c:pt>
                <c:pt idx="15">
                  <c:v>41</c:v>
                </c:pt>
                <c:pt idx="16">
                  <c:v>22</c:v>
                </c:pt>
                <c:pt idx="17">
                  <c:v>5</c:v>
                </c:pt>
                <c:pt idx="18">
                  <c:v>2</c:v>
                </c:pt>
                <c:pt idx="19">
                  <c:v>5</c:v>
                </c:pt>
                <c:pt idx="20">
                  <c:v>2</c:v>
                </c:pt>
                <c:pt idx="21">
                  <c:v>8</c:v>
                </c:pt>
                <c:pt idx="22">
                  <c:v>12</c:v>
                </c:pt>
                <c:pt idx="23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149-44D5-9ABA-008E97C67F6D}"/>
            </c:ext>
          </c:extLst>
        </c:ser>
        <c:ser>
          <c:idx val="1"/>
          <c:order val="1"/>
          <c:tx>
            <c:strRef>
              <c:f>'[3]26.09 Kasangati-kiira-24h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'[3]26.09 Kasangati-kiira-24h 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'[3]26.09 Kasangati-kiira-24h '!$AF$10:$AF$33</c:f>
              <c:numCache>
                <c:formatCode>General</c:formatCode>
                <c:ptCount val="24"/>
                <c:pt idx="0">
                  <c:v>164</c:v>
                </c:pt>
                <c:pt idx="1">
                  <c:v>146</c:v>
                </c:pt>
                <c:pt idx="2">
                  <c:v>144</c:v>
                </c:pt>
                <c:pt idx="3">
                  <c:v>141</c:v>
                </c:pt>
                <c:pt idx="4">
                  <c:v>139</c:v>
                </c:pt>
                <c:pt idx="5">
                  <c:v>108</c:v>
                </c:pt>
                <c:pt idx="6">
                  <c:v>149</c:v>
                </c:pt>
                <c:pt idx="7">
                  <c:v>137</c:v>
                </c:pt>
                <c:pt idx="8">
                  <c:v>144</c:v>
                </c:pt>
                <c:pt idx="9">
                  <c:v>219</c:v>
                </c:pt>
                <c:pt idx="10">
                  <c:v>230</c:v>
                </c:pt>
                <c:pt idx="11">
                  <c:v>148</c:v>
                </c:pt>
                <c:pt idx="12">
                  <c:v>172</c:v>
                </c:pt>
                <c:pt idx="13">
                  <c:v>184</c:v>
                </c:pt>
                <c:pt idx="14">
                  <c:v>133</c:v>
                </c:pt>
                <c:pt idx="15">
                  <c:v>106</c:v>
                </c:pt>
                <c:pt idx="16">
                  <c:v>52</c:v>
                </c:pt>
                <c:pt idx="17">
                  <c:v>18</c:v>
                </c:pt>
                <c:pt idx="18">
                  <c:v>17</c:v>
                </c:pt>
                <c:pt idx="19">
                  <c:v>11</c:v>
                </c:pt>
                <c:pt idx="20">
                  <c:v>7</c:v>
                </c:pt>
                <c:pt idx="21">
                  <c:v>13</c:v>
                </c:pt>
                <c:pt idx="22">
                  <c:v>24</c:v>
                </c:pt>
                <c:pt idx="23">
                  <c:v>108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149-44D5-9ABA-008E97C67F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DAA-4B41-B2A1-80532496C74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DAA-4B41-B2A1-80532496C74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DAA-4B41-B2A1-80532496C74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DAA-4B41-B2A1-80532496C74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DAA-4B41-B2A1-80532496C74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DAA-4B41-B2A1-80532496C74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DAA-4B41-B2A1-80532496C74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DAA-4B41-B2A1-80532496C74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DAA-4B41-B2A1-80532496C74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DAA-4B41-B2A1-80532496C74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DAA-4B41-B2A1-80532496C74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DAA-4B41-B2A1-80532496C74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DAA-4B41-B2A1-80532496C7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'[3]26.09 Kasangati-kiira-24h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'[3]26.09 Kasangati-kiira-24h '!$C$107:$N$107</c:f>
              <c:numCache>
                <c:formatCode>General</c:formatCode>
                <c:ptCount val="12"/>
                <c:pt idx="0">
                  <c:v>0.21149594694178334</c:v>
                </c:pt>
                <c:pt idx="1">
                  <c:v>3.7214443625644807E-2</c:v>
                </c:pt>
                <c:pt idx="2">
                  <c:v>3.9056742815033164E-2</c:v>
                </c:pt>
                <c:pt idx="3">
                  <c:v>6.9270449521002211E-2</c:v>
                </c:pt>
                <c:pt idx="4">
                  <c:v>2.9476787030213707E-3</c:v>
                </c:pt>
                <c:pt idx="5">
                  <c:v>3.6845983787767134E-4</c:v>
                </c:pt>
                <c:pt idx="6">
                  <c:v>3.574060427413412E-2</c:v>
                </c:pt>
                <c:pt idx="7">
                  <c:v>9.2114959469417838E-3</c:v>
                </c:pt>
                <c:pt idx="8">
                  <c:v>3.6845983787767134E-3</c:v>
                </c:pt>
                <c:pt idx="9">
                  <c:v>4.7899778924097277E-3</c:v>
                </c:pt>
                <c:pt idx="10">
                  <c:v>0.58585114222549739</c:v>
                </c:pt>
                <c:pt idx="11">
                  <c:v>3.6845983787767134E-4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DAA-4B41-B2A1-80532496C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7BA-4EC9-9D77-B2FA994C9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7BA-4EC9-9D77-B2FA994C9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7BA-4EC9-9D77-B2FA994C9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7BA-4EC9-9D77-B2FA994C9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7BA-4EC9-9D77-B2FA994C9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7BA-4EC9-9D77-B2FA994C9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7BA-4EC9-9D77-B2FA994C9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7BA-4EC9-9D77-B2FA994C9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7BA-4EC9-9D77-B2FA994C9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7BA-4EC9-9D77-B2FA994C9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7BA-4EC9-9D77-B2FA994C9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7BA-4EC9-9D77-B2FA994C9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7BA-4EC9-9D77-B2FA994C9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'[3]26.09 Kasangati-kiira-24h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'[3]26.09 Kasangati-kiira-24h '!$C$108:$N$108</c:f>
              <c:numCache>
                <c:formatCode>General</c:formatCode>
                <c:ptCount val="12"/>
                <c:pt idx="0">
                  <c:v>0.51067615658362986</c:v>
                </c:pt>
                <c:pt idx="1">
                  <c:v>8.9857651245551604E-2</c:v>
                </c:pt>
                <c:pt idx="2">
                  <c:v>9.4306049822064059E-2</c:v>
                </c:pt>
                <c:pt idx="3">
                  <c:v>0.16725978647686832</c:v>
                </c:pt>
                <c:pt idx="4">
                  <c:v>7.1174377224199285E-3</c:v>
                </c:pt>
                <c:pt idx="5">
                  <c:v>8.8967971530249106E-4</c:v>
                </c:pt>
                <c:pt idx="6">
                  <c:v>8.6298932384341637E-2</c:v>
                </c:pt>
                <c:pt idx="7">
                  <c:v>2.2241992882562279E-2</c:v>
                </c:pt>
                <c:pt idx="8">
                  <c:v>8.8967971530249119E-3</c:v>
                </c:pt>
                <c:pt idx="9">
                  <c:v>1.1565836298932384E-2</c:v>
                </c:pt>
                <c:pt idx="11">
                  <c:v>8.8967971530249106E-4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7BA-4EC9-9D77-B2FA994C9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Kira-Kasangati'!$AE$9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Kira-Kasangati'!$R$10:$R$21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Kira-Kasangati'!$AE$10:$AE$21</c:f>
              <c:numCache>
                <c:formatCode>0</c:formatCode>
                <c:ptCount val="12"/>
                <c:pt idx="0">
                  <c:v>110</c:v>
                </c:pt>
                <c:pt idx="1">
                  <c:v>95</c:v>
                </c:pt>
                <c:pt idx="2">
                  <c:v>74</c:v>
                </c:pt>
                <c:pt idx="3">
                  <c:v>52</c:v>
                </c:pt>
                <c:pt idx="4">
                  <c:v>68</c:v>
                </c:pt>
                <c:pt idx="5">
                  <c:v>57</c:v>
                </c:pt>
                <c:pt idx="6">
                  <c:v>55</c:v>
                </c:pt>
                <c:pt idx="7">
                  <c:v>55</c:v>
                </c:pt>
                <c:pt idx="8">
                  <c:v>58</c:v>
                </c:pt>
                <c:pt idx="9">
                  <c:v>74</c:v>
                </c:pt>
                <c:pt idx="10">
                  <c:v>95</c:v>
                </c:pt>
                <c:pt idx="11">
                  <c:v>107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'27.09 Kira-Kasangati'!$AF$9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Kira-Kasangati'!$R$10:$R$21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Kira-Kasangati'!$AF$10:$AF$21</c:f>
              <c:numCache>
                <c:formatCode>0</c:formatCode>
                <c:ptCount val="12"/>
                <c:pt idx="0">
                  <c:v>200</c:v>
                </c:pt>
                <c:pt idx="1">
                  <c:v>188</c:v>
                </c:pt>
                <c:pt idx="2">
                  <c:v>160</c:v>
                </c:pt>
                <c:pt idx="3">
                  <c:v>137</c:v>
                </c:pt>
                <c:pt idx="4">
                  <c:v>166</c:v>
                </c:pt>
                <c:pt idx="5">
                  <c:v>156</c:v>
                </c:pt>
                <c:pt idx="6">
                  <c:v>99</c:v>
                </c:pt>
                <c:pt idx="7">
                  <c:v>101</c:v>
                </c:pt>
                <c:pt idx="8">
                  <c:v>139</c:v>
                </c:pt>
                <c:pt idx="9">
                  <c:v>170</c:v>
                </c:pt>
                <c:pt idx="10">
                  <c:v>209</c:v>
                </c:pt>
                <c:pt idx="11">
                  <c:v>226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Kira-Kasangati'!$C$9:$N$9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Kira-Kasangati'!$C$59:$N$59</c:f>
              <c:numCache>
                <c:formatCode>0.0%</c:formatCode>
                <c:ptCount val="12"/>
                <c:pt idx="0">
                  <c:v>0.25576627370579191</c:v>
                </c:pt>
                <c:pt idx="1">
                  <c:v>2.92157867760123E-2</c:v>
                </c:pt>
                <c:pt idx="2">
                  <c:v>5.3818554587391085E-2</c:v>
                </c:pt>
                <c:pt idx="3">
                  <c:v>5.3305996924654021E-2</c:v>
                </c:pt>
                <c:pt idx="4">
                  <c:v>2.5627883136852894E-3</c:v>
                </c:pt>
                <c:pt idx="5">
                  <c:v>1.0251153254741158E-3</c:v>
                </c:pt>
                <c:pt idx="6">
                  <c:v>3.4341363403382882E-2</c:v>
                </c:pt>
                <c:pt idx="7">
                  <c:v>1.7426960533059969E-2</c:v>
                </c:pt>
                <c:pt idx="8">
                  <c:v>9.7385955920041012E-3</c:v>
                </c:pt>
                <c:pt idx="9">
                  <c:v>4.1004613018964632E-3</c:v>
                </c:pt>
                <c:pt idx="10">
                  <c:v>0.53869810353664782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Kira-Kasangati'!$S$9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Kira-Kasangati'!$R$10:$R$21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Kira-Kasangati'!$S$10:$S$21</c:f>
              <c:numCache>
                <c:formatCode>0</c:formatCode>
                <c:ptCount val="12"/>
                <c:pt idx="0">
                  <c:v>64</c:v>
                </c:pt>
                <c:pt idx="1">
                  <c:v>48</c:v>
                </c:pt>
                <c:pt idx="2">
                  <c:v>39</c:v>
                </c:pt>
                <c:pt idx="3">
                  <c:v>32</c:v>
                </c:pt>
                <c:pt idx="4">
                  <c:v>28</c:v>
                </c:pt>
                <c:pt idx="5">
                  <c:v>29</c:v>
                </c:pt>
                <c:pt idx="6">
                  <c:v>31</c:v>
                </c:pt>
                <c:pt idx="7">
                  <c:v>31</c:v>
                </c:pt>
                <c:pt idx="8">
                  <c:v>29</c:v>
                </c:pt>
                <c:pt idx="9">
                  <c:v>51</c:v>
                </c:pt>
                <c:pt idx="10">
                  <c:v>59</c:v>
                </c:pt>
                <c:pt idx="11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'27.09 Kira-Kasangati'!$T$9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Kira-Kasangati'!$R$10:$R$21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Kira-Kasangati'!$T$10:$T$21</c:f>
              <c:numCache>
                <c:formatCode>0</c:formatCode>
                <c:ptCount val="12"/>
                <c:pt idx="0">
                  <c:v>10</c:v>
                </c:pt>
                <c:pt idx="1">
                  <c:v>2</c:v>
                </c:pt>
                <c:pt idx="2">
                  <c:v>6</c:v>
                </c:pt>
                <c:pt idx="3">
                  <c:v>2</c:v>
                </c:pt>
                <c:pt idx="4">
                  <c:v>6</c:v>
                </c:pt>
                <c:pt idx="5">
                  <c:v>0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2</c:v>
                </c:pt>
                <c:pt idx="10">
                  <c:v>8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'27.09 Kira-Kasangati'!$U$9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Kira-Kasangati'!$U$10:$U$21</c:f>
              <c:numCache>
                <c:formatCode>0</c:formatCode>
                <c:ptCount val="12"/>
                <c:pt idx="0">
                  <c:v>8</c:v>
                </c:pt>
                <c:pt idx="1">
                  <c:v>13</c:v>
                </c:pt>
                <c:pt idx="2">
                  <c:v>9</c:v>
                </c:pt>
                <c:pt idx="3">
                  <c:v>8</c:v>
                </c:pt>
                <c:pt idx="4">
                  <c:v>16</c:v>
                </c:pt>
                <c:pt idx="5">
                  <c:v>10</c:v>
                </c:pt>
                <c:pt idx="6">
                  <c:v>9</c:v>
                </c:pt>
                <c:pt idx="7">
                  <c:v>4</c:v>
                </c:pt>
                <c:pt idx="8">
                  <c:v>6</c:v>
                </c:pt>
                <c:pt idx="9">
                  <c:v>5</c:v>
                </c:pt>
                <c:pt idx="10">
                  <c:v>7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'27.09 Kira-Kasangati'!$V$9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Kira-Kasangati'!$V$10:$V$21</c:f>
              <c:numCache>
                <c:formatCode>0</c:formatCode>
                <c:ptCount val="12"/>
                <c:pt idx="0">
                  <c:v>18</c:v>
                </c:pt>
                <c:pt idx="1">
                  <c:v>14</c:v>
                </c:pt>
                <c:pt idx="2">
                  <c:v>7</c:v>
                </c:pt>
                <c:pt idx="3">
                  <c:v>3</c:v>
                </c:pt>
                <c:pt idx="4">
                  <c:v>7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9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'27.09 Kira-Kasangati'!$W$9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Kira-Kasangati'!$W$10:$W$21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'27.09 Kira-Kasangati'!$X$9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Kira-Kasangati'!$X$10:$X$21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'27.09 Kira-Kasangati'!$Y$9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Kira-Kasangati'!$Y$10:$Y$21</c:f>
              <c:numCache>
                <c:formatCode>0</c:formatCode>
                <c:ptCount val="12"/>
                <c:pt idx="0">
                  <c:v>6</c:v>
                </c:pt>
                <c:pt idx="1">
                  <c:v>8</c:v>
                </c:pt>
                <c:pt idx="2">
                  <c:v>6</c:v>
                </c:pt>
                <c:pt idx="3">
                  <c:v>2</c:v>
                </c:pt>
                <c:pt idx="4">
                  <c:v>7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9</c:v>
                </c:pt>
                <c:pt idx="9">
                  <c:v>6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'27.09 Kira-Kasangati'!$Z$9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Kira-Kasangati'!$Z$10:$Z$21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4</c:v>
                </c:pt>
                <c:pt idx="9">
                  <c:v>0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'27.09 Kira-Kasangati'!$AA$9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Kira-Kasangati'!$AA$10:$AA$21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5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'27.09 Kira-Kasangati'!$AB$9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Kira-Kasangati'!$AB$10:$AB$21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'27.09 Kira-Kasangati'!$AC$9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Kira-Kasangati'!$AC$10:$AC$21</c:f>
              <c:numCache>
                <c:formatCode>0</c:formatCode>
                <c:ptCount val="12"/>
                <c:pt idx="0">
                  <c:v>90</c:v>
                </c:pt>
                <c:pt idx="1">
                  <c:v>93</c:v>
                </c:pt>
                <c:pt idx="2">
                  <c:v>86</c:v>
                </c:pt>
                <c:pt idx="3">
                  <c:v>85</c:v>
                </c:pt>
                <c:pt idx="4">
                  <c:v>98</c:v>
                </c:pt>
                <c:pt idx="5">
                  <c:v>99</c:v>
                </c:pt>
                <c:pt idx="6">
                  <c:v>44</c:v>
                </c:pt>
                <c:pt idx="7">
                  <c:v>46</c:v>
                </c:pt>
                <c:pt idx="8">
                  <c:v>81</c:v>
                </c:pt>
                <c:pt idx="9">
                  <c:v>96</c:v>
                </c:pt>
                <c:pt idx="10">
                  <c:v>114</c:v>
                </c:pt>
                <c:pt idx="11">
                  <c:v>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'27.09 Kira-Kasangati'!$AD$9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Kira-Kasangati'!$AD$10:$AD$21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0320"/>
        <c:axId val="112702592"/>
      </c:lineChart>
      <c:catAx>
        <c:axId val="11268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702592"/>
        <c:crosses val="autoZero"/>
        <c:auto val="1"/>
        <c:lblAlgn val="ctr"/>
        <c:lblOffset val="100"/>
        <c:noMultiLvlLbl val="0"/>
      </c:catAx>
      <c:valAx>
        <c:axId val="1127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68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Kira-Kasangati'!$C$9:$N$9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Kira-Kasangati'!$C$60:$N$60</c:f>
              <c:numCache>
                <c:formatCode>0.00%</c:formatCode>
                <c:ptCount val="12"/>
                <c:pt idx="0">
                  <c:v>0.55444444444444441</c:v>
                </c:pt>
                <c:pt idx="1">
                  <c:v>6.3333333333333339E-2</c:v>
                </c:pt>
                <c:pt idx="2">
                  <c:v>0.11666666666666667</c:v>
                </c:pt>
                <c:pt idx="3">
                  <c:v>0.11555555555555555</c:v>
                </c:pt>
                <c:pt idx="4">
                  <c:v>5.5555555555555558E-3</c:v>
                </c:pt>
                <c:pt idx="5">
                  <c:v>2.2222222222222222E-3</c:v>
                </c:pt>
                <c:pt idx="6">
                  <c:v>7.4444444444444438E-2</c:v>
                </c:pt>
                <c:pt idx="7">
                  <c:v>3.7777777777777778E-2</c:v>
                </c:pt>
                <c:pt idx="8">
                  <c:v>2.1111111111111112E-2</c:v>
                </c:pt>
                <c:pt idx="9">
                  <c:v>8.8888888888888889E-3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Kasangati-Kira'!$AE$9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Kasangati-Kira'!$R$10:$R$21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Kasangati-Kira'!$AE$10:$AE$21</c:f>
              <c:numCache>
                <c:formatCode>0</c:formatCode>
                <c:ptCount val="12"/>
                <c:pt idx="0">
                  <c:v>83</c:v>
                </c:pt>
                <c:pt idx="1">
                  <c:v>48</c:v>
                </c:pt>
                <c:pt idx="2">
                  <c:v>55</c:v>
                </c:pt>
                <c:pt idx="3">
                  <c:v>68</c:v>
                </c:pt>
                <c:pt idx="4">
                  <c:v>67</c:v>
                </c:pt>
                <c:pt idx="5">
                  <c:v>50</c:v>
                </c:pt>
                <c:pt idx="6">
                  <c:v>59</c:v>
                </c:pt>
                <c:pt idx="7">
                  <c:v>63</c:v>
                </c:pt>
                <c:pt idx="8">
                  <c:v>76</c:v>
                </c:pt>
                <c:pt idx="9">
                  <c:v>92</c:v>
                </c:pt>
                <c:pt idx="10">
                  <c:v>108</c:v>
                </c:pt>
                <c:pt idx="11">
                  <c:v>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'27.09 Kasangati-Kira'!$AF$9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Kasangati-Kira'!$R$10:$R$21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Kasangati-Kira'!$AF$10:$AF$21</c:f>
              <c:numCache>
                <c:formatCode>0</c:formatCode>
                <c:ptCount val="12"/>
                <c:pt idx="0">
                  <c:v>165</c:v>
                </c:pt>
                <c:pt idx="1">
                  <c:v>144</c:v>
                </c:pt>
                <c:pt idx="2">
                  <c:v>150</c:v>
                </c:pt>
                <c:pt idx="3">
                  <c:v>157</c:v>
                </c:pt>
                <c:pt idx="4">
                  <c:v>150</c:v>
                </c:pt>
                <c:pt idx="5">
                  <c:v>141</c:v>
                </c:pt>
                <c:pt idx="6">
                  <c:v>95</c:v>
                </c:pt>
                <c:pt idx="7">
                  <c:v>116</c:v>
                </c:pt>
                <c:pt idx="8">
                  <c:v>144</c:v>
                </c:pt>
                <c:pt idx="9">
                  <c:v>192</c:v>
                </c:pt>
                <c:pt idx="10">
                  <c:v>206</c:v>
                </c:pt>
                <c:pt idx="11">
                  <c:v>193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Kasangati-Kira'!$C$9:$N$9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Kasangati-Kira'!$C$59:$N$59</c:f>
              <c:numCache>
                <c:formatCode>0.0%</c:formatCode>
                <c:ptCount val="12"/>
                <c:pt idx="0">
                  <c:v>0.24662709120345386</c:v>
                </c:pt>
                <c:pt idx="1">
                  <c:v>2.8062601187263895E-2</c:v>
                </c:pt>
                <c:pt idx="2">
                  <c:v>5.7744198596869939E-2</c:v>
                </c:pt>
                <c:pt idx="3">
                  <c:v>6.0442525634106854E-2</c:v>
                </c:pt>
                <c:pt idx="4">
                  <c:v>2.1586616297895305E-3</c:v>
                </c:pt>
                <c:pt idx="5">
                  <c:v>5.3966540744738263E-4</c:v>
                </c:pt>
                <c:pt idx="6">
                  <c:v>4.2093901780895844E-2</c:v>
                </c:pt>
                <c:pt idx="7">
                  <c:v>1.0793308148947653E-2</c:v>
                </c:pt>
                <c:pt idx="8">
                  <c:v>3.2379924446842958E-3</c:v>
                </c:pt>
                <c:pt idx="9">
                  <c:v>1.0253642741500269E-2</c:v>
                </c:pt>
                <c:pt idx="10">
                  <c:v>0.53804641122504049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Kasangati-Kira'!$S$9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Kasangati-Kira'!$R$10:$R$21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Kasangati-Kira'!$S$10:$S$21</c:f>
              <c:numCache>
                <c:formatCode>0</c:formatCode>
                <c:ptCount val="12"/>
                <c:pt idx="0">
                  <c:v>46</c:v>
                </c:pt>
                <c:pt idx="1">
                  <c:v>22</c:v>
                </c:pt>
                <c:pt idx="2">
                  <c:v>22</c:v>
                </c:pt>
                <c:pt idx="3">
                  <c:v>38</c:v>
                </c:pt>
                <c:pt idx="4">
                  <c:v>29</c:v>
                </c:pt>
                <c:pt idx="5">
                  <c:v>22</c:v>
                </c:pt>
                <c:pt idx="6">
                  <c:v>29</c:v>
                </c:pt>
                <c:pt idx="7">
                  <c:v>38</c:v>
                </c:pt>
                <c:pt idx="8">
                  <c:v>39</c:v>
                </c:pt>
                <c:pt idx="9">
                  <c:v>56</c:v>
                </c:pt>
                <c:pt idx="10">
                  <c:v>63</c:v>
                </c:pt>
                <c:pt idx="11">
                  <c:v>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'27.09 Kasangati-Kira'!$T$9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Kasangati-Kira'!$R$10:$R$21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Kasangati-Kira'!$T$10:$T$21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10</c:v>
                </c:pt>
                <c:pt idx="9">
                  <c:v>5</c:v>
                </c:pt>
                <c:pt idx="10">
                  <c:v>8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'27.09 Kasangati-Kira'!$U$9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Kasangati-Kira'!$U$10:$U$21</c:f>
              <c:numCache>
                <c:formatCode>0</c:formatCode>
                <c:ptCount val="12"/>
                <c:pt idx="0">
                  <c:v>7</c:v>
                </c:pt>
                <c:pt idx="1">
                  <c:v>4</c:v>
                </c:pt>
                <c:pt idx="2">
                  <c:v>8</c:v>
                </c:pt>
                <c:pt idx="3">
                  <c:v>7</c:v>
                </c:pt>
                <c:pt idx="4">
                  <c:v>9</c:v>
                </c:pt>
                <c:pt idx="5">
                  <c:v>10</c:v>
                </c:pt>
                <c:pt idx="6">
                  <c:v>9</c:v>
                </c:pt>
                <c:pt idx="7">
                  <c:v>11</c:v>
                </c:pt>
                <c:pt idx="8">
                  <c:v>14</c:v>
                </c:pt>
                <c:pt idx="9">
                  <c:v>9</c:v>
                </c:pt>
                <c:pt idx="10">
                  <c:v>14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'27.09 Kasangati-Kira'!$V$9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Kasangati-Kira'!$V$10:$V$21</c:f>
              <c:numCache>
                <c:formatCode>0</c:formatCode>
                <c:ptCount val="12"/>
                <c:pt idx="0">
                  <c:v>16</c:v>
                </c:pt>
                <c:pt idx="1">
                  <c:v>13</c:v>
                </c:pt>
                <c:pt idx="2">
                  <c:v>10</c:v>
                </c:pt>
                <c:pt idx="3">
                  <c:v>10</c:v>
                </c:pt>
                <c:pt idx="4">
                  <c:v>8</c:v>
                </c:pt>
                <c:pt idx="5">
                  <c:v>4</c:v>
                </c:pt>
                <c:pt idx="6">
                  <c:v>9</c:v>
                </c:pt>
                <c:pt idx="7">
                  <c:v>2</c:v>
                </c:pt>
                <c:pt idx="8">
                  <c:v>5</c:v>
                </c:pt>
                <c:pt idx="9">
                  <c:v>10</c:v>
                </c:pt>
                <c:pt idx="10">
                  <c:v>11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'27.09 Kasangati-Kira'!$W$9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Kasangati-Kira'!$W$10:$W$21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'27.09 Kasangati-Kira'!$X$9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Kasangati-Kira'!$X$10:$X$21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'27.09 Kasangati-Kira'!$Y$9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Kasangati-Kira'!$Y$10:$Y$21</c:f>
              <c:numCache>
                <c:formatCode>0</c:formatCode>
                <c:ptCount val="12"/>
                <c:pt idx="0">
                  <c:v>8</c:v>
                </c:pt>
                <c:pt idx="1">
                  <c:v>5</c:v>
                </c:pt>
                <c:pt idx="2">
                  <c:v>7</c:v>
                </c:pt>
                <c:pt idx="3">
                  <c:v>5</c:v>
                </c:pt>
                <c:pt idx="4">
                  <c:v>10</c:v>
                </c:pt>
                <c:pt idx="5">
                  <c:v>10</c:v>
                </c:pt>
                <c:pt idx="6">
                  <c:v>6</c:v>
                </c:pt>
                <c:pt idx="7">
                  <c:v>6</c:v>
                </c:pt>
                <c:pt idx="8">
                  <c:v>7</c:v>
                </c:pt>
                <c:pt idx="9">
                  <c:v>7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'27.09 Kasangati-Kira'!$Z$9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Kasangati-Kira'!$Z$10:$Z$21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'27.09 Kasangati-Kira'!$AA$9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Kasangati-Kira'!$AA$10:$AA$21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'27.09 Kasangati-Kira'!$AB$9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Kasangati-Kira'!$AB$10:$AB$21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'27.09 Kasangati-Kira'!$AC$9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Kasangati-Kira'!$AC$10:$AC$21</c:f>
              <c:numCache>
                <c:formatCode>0</c:formatCode>
                <c:ptCount val="12"/>
                <c:pt idx="0">
                  <c:v>82</c:v>
                </c:pt>
                <c:pt idx="1">
                  <c:v>96</c:v>
                </c:pt>
                <c:pt idx="2">
                  <c:v>95</c:v>
                </c:pt>
                <c:pt idx="3">
                  <c:v>89</c:v>
                </c:pt>
                <c:pt idx="4">
                  <c:v>83</c:v>
                </c:pt>
                <c:pt idx="5">
                  <c:v>91</c:v>
                </c:pt>
                <c:pt idx="6">
                  <c:v>36</c:v>
                </c:pt>
                <c:pt idx="7">
                  <c:v>53</c:v>
                </c:pt>
                <c:pt idx="8">
                  <c:v>68</c:v>
                </c:pt>
                <c:pt idx="9">
                  <c:v>100</c:v>
                </c:pt>
                <c:pt idx="10">
                  <c:v>98</c:v>
                </c:pt>
                <c:pt idx="11">
                  <c:v>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'27.09 Kasangati-Kira'!$AD$9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Kasangati-Kira'!$AD$10:$AD$21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18304"/>
        <c:axId val="113219840"/>
      </c:lineChart>
      <c:catAx>
        <c:axId val="11321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9840"/>
        <c:crosses val="autoZero"/>
        <c:auto val="1"/>
        <c:lblAlgn val="ctr"/>
        <c:lblOffset val="100"/>
        <c:noMultiLvlLbl val="0"/>
      </c:catAx>
      <c:valAx>
        <c:axId val="1132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Kasangati-Kira'!$C$9:$N$9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Kasangati-Kira'!$C$60:$N$60</c:f>
              <c:numCache>
                <c:formatCode>0.00%</c:formatCode>
                <c:ptCount val="12"/>
                <c:pt idx="0">
                  <c:v>0.53387850467289721</c:v>
                </c:pt>
                <c:pt idx="1">
                  <c:v>6.0747663551401869E-2</c:v>
                </c:pt>
                <c:pt idx="2">
                  <c:v>0.125</c:v>
                </c:pt>
                <c:pt idx="3">
                  <c:v>0.13084112149532709</c:v>
                </c:pt>
                <c:pt idx="4">
                  <c:v>4.6728971962616819E-3</c:v>
                </c:pt>
                <c:pt idx="5">
                  <c:v>1.1682242990654205E-3</c:v>
                </c:pt>
                <c:pt idx="6">
                  <c:v>9.11214953271028E-2</c:v>
                </c:pt>
                <c:pt idx="7">
                  <c:v>2.336448598130841E-2</c:v>
                </c:pt>
                <c:pt idx="8">
                  <c:v>7.0093457943925233E-3</c:v>
                </c:pt>
                <c:pt idx="9">
                  <c:v>2.219626168224299E-2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Kira-Kasangati-24h'!$AE$9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Kira-Kasangati-24h'!$R$10:$R$33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Kira-Kasangati-24h'!$AE$10:$AE$33</c:f>
              <c:numCache>
                <c:formatCode>0</c:formatCode>
                <c:ptCount val="24"/>
                <c:pt idx="0">
                  <c:v>66</c:v>
                </c:pt>
                <c:pt idx="1">
                  <c:v>97</c:v>
                </c:pt>
                <c:pt idx="2">
                  <c:v>92</c:v>
                </c:pt>
                <c:pt idx="3">
                  <c:v>110</c:v>
                </c:pt>
                <c:pt idx="4">
                  <c:v>100</c:v>
                </c:pt>
                <c:pt idx="5">
                  <c:v>89</c:v>
                </c:pt>
                <c:pt idx="6">
                  <c:v>74</c:v>
                </c:pt>
                <c:pt idx="7">
                  <c:v>68</c:v>
                </c:pt>
                <c:pt idx="8">
                  <c:v>68</c:v>
                </c:pt>
                <c:pt idx="9">
                  <c:v>71</c:v>
                </c:pt>
                <c:pt idx="10">
                  <c:v>76</c:v>
                </c:pt>
                <c:pt idx="11">
                  <c:v>105</c:v>
                </c:pt>
                <c:pt idx="12">
                  <c:v>98</c:v>
                </c:pt>
                <c:pt idx="13">
                  <c:v>75</c:v>
                </c:pt>
                <c:pt idx="14">
                  <c:v>70</c:v>
                </c:pt>
                <c:pt idx="15">
                  <c:v>40</c:v>
                </c:pt>
                <c:pt idx="16">
                  <c:v>29</c:v>
                </c:pt>
                <c:pt idx="17">
                  <c:v>19</c:v>
                </c:pt>
                <c:pt idx="18">
                  <c:v>18</c:v>
                </c:pt>
                <c:pt idx="19">
                  <c:v>5</c:v>
                </c:pt>
                <c:pt idx="20">
                  <c:v>1</c:v>
                </c:pt>
                <c:pt idx="21">
                  <c:v>4</c:v>
                </c:pt>
                <c:pt idx="22">
                  <c:v>5</c:v>
                </c:pt>
                <c:pt idx="23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'28.09 Kira-Kasangati-24h'!$AF$9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Kira-Kasangati-24h'!$R$10:$R$33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Kira-Kasangati-24h'!$AF$10:$AF$33</c:f>
              <c:numCache>
                <c:formatCode>0</c:formatCode>
                <c:ptCount val="24"/>
                <c:pt idx="0">
                  <c:v>175</c:v>
                </c:pt>
                <c:pt idx="1">
                  <c:v>202</c:v>
                </c:pt>
                <c:pt idx="2">
                  <c:v>203</c:v>
                </c:pt>
                <c:pt idx="3">
                  <c:v>227</c:v>
                </c:pt>
                <c:pt idx="4">
                  <c:v>226</c:v>
                </c:pt>
                <c:pt idx="5">
                  <c:v>175</c:v>
                </c:pt>
                <c:pt idx="6">
                  <c:v>132</c:v>
                </c:pt>
                <c:pt idx="7">
                  <c:v>160</c:v>
                </c:pt>
                <c:pt idx="8">
                  <c:v>159</c:v>
                </c:pt>
                <c:pt idx="9">
                  <c:v>155</c:v>
                </c:pt>
                <c:pt idx="10">
                  <c:v>176</c:v>
                </c:pt>
                <c:pt idx="11">
                  <c:v>196</c:v>
                </c:pt>
                <c:pt idx="12">
                  <c:v>233</c:v>
                </c:pt>
                <c:pt idx="13">
                  <c:v>172</c:v>
                </c:pt>
                <c:pt idx="14">
                  <c:v>156</c:v>
                </c:pt>
                <c:pt idx="15">
                  <c:v>95</c:v>
                </c:pt>
                <c:pt idx="16">
                  <c:v>80</c:v>
                </c:pt>
                <c:pt idx="17">
                  <c:v>65</c:v>
                </c:pt>
                <c:pt idx="18">
                  <c:v>46</c:v>
                </c:pt>
                <c:pt idx="19">
                  <c:v>15</c:v>
                </c:pt>
                <c:pt idx="20">
                  <c:v>6</c:v>
                </c:pt>
                <c:pt idx="21">
                  <c:v>13</c:v>
                </c:pt>
                <c:pt idx="22">
                  <c:v>10</c:v>
                </c:pt>
                <c:pt idx="23">
                  <c:v>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Kira-Kasangati-24h'!$C$9:$N$9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Kira-Kasangati-24h'!$C$107:$N$107</c:f>
              <c:numCache>
                <c:formatCode>0.0%</c:formatCode>
                <c:ptCount val="12"/>
                <c:pt idx="0">
                  <c:v>0.24442319949012109</c:v>
                </c:pt>
                <c:pt idx="1">
                  <c:v>3.4735500318674312E-2</c:v>
                </c:pt>
                <c:pt idx="2">
                  <c:v>4.2702358189929894E-2</c:v>
                </c:pt>
                <c:pt idx="3">
                  <c:v>6.1504142766093055E-2</c:v>
                </c:pt>
                <c:pt idx="4">
                  <c:v>2.5493945188017845E-3</c:v>
                </c:pt>
                <c:pt idx="5">
                  <c:v>1.2746972594008922E-3</c:v>
                </c:pt>
                <c:pt idx="6">
                  <c:v>3.0911408540471638E-2</c:v>
                </c:pt>
                <c:pt idx="7">
                  <c:v>7.6481835564053535E-3</c:v>
                </c:pt>
                <c:pt idx="8">
                  <c:v>1.4340344168260038E-2</c:v>
                </c:pt>
                <c:pt idx="9">
                  <c:v>7.6481835564053535E-3</c:v>
                </c:pt>
                <c:pt idx="10">
                  <c:v>0.55226258763543656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Kira-Kasangati-24h'!$C$9:$N$9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Kira-Kasangati-24h'!$C$108:$N$108</c:f>
              <c:numCache>
                <c:formatCode>0.00%</c:formatCode>
                <c:ptCount val="12"/>
                <c:pt idx="0">
                  <c:v>0.54590747330960854</c:v>
                </c:pt>
                <c:pt idx="1">
                  <c:v>7.7580071174377221E-2</c:v>
                </c:pt>
                <c:pt idx="2">
                  <c:v>9.5373665480427042E-2</c:v>
                </c:pt>
                <c:pt idx="3">
                  <c:v>0.13736654804270462</c:v>
                </c:pt>
                <c:pt idx="4">
                  <c:v>5.6939501779359435E-3</c:v>
                </c:pt>
                <c:pt idx="5">
                  <c:v>2.8469750889679717E-3</c:v>
                </c:pt>
                <c:pt idx="6">
                  <c:v>6.9039145907473315E-2</c:v>
                </c:pt>
                <c:pt idx="7">
                  <c:v>1.708185053380783E-2</c:v>
                </c:pt>
                <c:pt idx="8">
                  <c:v>3.2028469750889681E-2</c:v>
                </c:pt>
                <c:pt idx="9">
                  <c:v>1.708185053380783E-2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'[4]28.09 Kiira-kasangati-24h'!$AE$9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'[4]28.09 Kiira-kasangati-24h'!$R$10:$R$33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'[4]28.09 Kiira-kasangati-24h'!$AE$10:$AE$33</c:f>
              <c:numCache>
                <c:formatCode>General</c:formatCode>
                <c:ptCount val="24"/>
                <c:pt idx="0">
                  <c:v>66</c:v>
                </c:pt>
                <c:pt idx="1">
                  <c:v>97</c:v>
                </c:pt>
                <c:pt idx="2">
                  <c:v>92</c:v>
                </c:pt>
                <c:pt idx="3">
                  <c:v>110</c:v>
                </c:pt>
                <c:pt idx="4">
                  <c:v>100</c:v>
                </c:pt>
                <c:pt idx="5">
                  <c:v>89</c:v>
                </c:pt>
                <c:pt idx="6">
                  <c:v>74</c:v>
                </c:pt>
                <c:pt idx="7">
                  <c:v>68</c:v>
                </c:pt>
                <c:pt idx="8">
                  <c:v>68</c:v>
                </c:pt>
                <c:pt idx="9">
                  <c:v>71</c:v>
                </c:pt>
                <c:pt idx="10">
                  <c:v>76</c:v>
                </c:pt>
                <c:pt idx="11">
                  <c:v>105</c:v>
                </c:pt>
                <c:pt idx="12">
                  <c:v>98</c:v>
                </c:pt>
                <c:pt idx="13">
                  <c:v>75</c:v>
                </c:pt>
                <c:pt idx="14">
                  <c:v>70</c:v>
                </c:pt>
                <c:pt idx="15">
                  <c:v>40</c:v>
                </c:pt>
                <c:pt idx="16">
                  <c:v>29</c:v>
                </c:pt>
                <c:pt idx="17">
                  <c:v>19</c:v>
                </c:pt>
                <c:pt idx="18">
                  <c:v>18</c:v>
                </c:pt>
                <c:pt idx="19">
                  <c:v>5</c:v>
                </c:pt>
                <c:pt idx="20">
                  <c:v>1</c:v>
                </c:pt>
                <c:pt idx="21">
                  <c:v>4</c:v>
                </c:pt>
                <c:pt idx="22">
                  <c:v>5</c:v>
                </c:pt>
                <c:pt idx="23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CEB-4882-B1FE-83AD1EB1D266}"/>
            </c:ext>
          </c:extLst>
        </c:ser>
        <c:ser>
          <c:idx val="1"/>
          <c:order val="1"/>
          <c:tx>
            <c:strRef>
              <c:f>'[4]28.09 Kiira-kasangati-24h'!$AF$9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'[4]28.09 Kiira-kasangati-24h'!$R$10:$R$33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'[4]28.09 Kiira-kasangati-24h'!$AF$10:$AF$33</c:f>
              <c:numCache>
                <c:formatCode>General</c:formatCode>
                <c:ptCount val="24"/>
                <c:pt idx="0">
                  <c:v>175</c:v>
                </c:pt>
                <c:pt idx="1">
                  <c:v>202</c:v>
                </c:pt>
                <c:pt idx="2">
                  <c:v>203</c:v>
                </c:pt>
                <c:pt idx="3">
                  <c:v>227</c:v>
                </c:pt>
                <c:pt idx="4">
                  <c:v>226</c:v>
                </c:pt>
                <c:pt idx="5">
                  <c:v>175</c:v>
                </c:pt>
                <c:pt idx="6">
                  <c:v>132</c:v>
                </c:pt>
                <c:pt idx="7">
                  <c:v>160</c:v>
                </c:pt>
                <c:pt idx="8">
                  <c:v>159</c:v>
                </c:pt>
                <c:pt idx="9">
                  <c:v>155</c:v>
                </c:pt>
                <c:pt idx="10">
                  <c:v>176</c:v>
                </c:pt>
                <c:pt idx="11">
                  <c:v>196</c:v>
                </c:pt>
                <c:pt idx="12">
                  <c:v>233</c:v>
                </c:pt>
                <c:pt idx="13">
                  <c:v>172</c:v>
                </c:pt>
                <c:pt idx="14">
                  <c:v>156</c:v>
                </c:pt>
                <c:pt idx="15">
                  <c:v>95</c:v>
                </c:pt>
                <c:pt idx="16">
                  <c:v>80</c:v>
                </c:pt>
                <c:pt idx="17">
                  <c:v>65</c:v>
                </c:pt>
                <c:pt idx="18">
                  <c:v>46</c:v>
                </c:pt>
                <c:pt idx="19">
                  <c:v>15</c:v>
                </c:pt>
                <c:pt idx="20">
                  <c:v>6</c:v>
                </c:pt>
                <c:pt idx="21">
                  <c:v>13</c:v>
                </c:pt>
                <c:pt idx="22">
                  <c:v>10</c:v>
                </c:pt>
                <c:pt idx="23">
                  <c:v>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CEB-4882-B1FE-83AD1EB1D2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EC-4B75-9FCD-F0E0CD7A41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EC-4B75-9FCD-F0E0CD7A41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EC-4B75-9FCD-F0E0CD7A41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EC-4B75-9FCD-F0E0CD7A41B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EC-4B75-9FCD-F0E0CD7A41B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EC-4B75-9FCD-F0E0CD7A41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EC-4B75-9FCD-F0E0CD7A41B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EC-4B75-9FCD-F0E0CD7A41B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EC-4B75-9FCD-F0E0CD7A41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EC-4B75-9FCD-F0E0CD7A41B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EC-4B75-9FCD-F0E0CD7A41B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EC-4B75-9FCD-F0E0CD7A41B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EC-4B75-9FCD-F0E0CD7A41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'[4]28.09 Kiira-kasangati-24h'!$C$9:$N$9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'[4]28.09 Kiira-kasangati-24h'!$C$107:$N$107</c:f>
              <c:numCache>
                <c:formatCode>General</c:formatCode>
                <c:ptCount val="12"/>
                <c:pt idx="0">
                  <c:v>0.24442319949012109</c:v>
                </c:pt>
                <c:pt idx="1">
                  <c:v>3.4735500318674312E-2</c:v>
                </c:pt>
                <c:pt idx="2">
                  <c:v>4.2702358189929894E-2</c:v>
                </c:pt>
                <c:pt idx="3">
                  <c:v>6.1504142766093055E-2</c:v>
                </c:pt>
                <c:pt idx="4">
                  <c:v>2.5493945188017845E-3</c:v>
                </c:pt>
                <c:pt idx="5">
                  <c:v>1.2746972594008922E-3</c:v>
                </c:pt>
                <c:pt idx="6">
                  <c:v>3.0911408540471638E-2</c:v>
                </c:pt>
                <c:pt idx="7">
                  <c:v>7.6481835564053535E-3</c:v>
                </c:pt>
                <c:pt idx="8">
                  <c:v>1.4340344168260038E-2</c:v>
                </c:pt>
                <c:pt idx="9">
                  <c:v>7.6481835564053535E-3</c:v>
                </c:pt>
                <c:pt idx="10">
                  <c:v>0.55226258763543656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EC-4B75-9FCD-F0E0CD7A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576-46D8-98F5-85DF856F33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576-46D8-98F5-85DF856F33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576-46D8-98F5-85DF856F33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576-46D8-98F5-85DF856F33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576-46D8-98F5-85DF856F33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576-46D8-98F5-85DF856F33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576-46D8-98F5-85DF856F33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576-46D8-98F5-85DF856F33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576-46D8-98F5-85DF856F33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576-46D8-98F5-85DF856F33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576-46D8-98F5-85DF856F33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576-46D8-98F5-85DF856F33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576-46D8-98F5-85DF856F33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'[4]28.09 Kiira-kasangati-24h'!$C$9:$N$9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'[4]28.09 Kiira-kasangati-24h'!$C$108:$N$108</c:f>
              <c:numCache>
                <c:formatCode>General</c:formatCode>
                <c:ptCount val="12"/>
                <c:pt idx="0">
                  <c:v>0.54590747330960854</c:v>
                </c:pt>
                <c:pt idx="1">
                  <c:v>7.7580071174377221E-2</c:v>
                </c:pt>
                <c:pt idx="2">
                  <c:v>9.5373665480427042E-2</c:v>
                </c:pt>
                <c:pt idx="3">
                  <c:v>0.13736654804270462</c:v>
                </c:pt>
                <c:pt idx="4">
                  <c:v>5.6939501779359435E-3</c:v>
                </c:pt>
                <c:pt idx="5">
                  <c:v>2.8469750889679717E-3</c:v>
                </c:pt>
                <c:pt idx="6">
                  <c:v>6.9039145907473315E-2</c:v>
                </c:pt>
                <c:pt idx="7">
                  <c:v>1.708185053380783E-2</c:v>
                </c:pt>
                <c:pt idx="8">
                  <c:v>3.2028469750889681E-2</c:v>
                </c:pt>
                <c:pt idx="9">
                  <c:v>1.708185053380783E-2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576-46D8-98F5-85DF856F33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Kasangati-24h'!$AE$9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Kasangati-24h'!$AE$10:$AE$33</c:f>
              <c:numCache>
                <c:formatCode>0</c:formatCode>
                <c:ptCount val="24"/>
                <c:pt idx="0">
                  <c:v>60</c:v>
                </c:pt>
                <c:pt idx="1">
                  <c:v>64</c:v>
                </c:pt>
                <c:pt idx="2">
                  <c:v>81</c:v>
                </c:pt>
                <c:pt idx="3">
                  <c:v>92</c:v>
                </c:pt>
                <c:pt idx="4">
                  <c:v>74</c:v>
                </c:pt>
                <c:pt idx="5">
                  <c:v>74</c:v>
                </c:pt>
                <c:pt idx="6">
                  <c:v>83</c:v>
                </c:pt>
                <c:pt idx="7">
                  <c:v>52</c:v>
                </c:pt>
                <c:pt idx="8">
                  <c:v>58</c:v>
                </c:pt>
                <c:pt idx="9">
                  <c:v>85</c:v>
                </c:pt>
                <c:pt idx="10">
                  <c:v>92</c:v>
                </c:pt>
                <c:pt idx="11">
                  <c:v>107</c:v>
                </c:pt>
                <c:pt idx="12">
                  <c:v>99</c:v>
                </c:pt>
                <c:pt idx="13">
                  <c:v>92</c:v>
                </c:pt>
                <c:pt idx="14">
                  <c:v>69</c:v>
                </c:pt>
                <c:pt idx="15">
                  <c:v>47</c:v>
                </c:pt>
                <c:pt idx="16">
                  <c:v>20</c:v>
                </c:pt>
                <c:pt idx="17">
                  <c:v>7</c:v>
                </c:pt>
                <c:pt idx="18">
                  <c:v>15</c:v>
                </c:pt>
                <c:pt idx="19">
                  <c:v>6</c:v>
                </c:pt>
                <c:pt idx="20">
                  <c:v>4</c:v>
                </c:pt>
                <c:pt idx="21">
                  <c:v>2</c:v>
                </c:pt>
                <c:pt idx="22">
                  <c:v>5</c:v>
                </c:pt>
                <c:pt idx="23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'28.09 Kasangati-24h'!$AF$9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Kasangati-24h'!$AF$10:$AF$33</c:f>
              <c:numCache>
                <c:formatCode>0</c:formatCode>
                <c:ptCount val="24"/>
                <c:pt idx="0">
                  <c:v>161</c:v>
                </c:pt>
                <c:pt idx="1">
                  <c:v>167</c:v>
                </c:pt>
                <c:pt idx="2">
                  <c:v>207</c:v>
                </c:pt>
                <c:pt idx="3">
                  <c:v>211</c:v>
                </c:pt>
                <c:pt idx="4">
                  <c:v>184</c:v>
                </c:pt>
                <c:pt idx="5">
                  <c:v>156</c:v>
                </c:pt>
                <c:pt idx="6">
                  <c:v>155</c:v>
                </c:pt>
                <c:pt idx="7">
                  <c:v>107</c:v>
                </c:pt>
                <c:pt idx="8">
                  <c:v>130</c:v>
                </c:pt>
                <c:pt idx="9">
                  <c:v>174</c:v>
                </c:pt>
                <c:pt idx="10">
                  <c:v>189</c:v>
                </c:pt>
                <c:pt idx="11">
                  <c:v>206</c:v>
                </c:pt>
                <c:pt idx="12">
                  <c:v>182</c:v>
                </c:pt>
                <c:pt idx="13">
                  <c:v>183</c:v>
                </c:pt>
                <c:pt idx="14">
                  <c:v>130</c:v>
                </c:pt>
                <c:pt idx="15">
                  <c:v>106</c:v>
                </c:pt>
                <c:pt idx="16">
                  <c:v>69</c:v>
                </c:pt>
                <c:pt idx="17">
                  <c:v>36</c:v>
                </c:pt>
                <c:pt idx="18">
                  <c:v>40</c:v>
                </c:pt>
                <c:pt idx="19">
                  <c:v>9</c:v>
                </c:pt>
                <c:pt idx="20">
                  <c:v>9</c:v>
                </c:pt>
                <c:pt idx="21">
                  <c:v>10</c:v>
                </c:pt>
                <c:pt idx="22">
                  <c:v>24</c:v>
                </c:pt>
                <c:pt idx="23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Kasangati-24h'!$C$107:$N$107</c:f>
              <c:numCache>
                <c:formatCode>0.0%</c:formatCode>
                <c:ptCount val="12"/>
                <c:pt idx="0">
                  <c:v>0.25321292115317817</c:v>
                </c:pt>
                <c:pt idx="1">
                  <c:v>2.882945467176103E-2</c:v>
                </c:pt>
                <c:pt idx="2">
                  <c:v>4.6891281695032996E-2</c:v>
                </c:pt>
                <c:pt idx="3">
                  <c:v>6.0437651962486974E-2</c:v>
                </c:pt>
                <c:pt idx="4">
                  <c:v>1.7367141368530739E-3</c:v>
                </c:pt>
                <c:pt idx="5">
                  <c:v>1.0420284821118443E-3</c:v>
                </c:pt>
                <c:pt idx="6">
                  <c:v>3.0913511635984717E-2</c:v>
                </c:pt>
                <c:pt idx="7">
                  <c:v>1.0072941993747829E-2</c:v>
                </c:pt>
                <c:pt idx="8">
                  <c:v>9.3782563390066003E-3</c:v>
                </c:pt>
                <c:pt idx="9">
                  <c:v>7.9888850295241395E-3</c:v>
                </c:pt>
                <c:pt idx="10">
                  <c:v>0.54949635290031262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Kasangati-24h'!$C$108:$N$108</c:f>
              <c:numCache>
                <c:formatCode>0.00%</c:formatCode>
                <c:ptCount val="12"/>
                <c:pt idx="0">
                  <c:v>0.56206630686198922</c:v>
                </c:pt>
                <c:pt idx="1">
                  <c:v>6.3993831919814961E-2</c:v>
                </c:pt>
                <c:pt idx="2">
                  <c:v>0.1040863531225906</c:v>
                </c:pt>
                <c:pt idx="3">
                  <c:v>0.13415574402467231</c:v>
                </c:pt>
                <c:pt idx="4">
                  <c:v>3.8550501156515036E-3</c:v>
                </c:pt>
                <c:pt idx="5">
                  <c:v>2.3130300693909021E-3</c:v>
                </c:pt>
                <c:pt idx="6">
                  <c:v>6.8619892058596768E-2</c:v>
                </c:pt>
                <c:pt idx="7">
                  <c:v>2.2359290670778721E-2</c:v>
                </c:pt>
                <c:pt idx="8">
                  <c:v>2.081727062451812E-2</c:v>
                </c:pt>
                <c:pt idx="9">
                  <c:v>1.7733230531996914E-2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'[4]28.09 kasangati-Kiira-24h'!$AE$9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'[4]28.09 kasangati-Kiira-24h'!$R$10:$R$33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'[4]28.09 kasangati-Kiira-24h'!$AE$10:$AE$33</c:f>
              <c:numCache>
                <c:formatCode>General</c:formatCode>
                <c:ptCount val="24"/>
                <c:pt idx="0">
                  <c:v>60</c:v>
                </c:pt>
                <c:pt idx="1">
                  <c:v>64</c:v>
                </c:pt>
                <c:pt idx="2">
                  <c:v>81</c:v>
                </c:pt>
                <c:pt idx="3">
                  <c:v>92</c:v>
                </c:pt>
                <c:pt idx="4">
                  <c:v>74</c:v>
                </c:pt>
                <c:pt idx="5">
                  <c:v>74</c:v>
                </c:pt>
                <c:pt idx="6">
                  <c:v>83</c:v>
                </c:pt>
                <c:pt idx="7">
                  <c:v>52</c:v>
                </c:pt>
                <c:pt idx="8">
                  <c:v>58</c:v>
                </c:pt>
                <c:pt idx="9">
                  <c:v>85</c:v>
                </c:pt>
                <c:pt idx="10">
                  <c:v>92</c:v>
                </c:pt>
                <c:pt idx="11">
                  <c:v>107</c:v>
                </c:pt>
                <c:pt idx="12">
                  <c:v>99</c:v>
                </c:pt>
                <c:pt idx="13">
                  <c:v>92</c:v>
                </c:pt>
                <c:pt idx="14">
                  <c:v>69</c:v>
                </c:pt>
                <c:pt idx="15">
                  <c:v>47</c:v>
                </c:pt>
                <c:pt idx="16">
                  <c:v>20</c:v>
                </c:pt>
                <c:pt idx="17">
                  <c:v>7</c:v>
                </c:pt>
                <c:pt idx="18">
                  <c:v>15</c:v>
                </c:pt>
                <c:pt idx="19">
                  <c:v>6</c:v>
                </c:pt>
                <c:pt idx="20">
                  <c:v>4</c:v>
                </c:pt>
                <c:pt idx="21">
                  <c:v>2</c:v>
                </c:pt>
                <c:pt idx="22">
                  <c:v>5</c:v>
                </c:pt>
                <c:pt idx="23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BD7-4DAF-BF2E-D63221429328}"/>
            </c:ext>
          </c:extLst>
        </c:ser>
        <c:ser>
          <c:idx val="1"/>
          <c:order val="1"/>
          <c:tx>
            <c:strRef>
              <c:f>'[4]28.09 kasangati-Kiira-24h'!$AF$9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'[4]28.09 kasangati-Kiira-24h'!$R$10:$R$33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'[4]28.09 kasangati-Kiira-24h'!$AF$10:$AF$33</c:f>
              <c:numCache>
                <c:formatCode>General</c:formatCode>
                <c:ptCount val="24"/>
                <c:pt idx="0">
                  <c:v>161</c:v>
                </c:pt>
                <c:pt idx="1">
                  <c:v>167</c:v>
                </c:pt>
                <c:pt idx="2">
                  <c:v>207</c:v>
                </c:pt>
                <c:pt idx="3">
                  <c:v>211</c:v>
                </c:pt>
                <c:pt idx="4">
                  <c:v>184</c:v>
                </c:pt>
                <c:pt idx="5">
                  <c:v>156</c:v>
                </c:pt>
                <c:pt idx="6">
                  <c:v>155</c:v>
                </c:pt>
                <c:pt idx="7">
                  <c:v>107</c:v>
                </c:pt>
                <c:pt idx="8">
                  <c:v>130</c:v>
                </c:pt>
                <c:pt idx="9">
                  <c:v>174</c:v>
                </c:pt>
                <c:pt idx="10">
                  <c:v>189</c:v>
                </c:pt>
                <c:pt idx="11">
                  <c:v>206</c:v>
                </c:pt>
                <c:pt idx="12">
                  <c:v>182</c:v>
                </c:pt>
                <c:pt idx="13">
                  <c:v>183</c:v>
                </c:pt>
                <c:pt idx="14">
                  <c:v>130</c:v>
                </c:pt>
                <c:pt idx="15">
                  <c:v>106</c:v>
                </c:pt>
                <c:pt idx="16">
                  <c:v>69</c:v>
                </c:pt>
                <c:pt idx="17">
                  <c:v>36</c:v>
                </c:pt>
                <c:pt idx="18">
                  <c:v>40</c:v>
                </c:pt>
                <c:pt idx="19">
                  <c:v>9</c:v>
                </c:pt>
                <c:pt idx="20">
                  <c:v>9</c:v>
                </c:pt>
                <c:pt idx="21">
                  <c:v>10</c:v>
                </c:pt>
                <c:pt idx="22">
                  <c:v>24</c:v>
                </c:pt>
                <c:pt idx="23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BD7-4DAF-BF2E-D632214293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FC5-4A11-89F2-F6C7AB36981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FC5-4A11-89F2-F6C7AB36981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FC5-4A11-89F2-F6C7AB36981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FC5-4A11-89F2-F6C7AB36981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FC5-4A11-89F2-F6C7AB36981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FC5-4A11-89F2-F6C7AB36981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FC5-4A11-89F2-F6C7AB36981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FC5-4A11-89F2-F6C7AB36981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FC5-4A11-89F2-F6C7AB36981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FC5-4A11-89F2-F6C7AB36981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FC5-4A11-89F2-F6C7AB36981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FC5-4A11-89F2-F6C7AB36981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FC5-4A11-89F2-F6C7AB3698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'[4]28.09 kasangati-Kiira-24h'!$C$9:$N$9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'[4]28.09 kasangati-Kiira-24h'!$C$107:$N$107</c:f>
              <c:numCache>
                <c:formatCode>General</c:formatCode>
                <c:ptCount val="12"/>
                <c:pt idx="0">
                  <c:v>0.25321292115317817</c:v>
                </c:pt>
                <c:pt idx="1">
                  <c:v>2.882945467176103E-2</c:v>
                </c:pt>
                <c:pt idx="2">
                  <c:v>4.6891281695032996E-2</c:v>
                </c:pt>
                <c:pt idx="3">
                  <c:v>6.0437651962486974E-2</c:v>
                </c:pt>
                <c:pt idx="4">
                  <c:v>1.7367141368530739E-3</c:v>
                </c:pt>
                <c:pt idx="5">
                  <c:v>1.0420284821118443E-3</c:v>
                </c:pt>
                <c:pt idx="6">
                  <c:v>3.0913511635984717E-2</c:v>
                </c:pt>
                <c:pt idx="7">
                  <c:v>1.0072941993747829E-2</c:v>
                </c:pt>
                <c:pt idx="8">
                  <c:v>9.3782563390066003E-3</c:v>
                </c:pt>
                <c:pt idx="9">
                  <c:v>7.9888850295241395E-3</c:v>
                </c:pt>
                <c:pt idx="10">
                  <c:v>0.54949635290031262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FC5-4A11-89F2-F6C7AB3698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17-447F-BFCC-3141B02D8A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17-447F-BFCC-3141B02D8A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17-447F-BFCC-3141B02D8A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17-447F-BFCC-3141B02D8A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17-447F-BFCC-3141B02D8A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17-447F-BFCC-3141B02D8A5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A17-447F-BFCC-3141B02D8A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A17-447F-BFCC-3141B02D8A5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A17-447F-BFCC-3141B02D8A5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A17-447F-BFCC-3141B02D8A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A17-447F-BFCC-3141B02D8A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A17-447F-BFCC-3141B02D8A5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A17-447F-BFCC-3141B02D8A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'[4]28.09 kasangati-Kiira-24h'!$C$9:$N$9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'[4]28.09 kasangati-Kiira-24h'!$C$108:$N$108</c:f>
              <c:numCache>
                <c:formatCode>General</c:formatCode>
                <c:ptCount val="12"/>
                <c:pt idx="0">
                  <c:v>0.56206630686198922</c:v>
                </c:pt>
                <c:pt idx="1">
                  <c:v>6.3993831919814961E-2</c:v>
                </c:pt>
                <c:pt idx="2">
                  <c:v>0.1040863531225906</c:v>
                </c:pt>
                <c:pt idx="3">
                  <c:v>0.13415574402467231</c:v>
                </c:pt>
                <c:pt idx="4">
                  <c:v>3.8550501156515036E-3</c:v>
                </c:pt>
                <c:pt idx="5">
                  <c:v>2.3130300693909021E-3</c:v>
                </c:pt>
                <c:pt idx="6">
                  <c:v>6.8619892058596768E-2</c:v>
                </c:pt>
                <c:pt idx="7">
                  <c:v>2.2359290670778721E-2</c:v>
                </c:pt>
                <c:pt idx="8">
                  <c:v>2.081727062451812E-2</c:v>
                </c:pt>
                <c:pt idx="9">
                  <c:v>1.7733230531996914E-2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A17-447F-BFCC-3141B02D8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Kira-Kasangati'!$AE$9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Kira-Kasangati'!$R$10:$R$21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Kira-Kasangati'!$AE$10:$AE$21</c:f>
              <c:numCache>
                <c:formatCode>0</c:formatCode>
                <c:ptCount val="12"/>
                <c:pt idx="0">
                  <c:v>48</c:v>
                </c:pt>
                <c:pt idx="1">
                  <c:v>72</c:v>
                </c:pt>
                <c:pt idx="2">
                  <c:v>65</c:v>
                </c:pt>
                <c:pt idx="3">
                  <c:v>79</c:v>
                </c:pt>
                <c:pt idx="4">
                  <c:v>86</c:v>
                </c:pt>
                <c:pt idx="5">
                  <c:v>73</c:v>
                </c:pt>
                <c:pt idx="6">
                  <c:v>62</c:v>
                </c:pt>
                <c:pt idx="7">
                  <c:v>81</c:v>
                </c:pt>
                <c:pt idx="8">
                  <c:v>77</c:v>
                </c:pt>
                <c:pt idx="9">
                  <c:v>62</c:v>
                </c:pt>
                <c:pt idx="10">
                  <c:v>80</c:v>
                </c:pt>
                <c:pt idx="11">
                  <c:v>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'29.09 Kira-Kasangati'!$AF$9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Kira-Kasangati'!$R$10:$R$21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Kira-Kasangati'!$AF$10:$AF$21</c:f>
              <c:numCache>
                <c:formatCode>0</c:formatCode>
                <c:ptCount val="12"/>
                <c:pt idx="0">
                  <c:v>131</c:v>
                </c:pt>
                <c:pt idx="1">
                  <c:v>189</c:v>
                </c:pt>
                <c:pt idx="2">
                  <c:v>189</c:v>
                </c:pt>
                <c:pt idx="3">
                  <c:v>186</c:v>
                </c:pt>
                <c:pt idx="4">
                  <c:v>189</c:v>
                </c:pt>
                <c:pt idx="5">
                  <c:v>150</c:v>
                </c:pt>
                <c:pt idx="6">
                  <c:v>129</c:v>
                </c:pt>
                <c:pt idx="7">
                  <c:v>177</c:v>
                </c:pt>
                <c:pt idx="8">
                  <c:v>184</c:v>
                </c:pt>
                <c:pt idx="9">
                  <c:v>157</c:v>
                </c:pt>
                <c:pt idx="10">
                  <c:v>173</c:v>
                </c:pt>
                <c:pt idx="11">
                  <c:v>175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Kira-Kasangati'!$C$9:$N$9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Kira-Kasangati'!$C$59:$N$59</c:f>
              <c:numCache>
                <c:formatCode>0.0%</c:formatCode>
                <c:ptCount val="12"/>
                <c:pt idx="0">
                  <c:v>0.25431246919664857</c:v>
                </c:pt>
                <c:pt idx="1">
                  <c:v>3.8442582552981767E-2</c:v>
                </c:pt>
                <c:pt idx="2">
                  <c:v>3.4006899950714639E-2</c:v>
                </c:pt>
                <c:pt idx="3">
                  <c:v>5.1256776737309016E-2</c:v>
                </c:pt>
                <c:pt idx="4">
                  <c:v>9.8570724494825043E-4</c:v>
                </c:pt>
                <c:pt idx="5">
                  <c:v>0</c:v>
                </c:pt>
                <c:pt idx="6">
                  <c:v>2.661409561360276E-2</c:v>
                </c:pt>
                <c:pt idx="7">
                  <c:v>3.9428289797930017E-3</c:v>
                </c:pt>
                <c:pt idx="8">
                  <c:v>5.9142434696895022E-3</c:v>
                </c:pt>
                <c:pt idx="9">
                  <c:v>6.407097092163627E-3</c:v>
                </c:pt>
                <c:pt idx="10">
                  <c:v>0.57811729916214882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Kira-Kasangati'!$S$9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Kira-Kasangati'!$R$10:$R$21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Kira-Kasangati'!$S$10:$S$21</c:f>
              <c:numCache>
                <c:formatCode>0</c:formatCode>
                <c:ptCount val="12"/>
                <c:pt idx="0">
                  <c:v>23</c:v>
                </c:pt>
                <c:pt idx="1">
                  <c:v>39</c:v>
                </c:pt>
                <c:pt idx="2">
                  <c:v>36</c:v>
                </c:pt>
                <c:pt idx="3">
                  <c:v>48</c:v>
                </c:pt>
                <c:pt idx="4">
                  <c:v>48</c:v>
                </c:pt>
                <c:pt idx="5">
                  <c:v>45</c:v>
                </c:pt>
                <c:pt idx="6">
                  <c:v>41</c:v>
                </c:pt>
                <c:pt idx="7">
                  <c:v>54</c:v>
                </c:pt>
                <c:pt idx="8">
                  <c:v>54</c:v>
                </c:pt>
                <c:pt idx="9">
                  <c:v>39</c:v>
                </c:pt>
                <c:pt idx="10">
                  <c:v>48</c:v>
                </c:pt>
                <c:pt idx="11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'29.09 Kira-Kasangati'!$T$9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Kira-Kasangati'!$R$10:$R$21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Kira-Kasangati'!$T$10:$T$21</c:f>
              <c:numCache>
                <c:formatCode>0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9</c:v>
                </c:pt>
                <c:pt idx="4">
                  <c:v>10</c:v>
                </c:pt>
                <c:pt idx="5">
                  <c:v>4</c:v>
                </c:pt>
                <c:pt idx="6">
                  <c:v>4</c:v>
                </c:pt>
                <c:pt idx="7">
                  <c:v>9</c:v>
                </c:pt>
                <c:pt idx="8">
                  <c:v>6</c:v>
                </c:pt>
                <c:pt idx="9">
                  <c:v>7</c:v>
                </c:pt>
                <c:pt idx="10">
                  <c:v>9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'29.09 Kira-Kasangati'!$U$9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Kira-Kasangati'!$U$10:$U$21</c:f>
              <c:numCache>
                <c:formatCode>0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9</c:v>
                </c:pt>
                <c:pt idx="3">
                  <c:v>6</c:v>
                </c:pt>
                <c:pt idx="4">
                  <c:v>6</c:v>
                </c:pt>
                <c:pt idx="5">
                  <c:v>7</c:v>
                </c:pt>
                <c:pt idx="6">
                  <c:v>6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'29.09 Kira-Kasangati'!$V$9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Kira-Kasangati'!$V$10:$V$21</c:f>
              <c:numCache>
                <c:formatCode>0</c:formatCode>
                <c:ptCount val="12"/>
                <c:pt idx="0">
                  <c:v>14</c:v>
                </c:pt>
                <c:pt idx="1">
                  <c:v>10</c:v>
                </c:pt>
                <c:pt idx="2">
                  <c:v>4</c:v>
                </c:pt>
                <c:pt idx="3">
                  <c:v>7</c:v>
                </c:pt>
                <c:pt idx="4">
                  <c:v>13</c:v>
                </c:pt>
                <c:pt idx="5">
                  <c:v>5</c:v>
                </c:pt>
                <c:pt idx="6">
                  <c:v>4</c:v>
                </c:pt>
                <c:pt idx="7">
                  <c:v>12</c:v>
                </c:pt>
                <c:pt idx="8">
                  <c:v>8</c:v>
                </c:pt>
                <c:pt idx="9">
                  <c:v>6</c:v>
                </c:pt>
                <c:pt idx="10">
                  <c:v>10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'29.09 Kira-Kasangati'!$W$9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Kira-Kasangati'!$W$10:$W$21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'29.09 Kira-Kasangati'!$X$9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Kira-Kasangati'!$X$10:$X$21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'29.09 Kira-Kasangati'!$Y$9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Kira-Kasangati'!$Y$10:$Y$21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4</c:v>
                </c:pt>
                <c:pt idx="4">
                  <c:v>2</c:v>
                </c:pt>
                <c:pt idx="5">
                  <c:v>8</c:v>
                </c:pt>
                <c:pt idx="6">
                  <c:v>7</c:v>
                </c:pt>
                <c:pt idx="7">
                  <c:v>2</c:v>
                </c:pt>
                <c:pt idx="8">
                  <c:v>3</c:v>
                </c:pt>
                <c:pt idx="9">
                  <c:v>6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'29.09 Kira-Kasangati'!$Z$9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Kira-Kasangati'!$Z$10:$Z$21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'29.09 Kira-Kasangati'!$AA$9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Kira-Kasangati'!$AA$10:$AA$21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'29.09 Kira-Kasangati'!$AB$9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Kira-Kasangati'!$AB$10:$AB$21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'29.09 Kira-Kasangati'!$AC$9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Kira-Kasangati'!$AC$10:$AC$21</c:f>
              <c:numCache>
                <c:formatCode>0</c:formatCode>
                <c:ptCount val="12"/>
                <c:pt idx="0">
                  <c:v>83</c:v>
                </c:pt>
                <c:pt idx="1">
                  <c:v>117</c:v>
                </c:pt>
                <c:pt idx="2">
                  <c:v>124</c:v>
                </c:pt>
                <c:pt idx="3">
                  <c:v>107</c:v>
                </c:pt>
                <c:pt idx="4">
                  <c:v>103</c:v>
                </c:pt>
                <c:pt idx="5">
                  <c:v>77</c:v>
                </c:pt>
                <c:pt idx="6">
                  <c:v>67</c:v>
                </c:pt>
                <c:pt idx="7">
                  <c:v>96</c:v>
                </c:pt>
                <c:pt idx="8">
                  <c:v>107</c:v>
                </c:pt>
                <c:pt idx="9">
                  <c:v>95</c:v>
                </c:pt>
                <c:pt idx="10">
                  <c:v>93</c:v>
                </c:pt>
                <c:pt idx="11">
                  <c:v>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'29.09 Kira-Kasangati'!$AD$9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Kira-Kasangati'!$AD$10:$AD$21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397952"/>
        <c:axId val="116399488"/>
      </c:lineChart>
      <c:catAx>
        <c:axId val="11639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9488"/>
        <c:crosses val="autoZero"/>
        <c:auto val="1"/>
        <c:lblAlgn val="ctr"/>
        <c:lblOffset val="100"/>
        <c:noMultiLvlLbl val="0"/>
      </c:catAx>
      <c:valAx>
        <c:axId val="1163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Kira-Kasangati'!$C$9:$N$9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Kira-Kasangati'!$C$60:$N$60</c:f>
              <c:numCache>
                <c:formatCode>0.00%</c:formatCode>
                <c:ptCount val="12"/>
                <c:pt idx="0">
                  <c:v>0.60280373831775702</c:v>
                </c:pt>
                <c:pt idx="1">
                  <c:v>9.11214953271028E-2</c:v>
                </c:pt>
                <c:pt idx="2">
                  <c:v>8.0607476635514014E-2</c:v>
                </c:pt>
                <c:pt idx="3">
                  <c:v>0.12149532710280374</c:v>
                </c:pt>
                <c:pt idx="4">
                  <c:v>2.3364485981308409E-3</c:v>
                </c:pt>
                <c:pt idx="5">
                  <c:v>0</c:v>
                </c:pt>
                <c:pt idx="6">
                  <c:v>6.3084112149532703E-2</c:v>
                </c:pt>
                <c:pt idx="7">
                  <c:v>9.3457943925233638E-3</c:v>
                </c:pt>
                <c:pt idx="8">
                  <c:v>1.4018691588785047E-2</c:v>
                </c:pt>
                <c:pt idx="9">
                  <c:v>1.5186915887850467E-2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'[4]29.09 Kiira-kasangati'!$AE$9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'[4]29.09 Kiira-kasangati'!$R$10:$R$21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'[4]29.09 Kiira-kasangati'!$AE$10:$AE$21</c:f>
              <c:numCache>
                <c:formatCode>General</c:formatCode>
                <c:ptCount val="12"/>
                <c:pt idx="0">
                  <c:v>48</c:v>
                </c:pt>
                <c:pt idx="1">
                  <c:v>72</c:v>
                </c:pt>
                <c:pt idx="2">
                  <c:v>65</c:v>
                </c:pt>
                <c:pt idx="3">
                  <c:v>79</c:v>
                </c:pt>
                <c:pt idx="4">
                  <c:v>86</c:v>
                </c:pt>
                <c:pt idx="5">
                  <c:v>73</c:v>
                </c:pt>
                <c:pt idx="6">
                  <c:v>62</c:v>
                </c:pt>
                <c:pt idx="7">
                  <c:v>81</c:v>
                </c:pt>
                <c:pt idx="8">
                  <c:v>77</c:v>
                </c:pt>
                <c:pt idx="9">
                  <c:v>62</c:v>
                </c:pt>
                <c:pt idx="10">
                  <c:v>80</c:v>
                </c:pt>
                <c:pt idx="11">
                  <c:v>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FB-4B94-B0DC-59647E22D160}"/>
            </c:ext>
          </c:extLst>
        </c:ser>
        <c:ser>
          <c:idx val="1"/>
          <c:order val="1"/>
          <c:tx>
            <c:strRef>
              <c:f>'[4]29.09 Kiira-kasangati'!$AF$9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'[4]29.09 Kiira-kasangati'!$R$10:$R$21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'[4]29.09 Kiira-kasangati'!$AF$10:$AF$21</c:f>
              <c:numCache>
                <c:formatCode>General</c:formatCode>
                <c:ptCount val="12"/>
                <c:pt idx="0">
                  <c:v>131</c:v>
                </c:pt>
                <c:pt idx="1">
                  <c:v>189</c:v>
                </c:pt>
                <c:pt idx="2">
                  <c:v>189</c:v>
                </c:pt>
                <c:pt idx="3">
                  <c:v>186</c:v>
                </c:pt>
                <c:pt idx="4">
                  <c:v>189</c:v>
                </c:pt>
                <c:pt idx="5">
                  <c:v>150</c:v>
                </c:pt>
                <c:pt idx="6">
                  <c:v>129</c:v>
                </c:pt>
                <c:pt idx="7">
                  <c:v>177</c:v>
                </c:pt>
                <c:pt idx="8">
                  <c:v>184</c:v>
                </c:pt>
                <c:pt idx="9">
                  <c:v>157</c:v>
                </c:pt>
                <c:pt idx="10">
                  <c:v>173</c:v>
                </c:pt>
                <c:pt idx="11">
                  <c:v>175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FB-4B94-B0DC-59647E22D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D5-4C1B-BB6C-5A526F2810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D5-4C1B-BB6C-5A526F2810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D5-4C1B-BB6C-5A526F2810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D5-4C1B-BB6C-5A526F2810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D5-4C1B-BB6C-5A526F28102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D5-4C1B-BB6C-5A526F28102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D5-4C1B-BB6C-5A526F28102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D5-4C1B-BB6C-5A526F28102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D5-4C1B-BB6C-5A526F28102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D5-4C1B-BB6C-5A526F28102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D5-4C1B-BB6C-5A526F28102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D5-4C1B-BB6C-5A526F28102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D5-4C1B-BB6C-5A526F28102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'[4]29.09 Kiira-kasangati'!$C$9:$N$9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'[4]29.09 Kiira-kasangati'!$C$59:$N$59</c:f>
              <c:numCache>
                <c:formatCode>General</c:formatCode>
                <c:ptCount val="12"/>
                <c:pt idx="0">
                  <c:v>0.25431246919664857</c:v>
                </c:pt>
                <c:pt idx="1">
                  <c:v>3.8442582552981767E-2</c:v>
                </c:pt>
                <c:pt idx="2">
                  <c:v>3.4006899950714639E-2</c:v>
                </c:pt>
                <c:pt idx="3">
                  <c:v>5.1256776737309016E-2</c:v>
                </c:pt>
                <c:pt idx="4">
                  <c:v>9.8570724494825043E-4</c:v>
                </c:pt>
                <c:pt idx="5">
                  <c:v>0</c:v>
                </c:pt>
                <c:pt idx="6">
                  <c:v>2.661409561360276E-2</c:v>
                </c:pt>
                <c:pt idx="7">
                  <c:v>3.9428289797930017E-3</c:v>
                </c:pt>
                <c:pt idx="8">
                  <c:v>5.9142434696895022E-3</c:v>
                </c:pt>
                <c:pt idx="9">
                  <c:v>6.407097092163627E-3</c:v>
                </c:pt>
                <c:pt idx="10">
                  <c:v>0.57811729916214882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D5-4C1B-BB6C-5A526F281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246-4B5F-89B9-1FCB00241D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246-4B5F-89B9-1FCB00241D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246-4B5F-89B9-1FCB00241D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246-4B5F-89B9-1FCB00241D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246-4B5F-89B9-1FCB00241D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246-4B5F-89B9-1FCB00241D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246-4B5F-89B9-1FCB00241D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246-4B5F-89B9-1FCB00241D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246-4B5F-89B9-1FCB00241D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246-4B5F-89B9-1FCB00241D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246-4B5F-89B9-1FCB00241D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246-4B5F-89B9-1FCB00241D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246-4B5F-89B9-1FCB00241D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'[4]29.09 Kiira-kasangati'!$C$9:$N$9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'[4]29.09 Kiira-kasangati'!$C$60:$N$60</c:f>
              <c:numCache>
                <c:formatCode>General</c:formatCode>
                <c:ptCount val="12"/>
                <c:pt idx="0">
                  <c:v>0.60280373831775702</c:v>
                </c:pt>
                <c:pt idx="1">
                  <c:v>9.11214953271028E-2</c:v>
                </c:pt>
                <c:pt idx="2">
                  <c:v>8.0607476635514014E-2</c:v>
                </c:pt>
                <c:pt idx="3">
                  <c:v>0.12149532710280374</c:v>
                </c:pt>
                <c:pt idx="4">
                  <c:v>2.3364485981308409E-3</c:v>
                </c:pt>
                <c:pt idx="5">
                  <c:v>0</c:v>
                </c:pt>
                <c:pt idx="6">
                  <c:v>6.3084112149532703E-2</c:v>
                </c:pt>
                <c:pt idx="7">
                  <c:v>9.3457943925233638E-3</c:v>
                </c:pt>
                <c:pt idx="8">
                  <c:v>1.4018691588785047E-2</c:v>
                </c:pt>
                <c:pt idx="9">
                  <c:v>1.5186915887850467E-2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246-4B5F-89B9-1FCB00241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Kasangati-Kira'!$AE$9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Kasangati-Kira'!$R$10:$R$21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Kasangati-Kira'!$AE$10:$AE$21</c:f>
              <c:numCache>
                <c:formatCode>0</c:formatCode>
                <c:ptCount val="12"/>
                <c:pt idx="0">
                  <c:v>23</c:v>
                </c:pt>
                <c:pt idx="1">
                  <c:v>59</c:v>
                </c:pt>
                <c:pt idx="2">
                  <c:v>46</c:v>
                </c:pt>
                <c:pt idx="3">
                  <c:v>44</c:v>
                </c:pt>
                <c:pt idx="4">
                  <c:v>58</c:v>
                </c:pt>
                <c:pt idx="5">
                  <c:v>82</c:v>
                </c:pt>
                <c:pt idx="6">
                  <c:v>75</c:v>
                </c:pt>
                <c:pt idx="7">
                  <c:v>78</c:v>
                </c:pt>
                <c:pt idx="8">
                  <c:v>70</c:v>
                </c:pt>
                <c:pt idx="9">
                  <c:v>63</c:v>
                </c:pt>
                <c:pt idx="10">
                  <c:v>83</c:v>
                </c:pt>
                <c:pt idx="11">
                  <c:v>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'29.09 Kasangati-Kira'!$AF$9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Kasangati-Kira'!$R$10:$R$21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Kasangati-Kira'!$AF$10:$AF$21</c:f>
              <c:numCache>
                <c:formatCode>0</c:formatCode>
                <c:ptCount val="12"/>
                <c:pt idx="0">
                  <c:v>104</c:v>
                </c:pt>
                <c:pt idx="1">
                  <c:v>161</c:v>
                </c:pt>
                <c:pt idx="2">
                  <c:v>165</c:v>
                </c:pt>
                <c:pt idx="3">
                  <c:v>148</c:v>
                </c:pt>
                <c:pt idx="4">
                  <c:v>147</c:v>
                </c:pt>
                <c:pt idx="5">
                  <c:v>163</c:v>
                </c:pt>
                <c:pt idx="6">
                  <c:v>140</c:v>
                </c:pt>
                <c:pt idx="7">
                  <c:v>174</c:v>
                </c:pt>
                <c:pt idx="8">
                  <c:v>166</c:v>
                </c:pt>
                <c:pt idx="9">
                  <c:v>147</c:v>
                </c:pt>
                <c:pt idx="10">
                  <c:v>163</c:v>
                </c:pt>
                <c:pt idx="11">
                  <c:v>188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Kasangati-Kira'!$C$9:$N$9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Kasangati-Kira'!$C$59:$N$59</c:f>
              <c:numCache>
                <c:formatCode>0.0%</c:formatCode>
                <c:ptCount val="12"/>
                <c:pt idx="0">
                  <c:v>0.23579849946409431</c:v>
                </c:pt>
                <c:pt idx="1">
                  <c:v>3.3762057877813507E-2</c:v>
                </c:pt>
                <c:pt idx="2">
                  <c:v>4.4480171489817789E-2</c:v>
                </c:pt>
                <c:pt idx="3">
                  <c:v>5.5198285101822078E-2</c:v>
                </c:pt>
                <c:pt idx="4">
                  <c:v>1.0718113612004287E-3</c:v>
                </c:pt>
                <c:pt idx="5">
                  <c:v>3.2154340836012861E-3</c:v>
                </c:pt>
                <c:pt idx="6">
                  <c:v>2.6795284030010719E-2</c:v>
                </c:pt>
                <c:pt idx="7">
                  <c:v>5.3590568060021436E-4</c:v>
                </c:pt>
                <c:pt idx="8">
                  <c:v>4.2872454448017148E-3</c:v>
                </c:pt>
                <c:pt idx="9">
                  <c:v>7.502679528403001E-3</c:v>
                </c:pt>
                <c:pt idx="10">
                  <c:v>0.58735262593783499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Kasangati-Kira'!$S$9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Kasangati-Kira'!$R$10:$R$21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Kasangati-Kira'!$S$10:$S$21</c:f>
              <c:numCache>
                <c:formatCode>0</c:formatCode>
                <c:ptCount val="12"/>
                <c:pt idx="0">
                  <c:v>8</c:v>
                </c:pt>
                <c:pt idx="1">
                  <c:v>23</c:v>
                </c:pt>
                <c:pt idx="2">
                  <c:v>19</c:v>
                </c:pt>
                <c:pt idx="3">
                  <c:v>28</c:v>
                </c:pt>
                <c:pt idx="4">
                  <c:v>37</c:v>
                </c:pt>
                <c:pt idx="5">
                  <c:v>44</c:v>
                </c:pt>
                <c:pt idx="6">
                  <c:v>48</c:v>
                </c:pt>
                <c:pt idx="7">
                  <c:v>52</c:v>
                </c:pt>
                <c:pt idx="8">
                  <c:v>41</c:v>
                </c:pt>
                <c:pt idx="9">
                  <c:v>32</c:v>
                </c:pt>
                <c:pt idx="10">
                  <c:v>52</c:v>
                </c:pt>
                <c:pt idx="11">
                  <c:v>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'29.09 Kasangati-Kira'!$T$9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Kasangati-Kira'!$R$10:$R$21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Kasangati-Kira'!$T$10:$T$21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7</c:v>
                </c:pt>
                <c:pt idx="3">
                  <c:v>1</c:v>
                </c:pt>
                <c:pt idx="4">
                  <c:v>4</c:v>
                </c:pt>
                <c:pt idx="5">
                  <c:v>7</c:v>
                </c:pt>
                <c:pt idx="6">
                  <c:v>4</c:v>
                </c:pt>
                <c:pt idx="7">
                  <c:v>10</c:v>
                </c:pt>
                <c:pt idx="8">
                  <c:v>6</c:v>
                </c:pt>
                <c:pt idx="9">
                  <c:v>9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'29.09 Kasangati-Kira'!$U$9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Kasangati-Kira'!$U$10:$U$21</c:f>
              <c:numCache>
                <c:formatCode>0</c:formatCode>
                <c:ptCount val="12"/>
                <c:pt idx="0">
                  <c:v>1</c:v>
                </c:pt>
                <c:pt idx="1">
                  <c:v>11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16</c:v>
                </c:pt>
                <c:pt idx="6">
                  <c:v>9</c:v>
                </c:pt>
                <c:pt idx="7">
                  <c:v>4</c:v>
                </c:pt>
                <c:pt idx="8">
                  <c:v>4</c:v>
                </c:pt>
                <c:pt idx="9">
                  <c:v>8</c:v>
                </c:pt>
                <c:pt idx="10">
                  <c:v>5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'29.09 Kasangati-Kira'!$V$9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Kasangati-Kira'!$V$10:$V$21</c:f>
              <c:numCache>
                <c:formatCode>0</c:formatCode>
                <c:ptCount val="12"/>
                <c:pt idx="0">
                  <c:v>9</c:v>
                </c:pt>
                <c:pt idx="1">
                  <c:v>12</c:v>
                </c:pt>
                <c:pt idx="2">
                  <c:v>11</c:v>
                </c:pt>
                <c:pt idx="3">
                  <c:v>3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9</c:v>
                </c:pt>
                <c:pt idx="8">
                  <c:v>10</c:v>
                </c:pt>
                <c:pt idx="9">
                  <c:v>7</c:v>
                </c:pt>
                <c:pt idx="10">
                  <c:v>13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'29.09 Kasangati-Kira'!$W$9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Kasangati-Kira'!$W$10:$W$21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'29.09 Kasangati-Kira'!$X$9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Kasangati-Kira'!$X$10:$X$21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'29.09 Kasangati-Kira'!$Y$9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Kasangati-Kira'!$Y$10:$Y$21</c:f>
              <c:numCache>
                <c:formatCode>0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4</c:v>
                </c:pt>
                <c:pt idx="3">
                  <c:v>1</c:v>
                </c:pt>
                <c:pt idx="4">
                  <c:v>3</c:v>
                </c:pt>
                <c:pt idx="5">
                  <c:v>7</c:v>
                </c:pt>
                <c:pt idx="6">
                  <c:v>9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'29.09 Kasangati-Kira'!$Z$9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Kasangati-Kira'!$Z$10:$Z$21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'29.09 Kasangati-Kira'!$AA$9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Kasangati-Kira'!$AA$10:$AA$21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'29.09 Kasangati-Kira'!$AB$9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Kasangati-Kira'!$AB$10:$AB$21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4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'29.09 Kasangati-Kira'!$AC$9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Kasangati-Kira'!$AC$10:$AC$21</c:f>
              <c:numCache>
                <c:formatCode>0</c:formatCode>
                <c:ptCount val="12"/>
                <c:pt idx="0">
                  <c:v>81</c:v>
                </c:pt>
                <c:pt idx="1">
                  <c:v>102</c:v>
                </c:pt>
                <c:pt idx="2">
                  <c:v>119</c:v>
                </c:pt>
                <c:pt idx="3">
                  <c:v>104</c:v>
                </c:pt>
                <c:pt idx="4">
                  <c:v>89</c:v>
                </c:pt>
                <c:pt idx="5">
                  <c:v>81</c:v>
                </c:pt>
                <c:pt idx="6">
                  <c:v>65</c:v>
                </c:pt>
                <c:pt idx="7">
                  <c:v>96</c:v>
                </c:pt>
                <c:pt idx="8">
                  <c:v>96</c:v>
                </c:pt>
                <c:pt idx="9">
                  <c:v>84</c:v>
                </c:pt>
                <c:pt idx="10">
                  <c:v>80</c:v>
                </c:pt>
                <c:pt idx="11">
                  <c:v>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'29.09 Kasangati-Kira'!$AD$9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Kasangati-Kira'!$AD$10:$AD$21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866048"/>
        <c:axId val="116880128"/>
      </c:lineChart>
      <c:catAx>
        <c:axId val="11686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80128"/>
        <c:crosses val="autoZero"/>
        <c:auto val="1"/>
        <c:lblAlgn val="ctr"/>
        <c:lblOffset val="100"/>
        <c:noMultiLvlLbl val="0"/>
      </c:catAx>
      <c:valAx>
        <c:axId val="116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6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Kasangati-Kira'!$C$9:$N$9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Kasangati-Kira'!$C$60:$N$60</c:f>
              <c:numCache>
                <c:formatCode>0.00%</c:formatCode>
                <c:ptCount val="12"/>
                <c:pt idx="0">
                  <c:v>0.5714285714285714</c:v>
                </c:pt>
                <c:pt idx="1">
                  <c:v>8.1818181818181818E-2</c:v>
                </c:pt>
                <c:pt idx="2">
                  <c:v>0.10779220779220779</c:v>
                </c:pt>
                <c:pt idx="3">
                  <c:v>0.13376623376623376</c:v>
                </c:pt>
                <c:pt idx="4">
                  <c:v>2.5974025974025974E-3</c:v>
                </c:pt>
                <c:pt idx="5">
                  <c:v>7.7922077922077922E-3</c:v>
                </c:pt>
                <c:pt idx="6">
                  <c:v>6.4935064935064929E-2</c:v>
                </c:pt>
                <c:pt idx="7">
                  <c:v>1.2987012987012987E-3</c:v>
                </c:pt>
                <c:pt idx="8">
                  <c:v>1.038961038961039E-2</c:v>
                </c:pt>
                <c:pt idx="9">
                  <c:v>1.8181818181818181E-2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'[4]29.09 kasangati-Kiira'!$AE$9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'[4]29.09 kasangati-Kiira'!$R$10:$R$21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'[4]29.09 kasangati-Kiira'!$AE$10:$AE$21</c:f>
              <c:numCache>
                <c:formatCode>General</c:formatCode>
                <c:ptCount val="12"/>
                <c:pt idx="0">
                  <c:v>23</c:v>
                </c:pt>
                <c:pt idx="1">
                  <c:v>59</c:v>
                </c:pt>
                <c:pt idx="2">
                  <c:v>46</c:v>
                </c:pt>
                <c:pt idx="3">
                  <c:v>44</c:v>
                </c:pt>
                <c:pt idx="4">
                  <c:v>58</c:v>
                </c:pt>
                <c:pt idx="5">
                  <c:v>82</c:v>
                </c:pt>
                <c:pt idx="6">
                  <c:v>75</c:v>
                </c:pt>
                <c:pt idx="7">
                  <c:v>78</c:v>
                </c:pt>
                <c:pt idx="8">
                  <c:v>70</c:v>
                </c:pt>
                <c:pt idx="9">
                  <c:v>63</c:v>
                </c:pt>
                <c:pt idx="10">
                  <c:v>83</c:v>
                </c:pt>
                <c:pt idx="11">
                  <c:v>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051-482B-BDA0-C3A72ABBB30A}"/>
            </c:ext>
          </c:extLst>
        </c:ser>
        <c:ser>
          <c:idx val="1"/>
          <c:order val="1"/>
          <c:tx>
            <c:strRef>
              <c:f>'[4]29.09 kasangati-Kiira'!$AF$9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'[4]29.09 kasangati-Kiira'!$R$10:$R$21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'[4]29.09 kasangati-Kiira'!$AF$10:$AF$21</c:f>
              <c:numCache>
                <c:formatCode>General</c:formatCode>
                <c:ptCount val="12"/>
                <c:pt idx="0">
                  <c:v>104</c:v>
                </c:pt>
                <c:pt idx="1">
                  <c:v>161</c:v>
                </c:pt>
                <c:pt idx="2">
                  <c:v>165</c:v>
                </c:pt>
                <c:pt idx="3">
                  <c:v>148</c:v>
                </c:pt>
                <c:pt idx="4">
                  <c:v>147</c:v>
                </c:pt>
                <c:pt idx="5">
                  <c:v>163</c:v>
                </c:pt>
                <c:pt idx="6">
                  <c:v>140</c:v>
                </c:pt>
                <c:pt idx="7">
                  <c:v>174</c:v>
                </c:pt>
                <c:pt idx="8">
                  <c:v>166</c:v>
                </c:pt>
                <c:pt idx="9">
                  <c:v>147</c:v>
                </c:pt>
                <c:pt idx="10">
                  <c:v>163</c:v>
                </c:pt>
                <c:pt idx="11">
                  <c:v>188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051-482B-BDA0-C3A72ABBB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27F-4EE1-98BF-7A7040CD15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27F-4EE1-98BF-7A7040CD15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27F-4EE1-98BF-7A7040CD159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27F-4EE1-98BF-7A7040CD159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27F-4EE1-98BF-7A7040CD159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27F-4EE1-98BF-7A7040CD159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27F-4EE1-98BF-7A7040CD159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27F-4EE1-98BF-7A7040CD159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27F-4EE1-98BF-7A7040CD159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27F-4EE1-98BF-7A7040CD159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27F-4EE1-98BF-7A7040CD159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27F-4EE1-98BF-7A7040CD159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27F-4EE1-98BF-7A7040CD15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'[4]29.09 kasangati-Kiira'!$C$9:$N$9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'[4]29.09 kasangati-Kiira'!$C$59:$N$59</c:f>
              <c:numCache>
                <c:formatCode>General</c:formatCode>
                <c:ptCount val="12"/>
                <c:pt idx="0">
                  <c:v>0.23579849946409431</c:v>
                </c:pt>
                <c:pt idx="1">
                  <c:v>3.3762057877813507E-2</c:v>
                </c:pt>
                <c:pt idx="2">
                  <c:v>4.4480171489817789E-2</c:v>
                </c:pt>
                <c:pt idx="3">
                  <c:v>5.5198285101822078E-2</c:v>
                </c:pt>
                <c:pt idx="4">
                  <c:v>1.0718113612004287E-3</c:v>
                </c:pt>
                <c:pt idx="5">
                  <c:v>3.2154340836012861E-3</c:v>
                </c:pt>
                <c:pt idx="6">
                  <c:v>2.6795284030010719E-2</c:v>
                </c:pt>
                <c:pt idx="7">
                  <c:v>5.3590568060021436E-4</c:v>
                </c:pt>
                <c:pt idx="8">
                  <c:v>4.2872454448017148E-3</c:v>
                </c:pt>
                <c:pt idx="9">
                  <c:v>7.502679528403001E-3</c:v>
                </c:pt>
                <c:pt idx="10">
                  <c:v>0.58735262593783499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27F-4EE1-98BF-7A7040CD1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CB1-45B7-A368-037ED458734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CB1-45B7-A368-037ED458734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CB1-45B7-A368-037ED458734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CB1-45B7-A368-037ED458734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CB1-45B7-A368-037ED458734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CB1-45B7-A368-037ED458734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CB1-45B7-A368-037ED458734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CB1-45B7-A368-037ED458734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CB1-45B7-A368-037ED458734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CB1-45B7-A368-037ED458734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CB1-45B7-A368-037ED458734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CB1-45B7-A368-037ED458734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CB1-45B7-A368-037ED45873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'[4]29.09 kasangati-Kiira'!$C$9:$N$9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'[4]29.09 kasangati-Kiira'!$C$60:$N$60</c:f>
              <c:numCache>
                <c:formatCode>General</c:formatCode>
                <c:ptCount val="12"/>
                <c:pt idx="0">
                  <c:v>0.5714285714285714</c:v>
                </c:pt>
                <c:pt idx="1">
                  <c:v>8.1818181818181818E-2</c:v>
                </c:pt>
                <c:pt idx="2">
                  <c:v>0.10779220779220779</c:v>
                </c:pt>
                <c:pt idx="3">
                  <c:v>0.13376623376623376</c:v>
                </c:pt>
                <c:pt idx="4">
                  <c:v>2.5974025974025974E-3</c:v>
                </c:pt>
                <c:pt idx="5">
                  <c:v>7.7922077922077922E-3</c:v>
                </c:pt>
                <c:pt idx="6">
                  <c:v>6.4935064935064929E-2</c:v>
                </c:pt>
                <c:pt idx="7">
                  <c:v>1.2987012987012987E-3</c:v>
                </c:pt>
                <c:pt idx="8">
                  <c:v>1.038961038961039E-2</c:v>
                </c:pt>
                <c:pt idx="9">
                  <c:v>1.8181818181818181E-2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CB1-45B7-A368-037ED45873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Kira-Kasangati'!$AE$9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Kira-Kasangati'!$R$10:$R$33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Kira-Kasangati'!$AE$10:$AE$33</c:f>
              <c:numCache>
                <c:formatCode>0</c:formatCode>
                <c:ptCount val="24"/>
                <c:pt idx="0">
                  <c:v>100.28571428571428</c:v>
                </c:pt>
                <c:pt idx="1">
                  <c:v>84.714285714285708</c:v>
                </c:pt>
                <c:pt idx="2">
                  <c:v>71.761904761904759</c:v>
                </c:pt>
                <c:pt idx="3">
                  <c:v>66.142857142857139</c:v>
                </c:pt>
                <c:pt idx="4">
                  <c:v>68.142857142857139</c:v>
                </c:pt>
                <c:pt idx="5">
                  <c:v>60.976190476190482</c:v>
                </c:pt>
                <c:pt idx="6">
                  <c:v>58.571428571428577</c:v>
                </c:pt>
                <c:pt idx="7">
                  <c:v>54.571428571428569</c:v>
                </c:pt>
                <c:pt idx="8">
                  <c:v>50.285714285714285</c:v>
                </c:pt>
                <c:pt idx="9">
                  <c:v>67.571428571428569</c:v>
                </c:pt>
                <c:pt idx="10">
                  <c:v>83.142857142857139</c:v>
                </c:pt>
                <c:pt idx="11">
                  <c:v>97.142857142857139</c:v>
                </c:pt>
                <c:pt idx="12">
                  <c:v>84.5</c:v>
                </c:pt>
                <c:pt idx="13">
                  <c:v>69</c:v>
                </c:pt>
                <c:pt idx="14">
                  <c:v>59</c:v>
                </c:pt>
                <c:pt idx="15">
                  <c:v>38.5</c:v>
                </c:pt>
                <c:pt idx="16">
                  <c:v>26.5</c:v>
                </c:pt>
                <c:pt idx="17">
                  <c:v>11</c:v>
                </c:pt>
                <c:pt idx="18">
                  <c:v>11</c:v>
                </c:pt>
                <c:pt idx="19">
                  <c:v>3</c:v>
                </c:pt>
                <c:pt idx="20">
                  <c:v>0.5</c:v>
                </c:pt>
                <c:pt idx="21">
                  <c:v>10</c:v>
                </c:pt>
                <c:pt idx="22">
                  <c:v>21</c:v>
                </c:pt>
                <c:pt idx="23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Kira-Kasangati'!$AF$9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Kira-Kasangati'!$R$10:$R$33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Kira-Kasangati'!$AF$10:$AF$33</c:f>
              <c:numCache>
                <c:formatCode>0</c:formatCode>
                <c:ptCount val="24"/>
                <c:pt idx="0">
                  <c:v>192.85714285714283</c:v>
                </c:pt>
                <c:pt idx="1">
                  <c:v>178.71428571428572</c:v>
                </c:pt>
                <c:pt idx="2">
                  <c:v>162.61904761904762</c:v>
                </c:pt>
                <c:pt idx="3">
                  <c:v>153.85714285714283</c:v>
                </c:pt>
                <c:pt idx="4">
                  <c:v>164</c:v>
                </c:pt>
                <c:pt idx="5">
                  <c:v>143.54761904761904</c:v>
                </c:pt>
                <c:pt idx="6">
                  <c:v>126</c:v>
                </c:pt>
                <c:pt idx="7">
                  <c:v>123.71428571428569</c:v>
                </c:pt>
                <c:pt idx="8">
                  <c:v>134.28571428571428</c:v>
                </c:pt>
                <c:pt idx="9">
                  <c:v>154.28571428571428</c:v>
                </c:pt>
                <c:pt idx="10">
                  <c:v>178.57142857142858</c:v>
                </c:pt>
                <c:pt idx="11">
                  <c:v>193.71428571428572</c:v>
                </c:pt>
                <c:pt idx="12">
                  <c:v>211.5</c:v>
                </c:pt>
                <c:pt idx="13">
                  <c:v>166.5</c:v>
                </c:pt>
                <c:pt idx="14">
                  <c:v>145.5</c:v>
                </c:pt>
                <c:pt idx="15">
                  <c:v>101</c:v>
                </c:pt>
                <c:pt idx="16">
                  <c:v>76.5</c:v>
                </c:pt>
                <c:pt idx="17">
                  <c:v>43.5</c:v>
                </c:pt>
                <c:pt idx="18">
                  <c:v>30.5</c:v>
                </c:pt>
                <c:pt idx="19">
                  <c:v>12</c:v>
                </c:pt>
                <c:pt idx="20">
                  <c:v>4.5</c:v>
                </c:pt>
                <c:pt idx="21">
                  <c:v>25.5</c:v>
                </c:pt>
                <c:pt idx="22">
                  <c:v>40.5</c:v>
                </c:pt>
                <c:pt idx="23">
                  <c:v>93.5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Kira-Kasangati'!$C$9:$N$9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Kira-Kasangati'!$C$107:$N$107</c:f>
              <c:numCache>
                <c:formatCode>0.0%</c:formatCode>
                <c:ptCount val="12"/>
                <c:pt idx="0">
                  <c:v>0.23427304772460236</c:v>
                </c:pt>
                <c:pt idx="1">
                  <c:v>3.7249689585920127E-2</c:v>
                </c:pt>
                <c:pt idx="2">
                  <c:v>4.0499662502812485E-2</c:v>
                </c:pt>
                <c:pt idx="3">
                  <c:v>6.7374438546345464E-2</c:v>
                </c:pt>
                <c:pt idx="4">
                  <c:v>1.0999908334097216E-3</c:v>
                </c:pt>
                <c:pt idx="5">
                  <c:v>1.0749910417413189E-3</c:v>
                </c:pt>
                <c:pt idx="6">
                  <c:v>2.9574753543720474E-2</c:v>
                </c:pt>
                <c:pt idx="7">
                  <c:v>1.1716569028591433E-2</c:v>
                </c:pt>
                <c:pt idx="8">
                  <c:v>8.5415954867042801E-3</c:v>
                </c:pt>
                <c:pt idx="9">
                  <c:v>5.3249556253697917E-3</c:v>
                </c:pt>
                <c:pt idx="10">
                  <c:v>0.56309530753910386</c:v>
                </c:pt>
                <c:pt idx="11">
                  <c:v>1.7499854167881939E-4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Kira-Kasangati'!$C$9:$N$9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Kira-Kasangati'!$C$108:$N$108</c:f>
              <c:numCache>
                <c:formatCode>0.00%</c:formatCode>
                <c:ptCount val="12"/>
                <c:pt idx="0">
                  <c:v>0.53621087566041692</c:v>
                </c:pt>
                <c:pt idx="1">
                  <c:v>8.525815865265407E-2</c:v>
                </c:pt>
                <c:pt idx="2">
                  <c:v>9.2696789944496358E-2</c:v>
                </c:pt>
                <c:pt idx="3">
                  <c:v>0.15420854870396153</c:v>
                </c:pt>
                <c:pt idx="4">
                  <c:v>2.5176905910850862E-3</c:v>
                </c:pt>
                <c:pt idx="5">
                  <c:v>2.460470350378607E-3</c:v>
                </c:pt>
                <c:pt idx="6">
                  <c:v>6.7691544755764943E-2</c:v>
                </c:pt>
                <c:pt idx="7">
                  <c:v>2.6817219477769941E-2</c:v>
                </c:pt>
                <c:pt idx="8">
                  <c:v>1.9550248908047074E-2</c:v>
                </c:pt>
                <c:pt idx="9">
                  <c:v>1.218791127048008E-2</c:v>
                </c:pt>
                <c:pt idx="11">
                  <c:v>4.0054168494535464E-4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Kasangati-Kira'!$AE$9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Kasangati-Kira'!$R$10:$R$33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Kasangati-Kira'!$AE$10:$AE$33</c:f>
              <c:numCache>
                <c:formatCode>0</c:formatCode>
                <c:ptCount val="24"/>
                <c:pt idx="0">
                  <c:v>76.595238095238102</c:v>
                </c:pt>
                <c:pt idx="1">
                  <c:v>58.142857142857139</c:v>
                </c:pt>
                <c:pt idx="2">
                  <c:v>54</c:v>
                </c:pt>
                <c:pt idx="3">
                  <c:v>57.714285714285715</c:v>
                </c:pt>
                <c:pt idx="4">
                  <c:v>52.976190476190467</c:v>
                </c:pt>
                <c:pt idx="5">
                  <c:v>57.571428571428569</c:v>
                </c:pt>
                <c:pt idx="6">
                  <c:v>55.714285714285708</c:v>
                </c:pt>
                <c:pt idx="7">
                  <c:v>53.571428571428569</c:v>
                </c:pt>
                <c:pt idx="8">
                  <c:v>62.714285714285715</c:v>
                </c:pt>
                <c:pt idx="9">
                  <c:v>85.714285714285708</c:v>
                </c:pt>
                <c:pt idx="10">
                  <c:v>103.71428571428571</c:v>
                </c:pt>
                <c:pt idx="11">
                  <c:v>89.857142857142847</c:v>
                </c:pt>
                <c:pt idx="12">
                  <c:v>87.5</c:v>
                </c:pt>
                <c:pt idx="13">
                  <c:v>86</c:v>
                </c:pt>
                <c:pt idx="14">
                  <c:v>61.5</c:v>
                </c:pt>
                <c:pt idx="15">
                  <c:v>44</c:v>
                </c:pt>
                <c:pt idx="16">
                  <c:v>21</c:v>
                </c:pt>
                <c:pt idx="17">
                  <c:v>6</c:v>
                </c:pt>
                <c:pt idx="18">
                  <c:v>8.5</c:v>
                </c:pt>
                <c:pt idx="19">
                  <c:v>5.5</c:v>
                </c:pt>
                <c:pt idx="20">
                  <c:v>3</c:v>
                </c:pt>
                <c:pt idx="21">
                  <c:v>5</c:v>
                </c:pt>
                <c:pt idx="22">
                  <c:v>8.5</c:v>
                </c:pt>
                <c:pt idx="23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Kasangati-Kira'!$AF$9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Kasangati-Kira'!$R$10:$R$33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Kasangati-Kira'!$AF$10:$AF$33</c:f>
              <c:numCache>
                <c:formatCode>0</c:formatCode>
                <c:ptCount val="24"/>
                <c:pt idx="0">
                  <c:v>170.73809523809524</c:v>
                </c:pt>
                <c:pt idx="1">
                  <c:v>157.71428571428572</c:v>
                </c:pt>
                <c:pt idx="2">
                  <c:v>158.57142857142856</c:v>
                </c:pt>
                <c:pt idx="3">
                  <c:v>151</c:v>
                </c:pt>
                <c:pt idx="4">
                  <c:v>140.4047619047619</c:v>
                </c:pt>
                <c:pt idx="5">
                  <c:v>137</c:v>
                </c:pt>
                <c:pt idx="6">
                  <c:v>126</c:v>
                </c:pt>
                <c:pt idx="7">
                  <c:v>118.28571428571428</c:v>
                </c:pt>
                <c:pt idx="8">
                  <c:v>137.42857142857142</c:v>
                </c:pt>
                <c:pt idx="9">
                  <c:v>174.85714285714286</c:v>
                </c:pt>
                <c:pt idx="10">
                  <c:v>196.14285714285717</c:v>
                </c:pt>
                <c:pt idx="11">
                  <c:v>186</c:v>
                </c:pt>
                <c:pt idx="12">
                  <c:v>177</c:v>
                </c:pt>
                <c:pt idx="13">
                  <c:v>183.5</c:v>
                </c:pt>
                <c:pt idx="14">
                  <c:v>131.5</c:v>
                </c:pt>
                <c:pt idx="15">
                  <c:v>106</c:v>
                </c:pt>
                <c:pt idx="16">
                  <c:v>60.5</c:v>
                </c:pt>
                <c:pt idx="17">
                  <c:v>27</c:v>
                </c:pt>
                <c:pt idx="18">
                  <c:v>28.5</c:v>
                </c:pt>
                <c:pt idx="19">
                  <c:v>10</c:v>
                </c:pt>
                <c:pt idx="20">
                  <c:v>8</c:v>
                </c:pt>
                <c:pt idx="21">
                  <c:v>11.5</c:v>
                </c:pt>
                <c:pt idx="22">
                  <c:v>24</c:v>
                </c:pt>
                <c:pt idx="23">
                  <c:v>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Kasangati-Kira'!$C$9:$N$9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Kasangati-Kira'!$C$107:$N$107</c:f>
              <c:numCache>
                <c:formatCode>0.0%</c:formatCode>
                <c:ptCount val="12"/>
                <c:pt idx="0">
                  <c:v>0.23301588985860947</c:v>
                </c:pt>
                <c:pt idx="1">
                  <c:v>3.2389845345783493E-2</c:v>
                </c:pt>
                <c:pt idx="2">
                  <c:v>4.6184046475846896E-2</c:v>
                </c:pt>
                <c:pt idx="3">
                  <c:v>6.34179554518043E-2</c:v>
                </c:pt>
                <c:pt idx="4">
                  <c:v>1.5651112820648857E-3</c:v>
                </c:pt>
                <c:pt idx="5">
                  <c:v>1.034565084754755E-3</c:v>
                </c:pt>
                <c:pt idx="6">
                  <c:v>3.4618139374486032E-2</c:v>
                </c:pt>
                <c:pt idx="7">
                  <c:v>9.7708924671282404E-3</c:v>
                </c:pt>
                <c:pt idx="8">
                  <c:v>5.5972623816218812E-3</c:v>
                </c:pt>
                <c:pt idx="9">
                  <c:v>6.7909913255696742E-3</c:v>
                </c:pt>
                <c:pt idx="10">
                  <c:v>0.56556224633259944</c:v>
                </c:pt>
                <c:pt idx="11">
                  <c:v>5.305461973101308E-5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Kasangati-Kira'!$C$9:$N$9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Kasangati-Kira'!$C$108:$N$108</c:f>
              <c:numCache>
                <c:formatCode>0.00%</c:formatCode>
                <c:ptCount val="12"/>
                <c:pt idx="0">
                  <c:v>0.53636197105697003</c:v>
                </c:pt>
                <c:pt idx="1">
                  <c:v>7.4555779446785125E-2</c:v>
                </c:pt>
                <c:pt idx="2">
                  <c:v>0.10630762654942907</c:v>
                </c:pt>
                <c:pt idx="3">
                  <c:v>0.14597708167959128</c:v>
                </c:pt>
                <c:pt idx="4">
                  <c:v>3.6026134212615241E-3</c:v>
                </c:pt>
                <c:pt idx="5">
                  <c:v>2.3813885326982955E-3</c:v>
                </c:pt>
                <c:pt idx="6">
                  <c:v>7.9684923978750669E-2</c:v>
                </c:pt>
                <c:pt idx="7">
                  <c:v>2.2490891697706124E-2</c:v>
                </c:pt>
                <c:pt idx="8">
                  <c:v>1.2883922574342066E-2</c:v>
                </c:pt>
                <c:pt idx="9">
                  <c:v>1.5631678573609326E-2</c:v>
                </c:pt>
                <c:pt idx="11">
                  <c:v>1.2212248885632286E-4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Kira-Kasangati-2Dir'!$C$9:$N$9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Kira-Kasangati-2Dir'!$C$107:$N$107</c:f>
              <c:numCache>
                <c:formatCode>0.0%</c:formatCode>
                <c:ptCount val="12"/>
                <c:pt idx="0">
                  <c:v>0.23366310298079732</c:v>
                </c:pt>
                <c:pt idx="1">
                  <c:v>3.489180237846002E-2</c:v>
                </c:pt>
                <c:pt idx="2">
                  <c:v>4.3257597858356374E-2</c:v>
                </c:pt>
                <c:pt idx="3">
                  <c:v>6.5454841865014685E-2</c:v>
                </c:pt>
                <c:pt idx="4">
                  <c:v>1.3256568221989603E-3</c:v>
                </c:pt>
                <c:pt idx="5">
                  <c:v>1.0553772759253855E-3</c:v>
                </c:pt>
                <c:pt idx="6">
                  <c:v>3.202169100612634E-2</c:v>
                </c:pt>
                <c:pt idx="7">
                  <c:v>1.0772570487189605E-2</c:v>
                </c:pt>
                <c:pt idx="8">
                  <c:v>7.113071233675973E-3</c:v>
                </c:pt>
                <c:pt idx="9">
                  <c:v>6.0362432001098264E-3</c:v>
                </c:pt>
                <c:pt idx="10">
                  <c:v>0.56429221080088554</c:v>
                </c:pt>
                <c:pt idx="11">
                  <c:v>1.1583409126010332E-4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Kira-Kasangati-2Dir'!$S$9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'Avg Week Kira-Kasangati-2Dir'!$R$10:$R$21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Kira-Kasangati-2Dir'!$S$10:$S$21</c:f>
              <c:numCache>
                <c:formatCode>0</c:formatCode>
                <c:ptCount val="12"/>
                <c:pt idx="0">
                  <c:v>105.57142857142858</c:v>
                </c:pt>
                <c:pt idx="1">
                  <c:v>71.714285714285708</c:v>
                </c:pt>
                <c:pt idx="2">
                  <c:v>63.428571428571431</c:v>
                </c:pt>
                <c:pt idx="3">
                  <c:v>73</c:v>
                </c:pt>
                <c:pt idx="4">
                  <c:v>59.571428571428562</c:v>
                </c:pt>
                <c:pt idx="5">
                  <c:v>61.857142857142861</c:v>
                </c:pt>
                <c:pt idx="6">
                  <c:v>58.285714285714285</c:v>
                </c:pt>
                <c:pt idx="7">
                  <c:v>60.857142857142847</c:v>
                </c:pt>
                <c:pt idx="8">
                  <c:v>64.428571428571431</c:v>
                </c:pt>
                <c:pt idx="9">
                  <c:v>91.428571428571416</c:v>
                </c:pt>
                <c:pt idx="10">
                  <c:v>113.42857142857143</c:v>
                </c:pt>
                <c:pt idx="11">
                  <c:v>107.71428571428572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E8-49CE-9A67-22D6951BE8EE}"/>
            </c:ext>
          </c:extLst>
        </c:ser>
        <c:ser>
          <c:idx val="1"/>
          <c:order val="1"/>
          <c:tx>
            <c:strRef>
              <c:f>'Avg Week Kira-Kasangati-2Dir'!$T$9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Week Kira-Kasangati-2Dir'!$R$10:$R$21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Kira-Kasangati-2Dir'!$T$10:$T$21</c:f>
              <c:numCache>
                <c:formatCode>0</c:formatCode>
                <c:ptCount val="12"/>
                <c:pt idx="0">
                  <c:v>10.714285714285715</c:v>
                </c:pt>
                <c:pt idx="1">
                  <c:v>11</c:v>
                </c:pt>
                <c:pt idx="2">
                  <c:v>10.428571428571427</c:v>
                </c:pt>
                <c:pt idx="3">
                  <c:v>6.8571428571428568</c:v>
                </c:pt>
                <c:pt idx="4">
                  <c:v>7.7142857142857135</c:v>
                </c:pt>
                <c:pt idx="5">
                  <c:v>6.1428571428571423</c:v>
                </c:pt>
                <c:pt idx="6">
                  <c:v>7.8571428571428577</c:v>
                </c:pt>
                <c:pt idx="7">
                  <c:v>7.1428571428571432</c:v>
                </c:pt>
                <c:pt idx="8">
                  <c:v>8.7142857142857135</c:v>
                </c:pt>
                <c:pt idx="9">
                  <c:v>8.2857142857142847</c:v>
                </c:pt>
                <c:pt idx="10">
                  <c:v>14.714285714285715</c:v>
                </c:pt>
                <c:pt idx="11">
                  <c:v>16.571428571428569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6E8-49CE-9A67-22D6951BE8EE}"/>
            </c:ext>
          </c:extLst>
        </c:ser>
        <c:ser>
          <c:idx val="2"/>
          <c:order val="2"/>
          <c:tx>
            <c:strRef>
              <c:f>'Avg Week Kira-Kasangati-2Dir'!$U$9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'Avg Week Kira-Kasangati-2Dir'!$U$10:$U$21</c:f>
              <c:numCache>
                <c:formatCode>0</c:formatCode>
                <c:ptCount val="12"/>
                <c:pt idx="0">
                  <c:v>14.428571428571429</c:v>
                </c:pt>
                <c:pt idx="1">
                  <c:v>15.571428571428573</c:v>
                </c:pt>
                <c:pt idx="2">
                  <c:v>13</c:v>
                </c:pt>
                <c:pt idx="3">
                  <c:v>13.571428571428569</c:v>
                </c:pt>
                <c:pt idx="4">
                  <c:v>16.428571428571431</c:v>
                </c:pt>
                <c:pt idx="5">
                  <c:v>14.571428571428571</c:v>
                </c:pt>
                <c:pt idx="6">
                  <c:v>13.714285714285715</c:v>
                </c:pt>
                <c:pt idx="7">
                  <c:v>12</c:v>
                </c:pt>
                <c:pt idx="8">
                  <c:v>11.714285714285714</c:v>
                </c:pt>
                <c:pt idx="9">
                  <c:v>15.428571428571427</c:v>
                </c:pt>
                <c:pt idx="10">
                  <c:v>17.428571428571431</c:v>
                </c:pt>
                <c:pt idx="11">
                  <c:v>17.714285714285715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E8-49CE-9A67-22D6951BE8EE}"/>
            </c:ext>
          </c:extLst>
        </c:ser>
        <c:ser>
          <c:idx val="3"/>
          <c:order val="3"/>
          <c:tx>
            <c:strRef>
              <c:f>'Avg Week Kira-Kasangati-2Dir'!$V$9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'Avg Week Kira-Kasangati-2Dir'!$V$10:$V$21</c:f>
              <c:numCache>
                <c:formatCode>0</c:formatCode>
                <c:ptCount val="12"/>
                <c:pt idx="0">
                  <c:v>31</c:v>
                </c:pt>
                <c:pt idx="1">
                  <c:v>26.428571428571431</c:v>
                </c:pt>
                <c:pt idx="2">
                  <c:v>17.142857142857142</c:v>
                </c:pt>
                <c:pt idx="3">
                  <c:v>13.571428571428569</c:v>
                </c:pt>
                <c:pt idx="4">
                  <c:v>14.119047619047619</c:v>
                </c:pt>
                <c:pt idx="5">
                  <c:v>11.857142857142858</c:v>
                </c:pt>
                <c:pt idx="6">
                  <c:v>14</c:v>
                </c:pt>
                <c:pt idx="7">
                  <c:v>10.571428571428571</c:v>
                </c:pt>
                <c:pt idx="8">
                  <c:v>10.857142857142856</c:v>
                </c:pt>
                <c:pt idx="9">
                  <c:v>19.428571428571427</c:v>
                </c:pt>
                <c:pt idx="10">
                  <c:v>22.142857142857142</c:v>
                </c:pt>
                <c:pt idx="11">
                  <c:v>27.142857142857139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6E8-49CE-9A67-22D6951BE8EE}"/>
            </c:ext>
          </c:extLst>
        </c:ser>
        <c:ser>
          <c:idx val="4"/>
          <c:order val="4"/>
          <c:tx>
            <c:strRef>
              <c:f>'Avg Week Kira-Kasangati-2Dir'!$W$9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'Avg Week Kira-Kasangati-2Dir'!$W$10:$W$21</c:f>
              <c:numCache>
                <c:formatCode>0</c:formatCode>
                <c:ptCount val="12"/>
                <c:pt idx="0">
                  <c:v>0</c:v>
                </c:pt>
                <c:pt idx="1">
                  <c:v>0.2857142857142857</c:v>
                </c:pt>
                <c:pt idx="2">
                  <c:v>0.42857142857142855</c:v>
                </c:pt>
                <c:pt idx="3">
                  <c:v>0.5714285714285714</c:v>
                </c:pt>
                <c:pt idx="4">
                  <c:v>1.2857142857142856</c:v>
                </c:pt>
                <c:pt idx="5">
                  <c:v>0.42857142857142855</c:v>
                </c:pt>
                <c:pt idx="6">
                  <c:v>0.14285714285714285</c:v>
                </c:pt>
                <c:pt idx="7">
                  <c:v>0.42857142857142855</c:v>
                </c:pt>
                <c:pt idx="8">
                  <c:v>0</c:v>
                </c:pt>
                <c:pt idx="9">
                  <c:v>0.42857142857142855</c:v>
                </c:pt>
                <c:pt idx="10">
                  <c:v>0.42857142857142855</c:v>
                </c:pt>
                <c:pt idx="11">
                  <c:v>1.4285714285714286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6E8-49CE-9A67-22D6951BE8EE}"/>
            </c:ext>
          </c:extLst>
        </c:ser>
        <c:ser>
          <c:idx val="5"/>
          <c:order val="5"/>
          <c:tx>
            <c:strRef>
              <c:f>'Avg Week Kira-Kasangati-2Dir'!$X$9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'Avg Week Kira-Kasangati-2Dir'!$X$10:$X$21</c:f>
              <c:numCache>
                <c:formatCode>0</c:formatCode>
                <c:ptCount val="12"/>
                <c:pt idx="0">
                  <c:v>0</c:v>
                </c:pt>
                <c:pt idx="1">
                  <c:v>0.14285714285714285</c:v>
                </c:pt>
                <c:pt idx="2">
                  <c:v>1.1428571428571428</c:v>
                </c:pt>
                <c:pt idx="3">
                  <c:v>0.42857142857142855</c:v>
                </c:pt>
                <c:pt idx="4">
                  <c:v>0.2857142857142857</c:v>
                </c:pt>
                <c:pt idx="5">
                  <c:v>0.42857142857142855</c:v>
                </c:pt>
                <c:pt idx="6">
                  <c:v>0.42857142857142855</c:v>
                </c:pt>
                <c:pt idx="7">
                  <c:v>0.2857142857142857</c:v>
                </c:pt>
                <c:pt idx="8">
                  <c:v>0.14285714285714285</c:v>
                </c:pt>
                <c:pt idx="9">
                  <c:v>0.2857142857142857</c:v>
                </c:pt>
                <c:pt idx="10">
                  <c:v>0.14285714285714285</c:v>
                </c:pt>
                <c:pt idx="11">
                  <c:v>0.14285714285714285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6E8-49CE-9A67-22D6951BE8EE}"/>
            </c:ext>
          </c:extLst>
        </c:ser>
        <c:ser>
          <c:idx val="6"/>
          <c:order val="6"/>
          <c:tx>
            <c:strRef>
              <c:f>'Avg Week Kira-Kasangati-2Dir'!$Y$9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Kira-Kasangati-2Dir'!$Y$10:$Y$21</c:f>
              <c:numCache>
                <c:formatCode>0</c:formatCode>
                <c:ptCount val="12"/>
                <c:pt idx="0">
                  <c:v>10.142857142857142</c:v>
                </c:pt>
                <c:pt idx="1">
                  <c:v>10.857142857142858</c:v>
                </c:pt>
                <c:pt idx="2">
                  <c:v>11.714285714285715</c:v>
                </c:pt>
                <c:pt idx="3">
                  <c:v>8.4285714285714288</c:v>
                </c:pt>
                <c:pt idx="4">
                  <c:v>10.714285714285715</c:v>
                </c:pt>
                <c:pt idx="5">
                  <c:v>12.857142857142858</c:v>
                </c:pt>
                <c:pt idx="6">
                  <c:v>12.428571428571429</c:v>
                </c:pt>
                <c:pt idx="7">
                  <c:v>10</c:v>
                </c:pt>
                <c:pt idx="8">
                  <c:v>12.571428571428571</c:v>
                </c:pt>
                <c:pt idx="9">
                  <c:v>12.428571428571427</c:v>
                </c:pt>
                <c:pt idx="10">
                  <c:v>10.857142857142858</c:v>
                </c:pt>
                <c:pt idx="11">
                  <c:v>9.7142857142857153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6E8-49CE-9A67-22D6951BE8EE}"/>
            </c:ext>
          </c:extLst>
        </c:ser>
        <c:ser>
          <c:idx val="7"/>
          <c:order val="7"/>
          <c:tx>
            <c:strRef>
              <c:f>'Avg Week Kira-Kasangati-2Dir'!$Z$9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Kira-Kasangati-2Dir'!$Z$10:$Z$21</c:f>
              <c:numCache>
                <c:formatCode>0</c:formatCode>
                <c:ptCount val="12"/>
                <c:pt idx="0">
                  <c:v>1.7380952380952379</c:v>
                </c:pt>
                <c:pt idx="1">
                  <c:v>2.7142857142857144</c:v>
                </c:pt>
                <c:pt idx="2">
                  <c:v>4</c:v>
                </c:pt>
                <c:pt idx="3">
                  <c:v>3</c:v>
                </c:pt>
                <c:pt idx="4">
                  <c:v>3.4285714285714284</c:v>
                </c:pt>
                <c:pt idx="5">
                  <c:v>4.2619047619047619</c:v>
                </c:pt>
                <c:pt idx="6">
                  <c:v>4.2857142857142856</c:v>
                </c:pt>
                <c:pt idx="7">
                  <c:v>3.5714285714285707</c:v>
                </c:pt>
                <c:pt idx="8">
                  <c:v>2.2857142857142856</c:v>
                </c:pt>
                <c:pt idx="9">
                  <c:v>2.714285714285714</c:v>
                </c:pt>
                <c:pt idx="10">
                  <c:v>4.1428571428571423</c:v>
                </c:pt>
                <c:pt idx="11">
                  <c:v>3.1428571428571428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6E8-49CE-9A67-22D6951BE8EE}"/>
            </c:ext>
          </c:extLst>
        </c:ser>
        <c:ser>
          <c:idx val="8"/>
          <c:order val="8"/>
          <c:tx>
            <c:strRef>
              <c:f>'Avg Week Kira-Kasangati-2Dir'!$AA$9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Kira-Kasangati-2Dir'!$AA$10:$AA$21</c:f>
              <c:numCache>
                <c:formatCode>0</c:formatCode>
                <c:ptCount val="12"/>
                <c:pt idx="0">
                  <c:v>1.2857142857142856</c:v>
                </c:pt>
                <c:pt idx="1">
                  <c:v>1.5714285714285712</c:v>
                </c:pt>
                <c:pt idx="2">
                  <c:v>1.7619047619047619</c:v>
                </c:pt>
                <c:pt idx="3">
                  <c:v>3</c:v>
                </c:pt>
                <c:pt idx="4">
                  <c:v>2.1428571428571428</c:v>
                </c:pt>
                <c:pt idx="5">
                  <c:v>2.8571428571428568</c:v>
                </c:pt>
                <c:pt idx="6">
                  <c:v>1.1428571428571428</c:v>
                </c:pt>
                <c:pt idx="7">
                  <c:v>0.71428571428571419</c:v>
                </c:pt>
                <c:pt idx="8">
                  <c:v>0.71428571428571419</c:v>
                </c:pt>
                <c:pt idx="9">
                  <c:v>1.4285714285714284</c:v>
                </c:pt>
                <c:pt idx="10">
                  <c:v>1.1428571428571428</c:v>
                </c:pt>
                <c:pt idx="11">
                  <c:v>1.7142857142857142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6E8-49CE-9A67-22D6951BE8EE}"/>
            </c:ext>
          </c:extLst>
        </c:ser>
        <c:ser>
          <c:idx val="9"/>
          <c:order val="9"/>
          <c:tx>
            <c:strRef>
              <c:f>'Avg Week Kira-Kasangati-2Dir'!$AB$9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Kira-Kasangati-2Dir'!$AB$10:$AB$21</c:f>
              <c:numCache>
                <c:formatCode>0</c:formatCode>
                <c:ptCount val="12"/>
                <c:pt idx="0">
                  <c:v>2</c:v>
                </c:pt>
                <c:pt idx="1">
                  <c:v>2.5714285714285712</c:v>
                </c:pt>
                <c:pt idx="2">
                  <c:v>2.7142857142857144</c:v>
                </c:pt>
                <c:pt idx="3">
                  <c:v>1.4285714285714284</c:v>
                </c:pt>
                <c:pt idx="4">
                  <c:v>5.4285714285714288</c:v>
                </c:pt>
                <c:pt idx="5">
                  <c:v>3.1428571428571423</c:v>
                </c:pt>
                <c:pt idx="6">
                  <c:v>2</c:v>
                </c:pt>
                <c:pt idx="7">
                  <c:v>2.5714285714285712</c:v>
                </c:pt>
                <c:pt idx="8">
                  <c:v>1.5714285714285714</c:v>
                </c:pt>
                <c:pt idx="9">
                  <c:v>1.4285714285714284</c:v>
                </c:pt>
                <c:pt idx="10">
                  <c:v>2.4285714285714284</c:v>
                </c:pt>
                <c:pt idx="11">
                  <c:v>1.7142857142857142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6E8-49CE-9A67-22D6951BE8EE}"/>
            </c:ext>
          </c:extLst>
        </c:ser>
        <c:ser>
          <c:idx val="10"/>
          <c:order val="10"/>
          <c:tx>
            <c:strRef>
              <c:f>'Avg Week Kira-Kasangati-2Dir'!$AC$9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Kira-Kasangati-2Dir'!$AC$10:$AC$21</c:f>
              <c:numCache>
                <c:formatCode>0</c:formatCode>
                <c:ptCount val="12"/>
                <c:pt idx="0">
                  <c:v>186.71428571428572</c:v>
                </c:pt>
                <c:pt idx="1">
                  <c:v>193.57142857142858</c:v>
                </c:pt>
                <c:pt idx="2">
                  <c:v>195.42857142857142</c:v>
                </c:pt>
                <c:pt idx="3">
                  <c:v>181</c:v>
                </c:pt>
                <c:pt idx="4">
                  <c:v>183.28571428571428</c:v>
                </c:pt>
                <c:pt idx="5">
                  <c:v>162</c:v>
                </c:pt>
                <c:pt idx="6">
                  <c:v>137.71428571428572</c:v>
                </c:pt>
                <c:pt idx="7">
                  <c:v>133.85714285714283</c:v>
                </c:pt>
                <c:pt idx="8">
                  <c:v>158.71428571428572</c:v>
                </c:pt>
                <c:pt idx="9">
                  <c:v>175.85714285714289</c:v>
                </c:pt>
                <c:pt idx="10">
                  <c:v>187.85714285714289</c:v>
                </c:pt>
                <c:pt idx="11">
                  <c:v>192.71428571428572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6E8-49CE-9A67-22D6951BE8EE}"/>
            </c:ext>
          </c:extLst>
        </c:ser>
        <c:ser>
          <c:idx val="11"/>
          <c:order val="11"/>
          <c:tx>
            <c:strRef>
              <c:f>'Avg Week Kira-Kasangati-2Dir'!$AD$9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Kira-Kasangati-2Dir'!$AD$10:$AD$21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0.14285714285714285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6E8-49CE-9A67-22D6951BE8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401664"/>
        <c:axId val="118415744"/>
      </c:lineChart>
      <c:catAx>
        <c:axId val="118401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8415744"/>
        <c:crosses val="autoZero"/>
        <c:auto val="1"/>
        <c:lblAlgn val="ctr"/>
        <c:lblOffset val="100"/>
        <c:noMultiLvlLbl val="0"/>
      </c:catAx>
      <c:valAx>
        <c:axId val="11841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840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Kira-Kasangati-2Dir'!$C$9:$N$9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Kira-Kasangati-2Dir'!$C$108:$N$108</c:f>
              <c:numCache>
                <c:formatCode>0.00%</c:formatCode>
                <c:ptCount val="12"/>
                <c:pt idx="0">
                  <c:v>0.53628397006695538</c:v>
                </c:pt>
                <c:pt idx="1">
                  <c:v>8.0080740448995658E-2</c:v>
                </c:pt>
                <c:pt idx="2">
                  <c:v>9.9281213076014174E-2</c:v>
                </c:pt>
                <c:pt idx="3">
                  <c:v>0.15022646711303661</c:v>
                </c:pt>
                <c:pt idx="4">
                  <c:v>3.04253643166601E-3</c:v>
                </c:pt>
                <c:pt idx="5">
                  <c:v>2.4222134698700265E-3</c:v>
                </c:pt>
                <c:pt idx="6">
                  <c:v>7.349350137849546E-2</c:v>
                </c:pt>
                <c:pt idx="7">
                  <c:v>2.4724300905868437E-2</c:v>
                </c:pt>
                <c:pt idx="8">
                  <c:v>1.6325324931075219E-2</c:v>
                </c:pt>
                <c:pt idx="9">
                  <c:v>1.385387948011027E-2</c:v>
                </c:pt>
                <c:pt idx="11">
                  <c:v>2.6585269791256391E-4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Kira-Kasangati-2Dir'!$AE$9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Kira-Kasangati-2Dir'!$R$10:$R$33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Kira-Kasangati-2Dir'!$AE$10:$AE$33</c:f>
              <c:numCache>
                <c:formatCode>0</c:formatCode>
                <c:ptCount val="24"/>
                <c:pt idx="0">
                  <c:v>176.88095238095238</c:v>
                </c:pt>
                <c:pt idx="1">
                  <c:v>142.85714285714286</c:v>
                </c:pt>
                <c:pt idx="2">
                  <c:v>125.76190476190476</c:v>
                </c:pt>
                <c:pt idx="3">
                  <c:v>123.85714285714285</c:v>
                </c:pt>
                <c:pt idx="4">
                  <c:v>121.11904761904762</c:v>
                </c:pt>
                <c:pt idx="5">
                  <c:v>118.54761904761904</c:v>
                </c:pt>
                <c:pt idx="6">
                  <c:v>114.28571428571428</c:v>
                </c:pt>
                <c:pt idx="7">
                  <c:v>108.14285714285714</c:v>
                </c:pt>
                <c:pt idx="8">
                  <c:v>113</c:v>
                </c:pt>
                <c:pt idx="9">
                  <c:v>153.28571428571428</c:v>
                </c:pt>
                <c:pt idx="10">
                  <c:v>186.85714285714283</c:v>
                </c:pt>
                <c:pt idx="11">
                  <c:v>187</c:v>
                </c:pt>
                <c:pt idx="12">
                  <c:v>172</c:v>
                </c:pt>
                <c:pt idx="13">
                  <c:v>155</c:v>
                </c:pt>
                <c:pt idx="14">
                  <c:v>120.5</c:v>
                </c:pt>
                <c:pt idx="15">
                  <c:v>82.5</c:v>
                </c:pt>
                <c:pt idx="16">
                  <c:v>47.5</c:v>
                </c:pt>
                <c:pt idx="17">
                  <c:v>17</c:v>
                </c:pt>
                <c:pt idx="18">
                  <c:v>19.5</c:v>
                </c:pt>
                <c:pt idx="19">
                  <c:v>8.5</c:v>
                </c:pt>
                <c:pt idx="20">
                  <c:v>3.5</c:v>
                </c:pt>
                <c:pt idx="21">
                  <c:v>15</c:v>
                </c:pt>
                <c:pt idx="22">
                  <c:v>29.5</c:v>
                </c:pt>
                <c:pt idx="23">
                  <c:v>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EB8-498B-B4B2-FD67924CDCD8}"/>
            </c:ext>
          </c:extLst>
        </c:ser>
        <c:ser>
          <c:idx val="1"/>
          <c:order val="1"/>
          <c:tx>
            <c:strRef>
              <c:f>'Avg Week Kira-Kasangati-2Dir'!$AF$9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Kira-Kasangati-2Dir'!$R$10:$R$33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Kira-Kasangati-2Dir'!$AF$10:$AF$33</c:f>
              <c:numCache>
                <c:formatCode>0</c:formatCode>
                <c:ptCount val="24"/>
                <c:pt idx="0">
                  <c:v>363.59523809523807</c:v>
                </c:pt>
                <c:pt idx="1">
                  <c:v>336.42857142857144</c:v>
                </c:pt>
                <c:pt idx="2">
                  <c:v>321.19047619047615</c:v>
                </c:pt>
                <c:pt idx="3">
                  <c:v>304.85714285714289</c:v>
                </c:pt>
                <c:pt idx="4">
                  <c:v>304.40476190476193</c:v>
                </c:pt>
                <c:pt idx="5">
                  <c:v>280.54761904761904</c:v>
                </c:pt>
                <c:pt idx="6">
                  <c:v>252.00000000000003</c:v>
                </c:pt>
                <c:pt idx="7">
                  <c:v>242</c:v>
                </c:pt>
                <c:pt idx="8">
                  <c:v>271.71428571428572</c:v>
                </c:pt>
                <c:pt idx="9">
                  <c:v>329.14285714285717</c:v>
                </c:pt>
                <c:pt idx="10">
                  <c:v>374.71428571428578</c:v>
                </c:pt>
                <c:pt idx="11">
                  <c:v>379.71428571428567</c:v>
                </c:pt>
                <c:pt idx="12">
                  <c:v>388.5</c:v>
                </c:pt>
                <c:pt idx="13">
                  <c:v>350</c:v>
                </c:pt>
                <c:pt idx="14">
                  <c:v>277</c:v>
                </c:pt>
                <c:pt idx="15">
                  <c:v>207</c:v>
                </c:pt>
                <c:pt idx="16">
                  <c:v>137</c:v>
                </c:pt>
                <c:pt idx="17">
                  <c:v>70.5</c:v>
                </c:pt>
                <c:pt idx="18">
                  <c:v>59</c:v>
                </c:pt>
                <c:pt idx="19">
                  <c:v>22</c:v>
                </c:pt>
                <c:pt idx="20">
                  <c:v>12.5</c:v>
                </c:pt>
                <c:pt idx="21">
                  <c:v>37</c:v>
                </c:pt>
                <c:pt idx="22">
                  <c:v>64.5</c:v>
                </c:pt>
                <c:pt idx="23">
                  <c:v>164.5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EB8-498B-B4B2-FD67924CDCD8}"/>
            </c:ext>
          </c:extLst>
        </c:ser>
        <c:ser>
          <c:idx val="5"/>
          <c:order val="2"/>
          <c:tx>
            <c:strRef>
              <c:f>'Avg Week Kira-Kasangati-2Dir'!$AC$9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Kira-Kasangati-2Dir'!$R$10:$R$33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Kira-Kasangati-2Dir'!$AC$10:$AC$33</c:f>
              <c:numCache>
                <c:formatCode>0</c:formatCode>
                <c:ptCount val="24"/>
                <c:pt idx="0">
                  <c:v>186.71428571428572</c:v>
                </c:pt>
                <c:pt idx="1">
                  <c:v>193.57142857142858</c:v>
                </c:pt>
                <c:pt idx="2">
                  <c:v>195.42857142857142</c:v>
                </c:pt>
                <c:pt idx="3">
                  <c:v>181</c:v>
                </c:pt>
                <c:pt idx="4">
                  <c:v>183.28571428571428</c:v>
                </c:pt>
                <c:pt idx="5">
                  <c:v>162</c:v>
                </c:pt>
                <c:pt idx="6">
                  <c:v>137.71428571428572</c:v>
                </c:pt>
                <c:pt idx="7">
                  <c:v>133.85714285714283</c:v>
                </c:pt>
                <c:pt idx="8">
                  <c:v>158.71428571428572</c:v>
                </c:pt>
                <c:pt idx="9">
                  <c:v>175.85714285714289</c:v>
                </c:pt>
                <c:pt idx="10">
                  <c:v>187.85714285714289</c:v>
                </c:pt>
                <c:pt idx="11">
                  <c:v>192.71428571428572</c:v>
                </c:pt>
                <c:pt idx="12">
                  <c:v>216.5</c:v>
                </c:pt>
                <c:pt idx="13">
                  <c:v>195</c:v>
                </c:pt>
                <c:pt idx="14">
                  <c:v>156.5</c:v>
                </c:pt>
                <c:pt idx="15">
                  <c:v>124.5</c:v>
                </c:pt>
                <c:pt idx="16">
                  <c:v>89.5</c:v>
                </c:pt>
                <c:pt idx="17">
                  <c:v>53.5</c:v>
                </c:pt>
                <c:pt idx="18">
                  <c:v>39.5</c:v>
                </c:pt>
                <c:pt idx="19">
                  <c:v>13.5</c:v>
                </c:pt>
                <c:pt idx="20">
                  <c:v>9</c:v>
                </c:pt>
                <c:pt idx="21">
                  <c:v>22</c:v>
                </c:pt>
                <c:pt idx="22">
                  <c:v>35</c:v>
                </c:pt>
                <c:pt idx="23">
                  <c:v>88.5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B8-498B-B4B2-FD67924CDC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505792"/>
        <c:axId val="157506944"/>
      </c:lineChart>
      <c:catAx>
        <c:axId val="157505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506944"/>
        <c:crosses val="autoZero"/>
        <c:auto val="1"/>
        <c:lblAlgn val="ctr"/>
        <c:lblOffset val="100"/>
        <c:noMultiLvlLbl val="0"/>
      </c:catAx>
      <c:valAx>
        <c:axId val="157506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505792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Kira-Kasangati-2Dir'!$S$9:$AF$9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Kira-Kasangati-2Dir'!$S$41:$AF$41</c:f>
              <c:numCache>
                <c:formatCode>_(* #,##0_);_(* \(#,##0\);_(* "-"_);_(@_)</c:formatCode>
                <c:ptCount val="14"/>
                <c:pt idx="0">
                  <c:v>1296.7857142857142</c:v>
                </c:pt>
                <c:pt idx="1">
                  <c:v>193.64285714285711</c:v>
                </c:pt>
                <c:pt idx="2">
                  <c:v>240.07142857142856</c:v>
                </c:pt>
                <c:pt idx="3">
                  <c:v>363.26190476190476</c:v>
                </c:pt>
                <c:pt idx="4">
                  <c:v>7.3571428571428568</c:v>
                </c:pt>
                <c:pt idx="5">
                  <c:v>5.8571428571428559</c:v>
                </c:pt>
                <c:pt idx="6">
                  <c:v>177.71428571428572</c:v>
                </c:pt>
                <c:pt idx="7">
                  <c:v>59.785714285714285</c:v>
                </c:pt>
                <c:pt idx="8">
                  <c:v>39.476190476190467</c:v>
                </c:pt>
                <c:pt idx="9">
                  <c:v>33.5</c:v>
                </c:pt>
                <c:pt idx="10">
                  <c:v>3131.7142857142858</c:v>
                </c:pt>
                <c:pt idx="11">
                  <c:v>0.64285714285714279</c:v>
                </c:pt>
                <c:pt idx="12">
                  <c:v>2418.0952380952381</c:v>
                </c:pt>
                <c:pt idx="13">
                  <c:v>5549.8095238095248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04-45EE-91CF-9408BEA49C1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15168"/>
        <c:axId val="157816704"/>
      </c:barChart>
      <c:catAx>
        <c:axId val="1578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16704"/>
        <c:crosses val="autoZero"/>
        <c:auto val="1"/>
        <c:lblAlgn val="ctr"/>
        <c:lblOffset val="100"/>
        <c:noMultiLvlLbl val="0"/>
      </c:catAx>
      <c:valAx>
        <c:axId val="15781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15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Kira-Kasangati-2Dir'!$S$9:$AF$9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Kira-Kasangati-2Dir'!$S$42:$AF$42</c:f>
              <c:numCache>
                <c:formatCode>0.000</c:formatCode>
                <c:ptCount val="14"/>
                <c:pt idx="0">
                  <c:v>1.3924681699647186</c:v>
                </c:pt>
                <c:pt idx="1">
                  <c:v>1.6672816728167281</c:v>
                </c:pt>
                <c:pt idx="2">
                  <c:v>1.3673718470301057</c:v>
                </c:pt>
                <c:pt idx="3">
                  <c:v>1.6643394785644159</c:v>
                </c:pt>
                <c:pt idx="4">
                  <c:v>1.2560975609756098</c:v>
                </c:pt>
                <c:pt idx="5">
                  <c:v>1.5185185185185186</c:v>
                </c:pt>
                <c:pt idx="6">
                  <c:v>1.3390742734122711</c:v>
                </c:pt>
                <c:pt idx="7">
                  <c:v>1.5218181818181817</c:v>
                </c:pt>
                <c:pt idx="8">
                  <c:v>2.0268948655256724</c:v>
                </c:pt>
                <c:pt idx="9">
                  <c:v>1.1551724137931036</c:v>
                </c:pt>
                <c:pt idx="10">
                  <c:v>1.4993502496409274</c:v>
                </c:pt>
                <c:pt idx="11">
                  <c:v>4.5</c:v>
                </c:pt>
                <c:pt idx="12">
                  <c:v>1.4465794009144388</c:v>
                </c:pt>
                <c:pt idx="13">
                  <c:v>1.4758916755839502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39-4D77-B900-4AFAD91C1B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61376"/>
        <c:axId val="157862912"/>
      </c:barChart>
      <c:catAx>
        <c:axId val="15786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62912"/>
        <c:crosses val="autoZero"/>
        <c:auto val="1"/>
        <c:lblAlgn val="ctr"/>
        <c:lblOffset val="100"/>
        <c:noMultiLvlLbl val="0"/>
      </c:catAx>
      <c:valAx>
        <c:axId val="15786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6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0.jpeg"/><Relationship Id="rId3" Type="http://schemas.openxmlformats.org/officeDocument/2006/relationships/image" Target="../media/image2.emf"/><Relationship Id="rId21" Type="http://schemas.openxmlformats.org/officeDocument/2006/relationships/chart" Target="../charts/chart13.xml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12.xml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20" Type="http://schemas.openxmlformats.org/officeDocument/2006/relationships/image" Target="../media/image16.jpeg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19" Type="http://schemas.openxmlformats.org/officeDocument/2006/relationships/image" Target="../media/image15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Relationship Id="rId22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8.jpeg"/><Relationship Id="rId18" Type="http://schemas.openxmlformats.org/officeDocument/2006/relationships/image" Target="../media/image13.jpeg"/><Relationship Id="rId3" Type="http://schemas.openxmlformats.org/officeDocument/2006/relationships/image" Target="../media/image2.emf"/><Relationship Id="rId21" Type="http://schemas.openxmlformats.org/officeDocument/2006/relationships/image" Target="../media/image16.jpeg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17" Type="http://schemas.openxmlformats.org/officeDocument/2006/relationships/chart" Target="../charts/chart19.xml"/><Relationship Id="rId2" Type="http://schemas.openxmlformats.org/officeDocument/2006/relationships/image" Target="../media/image1.emf"/><Relationship Id="rId16" Type="http://schemas.openxmlformats.org/officeDocument/2006/relationships/chart" Target="../charts/chart18.xml"/><Relationship Id="rId20" Type="http://schemas.openxmlformats.org/officeDocument/2006/relationships/image" Target="../media/image15.jpeg"/><Relationship Id="rId1" Type="http://schemas.openxmlformats.org/officeDocument/2006/relationships/chart" Target="../charts/chart1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7.xml"/><Relationship Id="rId23" Type="http://schemas.openxmlformats.org/officeDocument/2006/relationships/chart" Target="../charts/chart21.xml"/><Relationship Id="rId10" Type="http://schemas.openxmlformats.org/officeDocument/2006/relationships/image" Target="../media/image9.jpeg"/><Relationship Id="rId19" Type="http://schemas.openxmlformats.org/officeDocument/2006/relationships/image" Target="../media/image10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6.xml"/><Relationship Id="rId22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0.jpeg"/><Relationship Id="rId3" Type="http://schemas.openxmlformats.org/officeDocument/2006/relationships/image" Target="../media/image2.emf"/><Relationship Id="rId21" Type="http://schemas.openxmlformats.org/officeDocument/2006/relationships/chart" Target="../charts/chart28.xml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17" Type="http://schemas.openxmlformats.org/officeDocument/2006/relationships/chart" Target="../charts/chart26.xml"/><Relationship Id="rId2" Type="http://schemas.openxmlformats.org/officeDocument/2006/relationships/image" Target="../media/image1.emf"/><Relationship Id="rId16" Type="http://schemas.openxmlformats.org/officeDocument/2006/relationships/chart" Target="../charts/chart25.xml"/><Relationship Id="rId20" Type="http://schemas.openxmlformats.org/officeDocument/2006/relationships/chart" Target="../charts/chart27.xml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19" Type="http://schemas.openxmlformats.org/officeDocument/2006/relationships/image" Target="../media/image11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34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20.png"/><Relationship Id="rId17" Type="http://schemas.openxmlformats.org/officeDocument/2006/relationships/chart" Target="../charts/chart33.xml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8.jpeg"/><Relationship Id="rId18" Type="http://schemas.openxmlformats.org/officeDocument/2006/relationships/image" Target="../media/image17.jpeg"/><Relationship Id="rId3" Type="http://schemas.openxmlformats.org/officeDocument/2006/relationships/image" Target="../media/image2.emf"/><Relationship Id="rId21" Type="http://schemas.openxmlformats.org/officeDocument/2006/relationships/chart" Target="../charts/chart40.xml"/><Relationship Id="rId7" Type="http://schemas.openxmlformats.org/officeDocument/2006/relationships/image" Target="../media/image6.emf"/><Relationship Id="rId12" Type="http://schemas.openxmlformats.org/officeDocument/2006/relationships/image" Target="../media/image20.png"/><Relationship Id="rId17" Type="http://schemas.openxmlformats.org/officeDocument/2006/relationships/image" Target="../media/image2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20" Type="http://schemas.openxmlformats.org/officeDocument/2006/relationships/chart" Target="../charts/chart39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19" Type="http://schemas.openxmlformats.org/officeDocument/2006/relationships/image" Target="../media/image12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46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17" Type="http://schemas.openxmlformats.org/officeDocument/2006/relationships/chart" Target="../charts/chart45.xml"/><Relationship Id="rId2" Type="http://schemas.openxmlformats.org/officeDocument/2006/relationships/image" Target="../media/image1.emf"/><Relationship Id="rId16" Type="http://schemas.openxmlformats.org/officeDocument/2006/relationships/chart" Target="../charts/chart44.xml"/><Relationship Id="rId1" Type="http://schemas.openxmlformats.org/officeDocument/2006/relationships/chart" Target="../charts/chart41.xml"/><Relationship Id="rId6" Type="http://schemas.openxmlformats.org/officeDocument/2006/relationships/image" Target="../media/image5.emf"/><Relationship Id="rId11" Type="http://schemas.openxmlformats.org/officeDocument/2006/relationships/image" Target="../media/image21.jpeg"/><Relationship Id="rId5" Type="http://schemas.openxmlformats.org/officeDocument/2006/relationships/image" Target="../media/image4.emf"/><Relationship Id="rId15" Type="http://schemas.openxmlformats.org/officeDocument/2006/relationships/chart" Target="../charts/chart4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2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20.png"/><Relationship Id="rId2" Type="http://schemas.openxmlformats.org/officeDocument/2006/relationships/image" Target="../media/image1.emf"/><Relationship Id="rId16" Type="http://schemas.openxmlformats.org/officeDocument/2006/relationships/chart" Target="../charts/chart54.xml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20.png"/><Relationship Id="rId3" Type="http://schemas.openxmlformats.org/officeDocument/2006/relationships/image" Target="../media/image2.emf"/><Relationship Id="rId21" Type="http://schemas.openxmlformats.org/officeDocument/2006/relationships/chart" Target="../charts/chart60.xml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17" Type="http://schemas.openxmlformats.org/officeDocument/2006/relationships/image" Target="../media/image19.jpeg"/><Relationship Id="rId2" Type="http://schemas.openxmlformats.org/officeDocument/2006/relationships/image" Target="../media/image1.emf"/><Relationship Id="rId16" Type="http://schemas.openxmlformats.org/officeDocument/2006/relationships/chart" Target="../charts/chart58.xml"/><Relationship Id="rId20" Type="http://schemas.openxmlformats.org/officeDocument/2006/relationships/chart" Target="../charts/chart59.xml"/><Relationship Id="rId1" Type="http://schemas.openxmlformats.org/officeDocument/2006/relationships/chart" Target="../charts/chart55.xml"/><Relationship Id="rId6" Type="http://schemas.openxmlformats.org/officeDocument/2006/relationships/image" Target="../media/image5.emf"/><Relationship Id="rId11" Type="http://schemas.openxmlformats.org/officeDocument/2006/relationships/image" Target="../media/image21.jpeg"/><Relationship Id="rId5" Type="http://schemas.openxmlformats.org/officeDocument/2006/relationships/image" Target="../media/image4.emf"/><Relationship Id="rId15" Type="http://schemas.openxmlformats.org/officeDocument/2006/relationships/chart" Target="../charts/chart57.xml"/><Relationship Id="rId10" Type="http://schemas.openxmlformats.org/officeDocument/2006/relationships/image" Target="../media/image9.jpeg"/><Relationship Id="rId19" Type="http://schemas.openxmlformats.org/officeDocument/2006/relationships/image" Target="../media/image18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65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17" Type="http://schemas.openxmlformats.org/officeDocument/2006/relationships/image" Target="../media/image21.jpeg"/><Relationship Id="rId2" Type="http://schemas.openxmlformats.org/officeDocument/2006/relationships/image" Target="../media/image1.emf"/><Relationship Id="rId16" Type="http://schemas.openxmlformats.org/officeDocument/2006/relationships/chart" Target="../charts/chart64.xml"/><Relationship Id="rId1" Type="http://schemas.openxmlformats.org/officeDocument/2006/relationships/chart" Target="../charts/chart6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3.xml"/><Relationship Id="rId10" Type="http://schemas.openxmlformats.org/officeDocument/2006/relationships/image" Target="../media/image9.jpeg"/><Relationship Id="rId19" Type="http://schemas.openxmlformats.org/officeDocument/2006/relationships/chart" Target="../charts/chart66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2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0.jpeg"/><Relationship Id="rId3" Type="http://schemas.openxmlformats.org/officeDocument/2006/relationships/image" Target="../media/image2.emf"/><Relationship Id="rId21" Type="http://schemas.openxmlformats.org/officeDocument/2006/relationships/chart" Target="../charts/chart73.xml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17" Type="http://schemas.openxmlformats.org/officeDocument/2006/relationships/chart" Target="../charts/chart71.xml"/><Relationship Id="rId2" Type="http://schemas.openxmlformats.org/officeDocument/2006/relationships/image" Target="../media/image1.emf"/><Relationship Id="rId16" Type="http://schemas.openxmlformats.org/officeDocument/2006/relationships/chart" Target="../charts/chart70.xml"/><Relationship Id="rId20" Type="http://schemas.openxmlformats.org/officeDocument/2006/relationships/chart" Target="../charts/chart72.xml"/><Relationship Id="rId1" Type="http://schemas.openxmlformats.org/officeDocument/2006/relationships/chart" Target="../charts/chart6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9.xml"/><Relationship Id="rId10" Type="http://schemas.openxmlformats.org/officeDocument/2006/relationships/image" Target="../media/image9.jpeg"/><Relationship Id="rId19" Type="http://schemas.openxmlformats.org/officeDocument/2006/relationships/image" Target="../media/image11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8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20.pn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17" Type="http://schemas.openxmlformats.org/officeDocument/2006/relationships/chart" Target="../charts/chart78.xml"/><Relationship Id="rId2" Type="http://schemas.openxmlformats.org/officeDocument/2006/relationships/image" Target="../media/image1.emf"/><Relationship Id="rId16" Type="http://schemas.openxmlformats.org/officeDocument/2006/relationships/chart" Target="../charts/chart77.xml"/><Relationship Id="rId20" Type="http://schemas.openxmlformats.org/officeDocument/2006/relationships/chart" Target="../charts/chart80.xml"/><Relationship Id="rId1" Type="http://schemas.openxmlformats.org/officeDocument/2006/relationships/chart" Target="../charts/chart7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76.xml"/><Relationship Id="rId10" Type="http://schemas.openxmlformats.org/officeDocument/2006/relationships/image" Target="../media/image9.jpeg"/><Relationship Id="rId19" Type="http://schemas.openxmlformats.org/officeDocument/2006/relationships/chart" Target="../charts/chart79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75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2" Type="http://schemas.openxmlformats.org/officeDocument/2006/relationships/image" Target="../media/image1.emf"/><Relationship Id="rId1" Type="http://schemas.openxmlformats.org/officeDocument/2006/relationships/chart" Target="../charts/chart8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8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8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2" Type="http://schemas.openxmlformats.org/officeDocument/2006/relationships/image" Target="../media/image1.emf"/><Relationship Id="rId1" Type="http://schemas.openxmlformats.org/officeDocument/2006/relationships/chart" Target="../charts/chart8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8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8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87.xml"/><Relationship Id="rId18" Type="http://schemas.openxmlformats.org/officeDocument/2006/relationships/chart" Target="../charts/chart92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2.jpeg"/><Relationship Id="rId17" Type="http://schemas.openxmlformats.org/officeDocument/2006/relationships/chart" Target="../charts/chart91.xml"/><Relationship Id="rId2" Type="http://schemas.openxmlformats.org/officeDocument/2006/relationships/image" Target="../media/image2.emf"/><Relationship Id="rId16" Type="http://schemas.openxmlformats.org/officeDocument/2006/relationships/chart" Target="../charts/chart9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20.png"/><Relationship Id="rId5" Type="http://schemas.openxmlformats.org/officeDocument/2006/relationships/image" Target="../media/image5.emf"/><Relationship Id="rId15" Type="http://schemas.openxmlformats.org/officeDocument/2006/relationships/chart" Target="../charts/chart8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8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C598C06B-5E2D-49A2-8309-0D806A656D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6612DCA-27E0-488A-ACD5-874631D410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218825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D54ED172-C5ED-434A-86E6-520C339CD3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218508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5FD123A-C49B-4081-B0BF-02E54F3EC5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220186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F9F85D00-AAAC-4CD9-8E21-A038F81781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220628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777194B8-FB9A-4CDE-B0B8-0EFC07D1F2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25118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B258F21-E186-47E7-B0EC-50330CBA04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221637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F947D4E-A2AF-4520-A526-9ECC355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218916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5B1BB5E8-0E11-4C78-8D9C-B164CA4EAB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216103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B1D89F4-7D00-41F4-B72D-B6A806CE65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220771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C537975B-6E9F-4EC9-92C7-3D8C2E3E34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8978234" y="216104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47B3E81-A5F3-4247-AA63-097C63078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3344523" y="218122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8DAD4E7-EAC5-4CF9-AAB7-414E9A3D0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10418423" y="212951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300EE201-19A6-42AC-B61C-00702E6494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0EDEAB3-AC7E-45B3-A19C-690D1844C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710CFE0-F7FB-49B8-A26B-8A6E472A2B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EA137A2-398A-4C2B-BA34-6A1748C936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211205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113DE2B-3263-403C-A2F0-232A431703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210888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736CDE73-901E-4057-8262-D1324BCF04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212566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A6D7DF6-C799-4A71-93DD-B629378FD4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213008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659E8C6F-0226-4D74-86C8-D328ABDE4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17498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FB31A22-6B7F-405D-89BD-BD54810574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214017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B38E50A-EA82-4A83-836D-D3C15F509E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211296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7167C5D-38B2-4F5D-8489-F14B84DA21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208483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3844229B-03B8-45E9-A6A0-CAF7DE0D24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5042454" y="213151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FBA16E23-D41B-4233-A54E-E0B3B05CC6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/>
        <a:srcRect/>
        <a:stretch>
          <a:fillRect/>
        </a:stretch>
      </xdr:blipFill>
      <xdr:spPr bwMode="auto">
        <a:xfrm>
          <a:off x="8978234" y="208484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366D222C-AC1B-44B4-A90F-1C0F52BC1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3344523" y="210502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95877FC6-62B8-403B-A544-8108C522C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10418423" y="205331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7D866C8F-9735-4BB5-BFE4-4AE9BA842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DA0254A-C25E-4F66-A0A4-8F7E593F89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92AF0F5-E9FD-4361-BB6C-A97ED2C9B2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B856DEC6-8916-447B-8350-14439AEFB3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66605D66-2227-478A-9344-2DF2EB5840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C4386ADE-717F-476F-870A-2D84555CBB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F9E35C2B-652B-4F04-9A10-FF9E6D511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CC1EA936-0100-46FB-8827-5C463F3BDC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F8F257A-6A37-4410-8F8D-7C2A63D945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0887C76-1716-400F-A2C1-11A2EF5D92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9B835B3-FF1E-47A1-97AE-43A7E4C4CC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C306F99C-62DC-4546-8EFC-6834886328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6A72FBBE-32FF-41F6-8CB7-D6E17EFCA2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3AD94CBE-ACE5-49E0-8945-169876667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C6AA8C27-E52D-4096-BEAC-19C13167C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1E75DBBA-4318-4E43-A3F6-99003D6A92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2C9BB63-1797-4CD5-BBCD-78E7BDE583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69B40F7-451E-4C77-92D5-3CFE9E8F5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AAD6090-30D3-4B32-A01D-A67AD533D4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B37EBB2-A5A8-45DE-A591-C5C6CFB124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3513D3E8-19D2-462B-8A38-19894BE505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8F66E0A-90EC-461F-98A8-F7D80A028C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42C309BB-4D77-46B5-A2B9-57897D55A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6C87FD7-C9DC-4524-BB87-8FED5B59E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F8813404-C036-4F35-93AA-3C509E7FB8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8FD0362-BD29-4BE4-871A-9539F7B4F3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3273C054-AA5B-4B77-9BB0-398D2F777B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DEDAB093-4FD3-47E4-B0B7-AE328279F8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5A8F9E8D-46D9-4E72-9FD3-7605F78B1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E25A343-2137-49E5-8723-A0A1DAC5A2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3BD39DFE-9C54-4EE7-98BC-C0DF1825A2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E4137995-A5C8-45B1-971A-E5355C429B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6964793-EF20-4C1B-A78E-E35FDD88C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C047396B-FEDD-4896-9253-B9F3BF751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1934E14-F6B3-40F9-BFFA-7435DD770C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72913EE-67CB-4324-AC62-8E81E6568A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B869F794-C5D6-49CB-B0B6-8884E8EA43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68686A3-3A81-4720-A001-FA5561BA44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8D9C6A80-BCA6-4F73-A704-43691B2C06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5E117D0E-5856-4F30-A605-F2B1DCB58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49BF32B-A9EC-499E-930B-BD2E3931B6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6465C47-D94B-4D02-A28E-FCE9DA483B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73737573-2781-440C-B83F-EC9DEF5651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EA22B7B0-794C-4E7C-9944-B7B4A045F6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3BDFB8FF-96B3-4E5A-8A2B-D9205CE48B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D6646080-5921-43FD-A255-B229A40B34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DD6293E-03F2-4969-B217-451B0FDD44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EF1EA63-5F90-4DCA-872B-1A64826897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522A0E5E-39BF-4DA2-A732-DE0171BC57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23AEE044-B58A-4703-8234-C9E05DC80D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B078633A-8652-4781-A9EB-26CA9A080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64A2F94A-C17E-4F26-A489-0575CCCA6D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66B4F44-6CE9-46E4-85E9-130790039A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79AECE7-B2CB-4B82-BAED-9CB1FA3F84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63790</xdr:colOff>
      <xdr:row>7</xdr:row>
      <xdr:rowOff>268287</xdr:rowOff>
    </xdr:from>
    <xdr:to>
      <xdr:col>10</xdr:col>
      <xdr:colOff>712107</xdr:colOff>
      <xdr:row>8</xdr:row>
      <xdr:rowOff>49892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727BEECB-4266-4053-8716-7528C2B53E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55290" y="2097087"/>
          <a:ext cx="648317" cy="419780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C85CA3A-FCDA-4160-97AB-95189ECCC7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3C89DB9-DDFD-4609-BB6F-EB7696BAA9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3712EBF4-88A1-40E8-972B-A8FEA383B8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1DB72AB-0D1A-484D-8EDE-5C30E84B1D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2B138163-E6BD-4EB8-B9DC-96F0F1DDC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6F607CFA-2D64-4398-BAD4-EA345C42D9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5FE89CAD-8022-44E8-A25D-C423529E1B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082E33-73C7-4DE1-8E7C-D0D3C54613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AF7A45A-CBF1-41A5-8DC1-03869A1589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0A60BB0-D001-4639-B8EA-C1570CB8C3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B4495019-4568-48A8-8590-555ED06C2C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1964FDD-7A2A-4D0D-983F-0B63E78F0F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B9D6900E-F973-451A-AF56-F7FEAA7459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6BC66979-D619-4913-B85A-7C1A9532FE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AEE4B0C-5CA9-4977-8588-E3485BDF1B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EE2D9F73-6F7C-42E7-9177-C921727CB3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11340A7A-332C-42A6-9B3C-305CE81151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23F253F3-257E-46D3-AA19-3E7AEDBB5C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4F2BFAC3-4F59-4A1A-AD05-8AB1EDCA5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AA910936-0263-4438-BF4A-0F4131FBF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1733CF33-3BB6-41D5-B11F-CCAFED9274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914D1436-AE4E-4D99-863F-F28A765C73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4FEE243-8EA3-4EB1-8680-212B6B4211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1054108-D65A-4FFC-BB1C-5871551DF0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1F504C71-3D23-4989-9BC7-4A053CDE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7A8B8C23-D4C7-4A01-98C5-4D2BC92C24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384FD71E-2E18-49D0-8AA0-BC68853AFF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4A54192-3967-4D0C-93B6-4659B84795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3B34CC1-00C2-4C1B-9C99-EA89F4BC40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3D64298-8535-46E9-A9DB-A9E56D7CF5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EF2C3A8-B63C-4D8E-9759-84700E6262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A49D0D2D-7778-450A-8704-873995155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950EE16C-B197-4113-ADBD-B0A19D1067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F50C3FE-F864-4FBC-A670-8DDF67952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90A73D5C-B4D9-43C4-9791-4AC2C4253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545BA068-44F4-486F-AAE9-F8000E4C76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71DCAA5C-6F67-4233-AC13-92CFB88684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6ECBB90-B2D0-4FA1-BA3B-6772593C32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AB926844-72E3-4A45-ABAE-958C82A667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6AE134CD-C59D-4378-8D2A-ADC932185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BE66EEE-D660-4C33-9A6B-E4C24ACFA2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2D4AA0CB-D318-46FE-9416-303D91A218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D299F23-FC73-4145-B92F-FDDCCE2073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473FBAA-CCF6-474C-AEE7-4A4606219F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A58C60C3-8A5D-4046-8A10-6503B9088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05BCEF8-6C98-402C-A489-586DF456D7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BEBB2F7-DCE7-4221-B44E-83E9CD8B1B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1EE46147-3AA8-4B51-85EA-43F82053FF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903ECEAE-E4A7-4FDD-8E43-716DF78B92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DB915C7E-DC4B-4E4B-B322-AF97C921E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12789994-A991-4A3C-AE40-C312F644C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6077DE3-59F3-47E2-BECD-357FB69658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559A32C7-13A8-41C0-B16F-9232649C9A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4F90D4A-53F5-4A8E-8EB1-34C756C643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CA8D429-6CB0-4C9D-878A-B4E60B2324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77736D72-D49E-4FDA-8F42-498F822889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D0923AC4-F13E-4CDE-B604-51BC8FCA8F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B65C40EA-A01A-4F4D-8F8A-23BE922E81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0D828FC-1CDF-4C55-A90D-E802BAE4D2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5C77683B-BE40-43A1-A815-668EB83088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D39FBBF8-32C6-4717-BF98-1E50B40BEA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3EE128F-F705-4CB0-B000-5C0626CAE3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70C578EA-F6E9-49B8-8A0C-E5B5672AB1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04A0A7D-324D-4FB6-9960-B42044AEA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D634D860-30A3-4332-90E3-864F30360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3B3DCE4F-06CF-4463-A929-3E04C23C73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74201FDC-5D41-41BA-AA0C-CA34FA4BC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6349</xdr:rowOff>
    </xdr:from>
    <xdr:to>
      <xdr:col>27</xdr:col>
      <xdr:colOff>698499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15876</xdr:colOff>
      <xdr:row>58</xdr:row>
      <xdr:rowOff>263525</xdr:rowOff>
    </xdr:from>
    <xdr:to>
      <xdr:col>23</xdr:col>
      <xdr:colOff>15876</xdr:colOff>
      <xdr:row>74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0</xdr:colOff>
      <xdr:row>59</xdr:row>
      <xdr:rowOff>1</xdr:rowOff>
    </xdr:from>
    <xdr:to>
      <xdr:col>30</xdr:col>
      <xdr:colOff>698500</xdr:colOff>
      <xdr:row>74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6350</xdr:rowOff>
    </xdr:from>
    <xdr:to>
      <xdr:col>27</xdr:col>
      <xdr:colOff>698500</xdr:colOff>
      <xdr:row>57</xdr:row>
      <xdr:rowOff>15876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</xdr:colOff>
      <xdr:row>58</xdr:row>
      <xdr:rowOff>9525</xdr:rowOff>
    </xdr:from>
    <xdr:to>
      <xdr:col>23</xdr:col>
      <xdr:colOff>1</xdr:colOff>
      <xdr:row>72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698501</xdr:colOff>
      <xdr:row>58</xdr:row>
      <xdr:rowOff>15875</xdr:rowOff>
    </xdr:from>
    <xdr:to>
      <xdr:col>31</xdr:col>
      <xdr:colOff>15875</xdr:colOff>
      <xdr:row>73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59</xdr:row>
      <xdr:rowOff>9525</xdr:rowOff>
    </xdr:from>
    <xdr:to>
      <xdr:col>23</xdr:col>
      <xdr:colOff>650874</xdr:colOff>
      <xdr:row>73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107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8F92F88-806A-4199-BEC1-803EE1E419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22223</xdr:colOff>
      <xdr:row>73</xdr:row>
      <xdr:rowOff>111125</xdr:rowOff>
    </xdr:from>
    <xdr:to>
      <xdr:col>23</xdr:col>
      <xdr:colOff>666750</xdr:colOff>
      <xdr:row>88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15876</xdr:colOff>
      <xdr:row>43</xdr:row>
      <xdr:rowOff>15875</xdr:rowOff>
    </xdr:from>
    <xdr:to>
      <xdr:col>28</xdr:col>
      <xdr:colOff>0</xdr:colOff>
      <xdr:row>59</xdr:row>
      <xdr:rowOff>9528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666750</xdr:colOff>
      <xdr:row>59</xdr:row>
      <xdr:rowOff>15875</xdr:rowOff>
    </xdr:from>
    <xdr:to>
      <xdr:col>30</xdr:col>
      <xdr:colOff>698501</xdr:colOff>
      <xdr:row>73</xdr:row>
      <xdr:rowOff>79375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682624</xdr:colOff>
      <xdr:row>73</xdr:row>
      <xdr:rowOff>95250</xdr:rowOff>
    </xdr:from>
    <xdr:to>
      <xdr:col>31</xdr:col>
      <xdr:colOff>0</xdr:colOff>
      <xdr:row>87</xdr:row>
      <xdr:rowOff>269875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EMDP%20-%20Allan\KASANGATI-KIRA\MCC-C2-STN70-KASANGATI-KI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MCC-C2-STN-70-Kasangati-Kiira1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TEWARD%20CONSULTANCY/Desktop/EDMP-1.10%20ELIZABETH/MCC-C2-STN-70-Kasangati-Kiira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Preliminary%20Data%20For%20Review\EDMP-1.10%20ELIZABETH\MCC-C2-STN-70-Kasangati-Kiira-LIZ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4.09.2019 KIIRA RD-KASANGATI "/>
      <sheetName val="24.09.2019 KASANGATI-KIIRA RD"/>
      <sheetName val="23.07 Kibuye-Makindye"/>
      <sheetName val="23.07 Makindye-Kibuye"/>
      <sheetName val="24.07 Kibuye-Makindye"/>
      <sheetName val="24.07 Makindye-Kibuye"/>
      <sheetName val="25.07 Kibuye-Makindye"/>
      <sheetName val="25.07 Makindye-Kibuye"/>
      <sheetName val="26.07 Kibuye-Makindye-24h"/>
      <sheetName val="26.07 Makindye-Kibuye-24h"/>
      <sheetName val="27.07 Kibuye-Makindye-24h"/>
      <sheetName val="27.07 Makindye-Kibuye-24h"/>
      <sheetName val="28.07 Kibuye-Makindye"/>
      <sheetName val="28.07 Makindye-Kibuye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MCC-C2-STN70-BONOBOS MOTEL</v>
          </cell>
        </row>
        <row r="5">
          <cell r="D5" t="str">
            <v>24.09.19</v>
          </cell>
          <cell r="G5" t="str">
            <v>BONOBOS MOTEL</v>
          </cell>
        </row>
        <row r="6">
          <cell r="K6" t="str">
            <v>LAWRENCE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127</v>
          </cell>
          <cell r="AF10">
            <v>227</v>
          </cell>
        </row>
        <row r="11">
          <cell r="R11" t="str">
            <v>0800-0900</v>
          </cell>
          <cell r="AE11">
            <v>64</v>
          </cell>
          <cell r="AF11">
            <v>136</v>
          </cell>
        </row>
        <row r="12">
          <cell r="R12" t="str">
            <v>0900-1000</v>
          </cell>
          <cell r="AE12">
            <v>71</v>
          </cell>
          <cell r="AF12">
            <v>139</v>
          </cell>
        </row>
        <row r="13">
          <cell r="R13" t="str">
            <v>1000-1100</v>
          </cell>
          <cell r="AE13">
            <v>46</v>
          </cell>
          <cell r="AF13">
            <v>106</v>
          </cell>
        </row>
        <row r="14">
          <cell r="R14" t="str">
            <v>1100-1200</v>
          </cell>
          <cell r="AE14">
            <v>61</v>
          </cell>
          <cell r="AF14">
            <v>163</v>
          </cell>
        </row>
        <row r="15">
          <cell r="R15" t="str">
            <v>1200-1300</v>
          </cell>
          <cell r="AE15">
            <v>56</v>
          </cell>
          <cell r="AF15">
            <v>135</v>
          </cell>
        </row>
        <row r="16">
          <cell r="R16" t="str">
            <v>1300-1400</v>
          </cell>
          <cell r="AE16">
            <v>59</v>
          </cell>
          <cell r="AF16">
            <v>139</v>
          </cell>
        </row>
        <row r="17">
          <cell r="R17" t="str">
            <v>1400-1500</v>
          </cell>
          <cell r="AE17">
            <v>55</v>
          </cell>
          <cell r="AF17">
            <v>110</v>
          </cell>
        </row>
        <row r="18">
          <cell r="R18" t="str">
            <v>1500-1600</v>
          </cell>
          <cell r="AE18">
            <v>42</v>
          </cell>
          <cell r="AF18">
            <v>124</v>
          </cell>
        </row>
        <row r="19">
          <cell r="R19" t="str">
            <v>1600-1700</v>
          </cell>
          <cell r="AE19">
            <v>67</v>
          </cell>
          <cell r="AF19">
            <v>170</v>
          </cell>
        </row>
        <row r="20">
          <cell r="R20" t="str">
            <v>1700-1800</v>
          </cell>
          <cell r="AE20">
            <v>90</v>
          </cell>
          <cell r="AF20">
            <v>188</v>
          </cell>
        </row>
        <row r="21">
          <cell r="R21" t="str">
            <v>1800-1900</v>
          </cell>
          <cell r="AE21">
            <v>102</v>
          </cell>
          <cell r="AF21">
            <v>185</v>
          </cell>
        </row>
        <row r="59">
          <cell r="C59">
            <v>0.25192096597145991</v>
          </cell>
          <cell r="D59">
            <v>3.3479692645444564E-2</v>
          </cell>
          <cell r="E59">
            <v>4.7200878155872671E-2</v>
          </cell>
          <cell r="F59">
            <v>6.0373216245883647E-2</v>
          </cell>
          <cell r="G59">
            <v>0</v>
          </cell>
          <cell r="H59">
            <v>5.4884742041712406E-4</v>
          </cell>
          <cell r="I59">
            <v>4.1163556531284305E-2</v>
          </cell>
          <cell r="J59">
            <v>1.4818880351262349E-2</v>
          </cell>
          <cell r="K59">
            <v>2.7442371020856204E-3</v>
          </cell>
          <cell r="L59">
            <v>8.7815587266739849E-3</v>
          </cell>
          <cell r="M59">
            <v>0.53896816684961579</v>
          </cell>
          <cell r="N59">
            <v>0</v>
          </cell>
        </row>
        <row r="60">
          <cell r="C60">
            <v>0.54642857142857137</v>
          </cell>
          <cell r="D60">
            <v>7.2619047619047625E-2</v>
          </cell>
          <cell r="E60">
            <v>0.10238095238095238</v>
          </cell>
          <cell r="F60">
            <v>0.13095238095238096</v>
          </cell>
          <cell r="G60">
            <v>0</v>
          </cell>
          <cell r="H60">
            <v>1.1904761904761906E-3</v>
          </cell>
          <cell r="I60">
            <v>8.9285714285714288E-2</v>
          </cell>
          <cell r="J60">
            <v>3.214285714285714E-2</v>
          </cell>
          <cell r="K60">
            <v>5.9523809523809521E-3</v>
          </cell>
          <cell r="L60">
            <v>1.9047619047619049E-2</v>
          </cell>
          <cell r="N60">
            <v>0</v>
          </cell>
        </row>
      </sheetData>
      <sheetData sheetId="1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116</v>
          </cell>
          <cell r="AF10">
            <v>228</v>
          </cell>
        </row>
        <row r="11">
          <cell r="R11" t="str">
            <v>0800-0900</v>
          </cell>
          <cell r="AE11">
            <v>59</v>
          </cell>
          <cell r="AF11">
            <v>150</v>
          </cell>
        </row>
        <row r="12">
          <cell r="R12" t="str">
            <v>0900-1000</v>
          </cell>
          <cell r="AE12">
            <v>59</v>
          </cell>
          <cell r="AF12">
            <v>147</v>
          </cell>
        </row>
        <row r="13">
          <cell r="R13" t="str">
            <v>1000-1100</v>
          </cell>
          <cell r="AE13">
            <v>58</v>
          </cell>
          <cell r="AF13">
            <v>136</v>
          </cell>
        </row>
        <row r="14">
          <cell r="R14" t="str">
            <v>1100-1200</v>
          </cell>
          <cell r="AE14">
            <v>32</v>
          </cell>
          <cell r="AF14">
            <v>116</v>
          </cell>
        </row>
        <row r="15">
          <cell r="R15" t="str">
            <v>1200-1300</v>
          </cell>
          <cell r="AE15">
            <v>51</v>
          </cell>
          <cell r="AF15">
            <v>138</v>
          </cell>
        </row>
        <row r="16">
          <cell r="R16" t="str">
            <v>1300-1400</v>
          </cell>
          <cell r="AE16">
            <v>42</v>
          </cell>
          <cell r="AF16">
            <v>118</v>
          </cell>
        </row>
        <row r="17">
          <cell r="R17" t="str">
            <v>1400-1500</v>
          </cell>
          <cell r="AE17">
            <v>35</v>
          </cell>
          <cell r="AF17">
            <v>85</v>
          </cell>
        </row>
        <row r="18">
          <cell r="R18" t="str">
            <v>1500-1600</v>
          </cell>
          <cell r="AE18">
            <v>53</v>
          </cell>
          <cell r="AF18">
            <v>129</v>
          </cell>
        </row>
        <row r="19">
          <cell r="R19" t="str">
            <v>1600-1700</v>
          </cell>
          <cell r="AE19">
            <v>83</v>
          </cell>
          <cell r="AF19">
            <v>171</v>
          </cell>
        </row>
        <row r="20">
          <cell r="R20" t="str">
            <v>1700-1800</v>
          </cell>
          <cell r="AE20">
            <v>113</v>
          </cell>
          <cell r="AF20">
            <v>215</v>
          </cell>
        </row>
        <row r="21">
          <cell r="R21" t="str">
            <v>1800-1900</v>
          </cell>
          <cell r="AE21">
            <v>84</v>
          </cell>
          <cell r="AF21">
            <v>177</v>
          </cell>
        </row>
        <row r="59">
          <cell r="C59">
            <v>0.23204419889502761</v>
          </cell>
          <cell r="D59">
            <v>2.9834254143646408E-2</v>
          </cell>
          <cell r="E59">
            <v>3.9226519337016576E-2</v>
          </cell>
          <cell r="F59">
            <v>6.5193370165745862E-2</v>
          </cell>
          <cell r="G59">
            <v>0</v>
          </cell>
          <cell r="H59">
            <v>5.5248618784530391E-4</v>
          </cell>
          <cell r="I59">
            <v>4.6408839779005527E-2</v>
          </cell>
          <cell r="J59">
            <v>8.2872928176795577E-3</v>
          </cell>
          <cell r="K59">
            <v>3.8674033149171273E-3</v>
          </cell>
          <cell r="L59">
            <v>8.2872928176795577E-3</v>
          </cell>
          <cell r="M59">
            <v>0.56629834254143652</v>
          </cell>
          <cell r="N59">
            <v>0</v>
          </cell>
        </row>
        <row r="60">
          <cell r="C60">
            <v>0.53503184713375795</v>
          </cell>
          <cell r="D60">
            <v>6.8789808917197451E-2</v>
          </cell>
          <cell r="E60">
            <v>9.0445859872611459E-2</v>
          </cell>
          <cell r="F60">
            <v>0.15031847133757961</v>
          </cell>
          <cell r="G60">
            <v>0</v>
          </cell>
          <cell r="H60">
            <v>1.2738853503184713E-3</v>
          </cell>
          <cell r="I60">
            <v>0.1070063694267516</v>
          </cell>
          <cell r="J60">
            <v>1.9108280254777069E-2</v>
          </cell>
          <cell r="K60">
            <v>8.9171974522292991E-3</v>
          </cell>
          <cell r="L60">
            <v>1.9108280254777069E-2</v>
          </cell>
          <cell r="N6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9.KIIRA-KASANGATI"/>
      <sheetName val="23.09. KASANGATI-KIIRA"/>
      <sheetName val="24.09 Kira-Kasangati"/>
      <sheetName val="24.09 Kasangati-Kira"/>
      <sheetName val="24.07 Kibuye-Makindye"/>
      <sheetName val="24.07 Makindye-Kibuye"/>
      <sheetName val="25.09 Kiira-kasangati"/>
      <sheetName val="25.09 kasangati-Kiira"/>
      <sheetName val="26.07 Kibuye-Makindye-24h"/>
      <sheetName val="26.07 Makindye-Kibuye-24h"/>
      <sheetName val="27.07 Kibuye-Makindye-24h"/>
      <sheetName val="27.07 Makindye-Kibuye-24h"/>
      <sheetName val="28.07 Kibuye-Makindye"/>
      <sheetName val="28.07 Makindye-Kibuye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 - C2 - STN 70 - KASANGATI-KIIRA ROAD</v>
          </cell>
        </row>
        <row r="6">
          <cell r="D6" t="str">
            <v>Kiira</v>
          </cell>
          <cell r="G6" t="str">
            <v>Kasangati</v>
          </cell>
        </row>
      </sheetData>
      <sheetData sheetId="1">
        <row r="3">
          <cell r="C3" t="str">
            <v>MCC - C2 - STN 70 - KASANGATI-KIIRA ROAD</v>
          </cell>
        </row>
        <row r="6">
          <cell r="D6" t="str">
            <v>KASANAGATI</v>
          </cell>
          <cell r="G6" t="str">
            <v>KIIRA</v>
          </cell>
        </row>
      </sheetData>
      <sheetData sheetId="2"/>
      <sheetData sheetId="3"/>
      <sheetData sheetId="4"/>
      <sheetData sheetId="5">
        <row r="5">
          <cell r="G5" t="str">
            <v>Bonobos hotel</v>
          </cell>
          <cell r="K5" t="str">
            <v>Deborah</v>
          </cell>
        </row>
        <row r="6">
          <cell r="K6" t="str">
            <v>Lawrence</v>
          </cell>
        </row>
      </sheetData>
      <sheetData sheetId="6">
        <row r="5">
          <cell r="G5" t="str">
            <v>Bonobos hotel</v>
          </cell>
          <cell r="K5" t="str">
            <v>Deborah</v>
          </cell>
        </row>
        <row r="6">
          <cell r="K6" t="str">
            <v>Lawrence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119</v>
          </cell>
          <cell r="AF10">
            <v>220</v>
          </cell>
        </row>
        <row r="11">
          <cell r="R11" t="str">
            <v>0800-0900</v>
          </cell>
          <cell r="AE11">
            <v>80</v>
          </cell>
          <cell r="AF11">
            <v>163</v>
          </cell>
        </row>
        <row r="12">
          <cell r="R12" t="str">
            <v>0900-1000</v>
          </cell>
          <cell r="AE12">
            <v>78</v>
          </cell>
          <cell r="AF12">
            <v>151</v>
          </cell>
        </row>
        <row r="13">
          <cell r="R13" t="str">
            <v>1000-1100</v>
          </cell>
          <cell r="AE13">
            <v>73</v>
          </cell>
          <cell r="AF13">
            <v>153</v>
          </cell>
        </row>
        <row r="14">
          <cell r="R14" t="str">
            <v>1100-1200</v>
          </cell>
          <cell r="AE14">
            <v>53</v>
          </cell>
          <cell r="AF14">
            <v>118</v>
          </cell>
        </row>
        <row r="15">
          <cell r="R15" t="str">
            <v>1200-1300</v>
          </cell>
          <cell r="AE15">
            <v>55</v>
          </cell>
          <cell r="AF15">
            <v>135</v>
          </cell>
        </row>
        <row r="16">
          <cell r="R16" t="str">
            <v>1300-1400</v>
          </cell>
          <cell r="AE16">
            <v>59</v>
          </cell>
          <cell r="AF16">
            <v>132</v>
          </cell>
        </row>
        <row r="17">
          <cell r="R17" t="str">
            <v>1400-1500</v>
          </cell>
          <cell r="AE17">
            <v>48</v>
          </cell>
          <cell r="AF17">
            <v>105</v>
          </cell>
        </row>
        <row r="18">
          <cell r="R18" t="str">
            <v>1500-1600</v>
          </cell>
          <cell r="AE18">
            <v>36</v>
          </cell>
          <cell r="AF18">
            <v>92</v>
          </cell>
        </row>
        <row r="19">
          <cell r="R19" t="str">
            <v>1600-1700</v>
          </cell>
          <cell r="AE19">
            <v>63</v>
          </cell>
          <cell r="AF19">
            <v>123</v>
          </cell>
        </row>
        <row r="20">
          <cell r="R20" t="str">
            <v>1700-1800</v>
          </cell>
          <cell r="AE20">
            <v>83</v>
          </cell>
          <cell r="AF20">
            <v>158</v>
          </cell>
        </row>
        <row r="21">
          <cell r="R21" t="str">
            <v>1800-1900</v>
          </cell>
          <cell r="AE21">
            <v>95</v>
          </cell>
          <cell r="AF21">
            <v>168</v>
          </cell>
        </row>
        <row r="59">
          <cell r="C59">
            <v>0.26717112922002328</v>
          </cell>
          <cell r="D59">
            <v>3.0267753201396973E-2</v>
          </cell>
          <cell r="E59">
            <v>6.4610011641443532E-2</v>
          </cell>
          <cell r="F59">
            <v>5.7625145518044235E-2</v>
          </cell>
          <cell r="G59">
            <v>1.7462165308498253E-3</v>
          </cell>
          <cell r="H59">
            <v>2.3282887077997671E-3</v>
          </cell>
          <cell r="I59">
            <v>3.4342258440046569E-2</v>
          </cell>
          <cell r="J59">
            <v>1.7462165308498253E-2</v>
          </cell>
          <cell r="K59">
            <v>3.4924330616996507E-3</v>
          </cell>
          <cell r="L59">
            <v>1.1059371362048894E-2</v>
          </cell>
          <cell r="M59">
            <v>0.50989522700814904</v>
          </cell>
          <cell r="N59">
            <v>0</v>
          </cell>
        </row>
        <row r="60">
          <cell r="C60">
            <v>0.54513064133016631</v>
          </cell>
          <cell r="D60">
            <v>6.1757719714964368E-2</v>
          </cell>
          <cell r="E60">
            <v>0.13182897862232779</v>
          </cell>
          <cell r="F60">
            <v>0.11757719714964371</v>
          </cell>
          <cell r="G60">
            <v>3.5629453681710215E-3</v>
          </cell>
          <cell r="H60">
            <v>4.7505938242280287E-3</v>
          </cell>
          <cell r="I60">
            <v>7.0071258907363418E-2</v>
          </cell>
          <cell r="J60">
            <v>3.5629453681710214E-2</v>
          </cell>
          <cell r="K60">
            <v>7.1258907363420431E-3</v>
          </cell>
          <cell r="L60">
            <v>2.2565320665083134E-2</v>
          </cell>
          <cell r="N60">
            <v>0</v>
          </cell>
        </row>
      </sheetData>
      <sheetData sheetId="7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85</v>
          </cell>
          <cell r="AF10">
            <v>202</v>
          </cell>
        </row>
        <row r="11">
          <cell r="R11" t="str">
            <v>0800-0900</v>
          </cell>
          <cell r="AE11">
            <v>72</v>
          </cell>
          <cell r="AF11">
            <v>180</v>
          </cell>
        </row>
        <row r="12">
          <cell r="R12" t="str">
            <v>0900-1000</v>
          </cell>
          <cell r="AE12">
            <v>47</v>
          </cell>
          <cell r="AF12">
            <v>147</v>
          </cell>
        </row>
        <row r="13">
          <cell r="R13" t="str">
            <v>1000-1100</v>
          </cell>
          <cell r="AE13">
            <v>43</v>
          </cell>
          <cell r="AF13">
            <v>126</v>
          </cell>
        </row>
        <row r="14">
          <cell r="R14" t="str">
            <v>1100-1200</v>
          </cell>
          <cell r="AE14">
            <v>61</v>
          </cell>
          <cell r="AF14">
            <v>109</v>
          </cell>
        </row>
        <row r="15">
          <cell r="R15" t="str">
            <v>1200-1300</v>
          </cell>
          <cell r="AE15">
            <v>57</v>
          </cell>
          <cell r="AF15">
            <v>142</v>
          </cell>
        </row>
        <row r="16">
          <cell r="R16" t="str">
            <v>1300-1400</v>
          </cell>
          <cell r="AE16">
            <v>41</v>
          </cell>
          <cell r="AF16">
            <v>111</v>
          </cell>
        </row>
        <row r="17">
          <cell r="R17" t="str">
            <v>1400-1500</v>
          </cell>
          <cell r="AE17">
            <v>38</v>
          </cell>
          <cell r="AF17">
            <v>103</v>
          </cell>
        </row>
        <row r="18">
          <cell r="R18" t="str">
            <v>1500-1600</v>
          </cell>
          <cell r="AE18">
            <v>64</v>
          </cell>
          <cell r="AF18">
            <v>130</v>
          </cell>
        </row>
        <row r="19">
          <cell r="R19" t="str">
            <v>1600-1700</v>
          </cell>
          <cell r="AE19">
            <v>94</v>
          </cell>
          <cell r="AF19">
            <v>164</v>
          </cell>
        </row>
        <row r="20">
          <cell r="R20" t="str">
            <v>1700-1800</v>
          </cell>
          <cell r="AE20">
            <v>103</v>
          </cell>
          <cell r="AF20">
            <v>188</v>
          </cell>
        </row>
        <row r="21">
          <cell r="R21" t="str">
            <v>1800-1900</v>
          </cell>
          <cell r="AE21">
            <v>107</v>
          </cell>
          <cell r="AF21">
            <v>210</v>
          </cell>
        </row>
        <row r="59">
          <cell r="C59">
            <v>0.23730684326710816</v>
          </cell>
          <cell r="D59">
            <v>2.4834437086092714E-2</v>
          </cell>
          <cell r="E59">
            <v>5.4635761589403975E-2</v>
          </cell>
          <cell r="F59">
            <v>5.7947019867549666E-2</v>
          </cell>
          <cell r="G59">
            <v>5.5187637969094923E-4</v>
          </cell>
          <cell r="H59">
            <v>5.5187637969094923E-4</v>
          </cell>
          <cell r="I59">
            <v>3.9735099337748346E-2</v>
          </cell>
          <cell r="J59">
            <v>1.434878587196468E-2</v>
          </cell>
          <cell r="K59">
            <v>3.3112582781456954E-3</v>
          </cell>
          <cell r="L59">
            <v>1.4900662251655629E-2</v>
          </cell>
          <cell r="M59">
            <v>0.55187637969094927</v>
          </cell>
          <cell r="N59">
            <v>0</v>
          </cell>
        </row>
        <row r="60">
          <cell r="C60">
            <v>0.52955665024630538</v>
          </cell>
          <cell r="D60">
            <v>5.5418719211822662E-2</v>
          </cell>
          <cell r="E60">
            <v>0.12192118226600986</v>
          </cell>
          <cell r="F60">
            <v>0.12931034482758622</v>
          </cell>
          <cell r="G60">
            <v>1.2315270935960591E-3</v>
          </cell>
          <cell r="H60">
            <v>1.2315270935960591E-3</v>
          </cell>
          <cell r="I60">
            <v>8.8669950738916259E-2</v>
          </cell>
          <cell r="J60">
            <v>3.2019704433497539E-2</v>
          </cell>
          <cell r="K60">
            <v>7.3891625615763543E-3</v>
          </cell>
          <cell r="L60">
            <v>3.3251231527093597E-2</v>
          </cell>
          <cell r="N6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9.KIIRA-KASANGATI"/>
      <sheetName val="23.09. KASANGATI-KIIRA"/>
      <sheetName val="24.09 Kira-Kasangati"/>
      <sheetName val="24.09 Kasangati-Kira"/>
      <sheetName val="24.07 Makindye-Kibuye"/>
      <sheetName val="24.07 Kibuye-Makindye"/>
      <sheetName val="26.09 Kiira-kasangati-24h "/>
      <sheetName val="26.09 Kasangati-kiira-24h "/>
      <sheetName val="28.09 Kiira-kasangati-24h"/>
      <sheetName val="28.09 kasangati-Kiira-24h"/>
      <sheetName val="29.09 Kiira-kasangati"/>
      <sheetName val="29.09 kasangati-Kiira"/>
      <sheetName val="27.07 Kibuye-Makindye-24h"/>
      <sheetName val="27.07 Makindye-Kibuye-24h"/>
      <sheetName val="28.07 Kibuye-Makindye"/>
      <sheetName val="28.07 Makindye-Kibuye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 - C2 - STN 70 - KASANGATI-KIIRA ROAD</v>
          </cell>
        </row>
        <row r="6">
          <cell r="D6" t="str">
            <v>Kiira</v>
          </cell>
          <cell r="G6" t="str">
            <v>Kasangati</v>
          </cell>
        </row>
      </sheetData>
      <sheetData sheetId="1"/>
      <sheetData sheetId="2"/>
      <sheetData sheetId="3"/>
      <sheetData sheetId="4"/>
      <sheetData sheetId="5"/>
      <sheetData sheetId="6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103</v>
          </cell>
          <cell r="AF10">
            <v>182</v>
          </cell>
        </row>
        <row r="11">
          <cell r="R11" t="str">
            <v>0800-0900</v>
          </cell>
          <cell r="AE11">
            <v>81</v>
          </cell>
          <cell r="AF11">
            <v>160</v>
          </cell>
        </row>
        <row r="12">
          <cell r="R12" t="str">
            <v>0900-1000</v>
          </cell>
          <cell r="AE12">
            <v>65</v>
          </cell>
          <cell r="AF12">
            <v>142</v>
          </cell>
        </row>
        <row r="13">
          <cell r="R13" t="str">
            <v>1000-1100</v>
          </cell>
          <cell r="AE13">
            <v>58</v>
          </cell>
          <cell r="AF13">
            <v>133</v>
          </cell>
        </row>
        <row r="14">
          <cell r="R14" t="str">
            <v>1100-1200</v>
          </cell>
          <cell r="AE14">
            <v>62</v>
          </cell>
          <cell r="AF14">
            <v>148</v>
          </cell>
        </row>
        <row r="15">
          <cell r="R15" t="str">
            <v>1200-1300</v>
          </cell>
          <cell r="AE15">
            <v>42</v>
          </cell>
          <cell r="AF15">
            <v>110</v>
          </cell>
        </row>
        <row r="16">
          <cell r="R16" t="str">
            <v>1300-1400</v>
          </cell>
          <cell r="AE16">
            <v>49</v>
          </cell>
          <cell r="AF16">
            <v>135</v>
          </cell>
        </row>
        <row r="17">
          <cell r="R17" t="str">
            <v>1400-1500</v>
          </cell>
          <cell r="AE17">
            <v>37</v>
          </cell>
          <cell r="AF17">
            <v>110</v>
          </cell>
        </row>
        <row r="18">
          <cell r="R18" t="str">
            <v>1500-1600</v>
          </cell>
          <cell r="AE18">
            <v>32</v>
          </cell>
          <cell r="AF18">
            <v>129</v>
          </cell>
        </row>
        <row r="19">
          <cell r="R19" t="str">
            <v>1600-1700</v>
          </cell>
          <cell r="AE19">
            <v>86</v>
          </cell>
          <cell r="AF19">
            <v>187</v>
          </cell>
        </row>
        <row r="20">
          <cell r="R20" t="str">
            <v>1700-1800</v>
          </cell>
          <cell r="AE20">
            <v>71</v>
          </cell>
          <cell r="AF20">
            <v>164</v>
          </cell>
        </row>
        <row r="21">
          <cell r="R21" t="str">
            <v>1800-1900</v>
          </cell>
          <cell r="AE21">
            <v>89</v>
          </cell>
          <cell r="AF21">
            <v>180</v>
          </cell>
        </row>
        <row r="22">
          <cell r="R22" t="str">
            <v>1900-2000</v>
          </cell>
          <cell r="AE22">
            <v>71</v>
          </cell>
          <cell r="AF22">
            <v>190</v>
          </cell>
        </row>
        <row r="23">
          <cell r="R23" t="str">
            <v>2000-2100</v>
          </cell>
          <cell r="AE23">
            <v>63</v>
          </cell>
          <cell r="AF23">
            <v>161</v>
          </cell>
        </row>
        <row r="24">
          <cell r="R24" t="str">
            <v>2100-2200</v>
          </cell>
          <cell r="AE24">
            <v>48</v>
          </cell>
          <cell r="AF24">
            <v>135</v>
          </cell>
        </row>
        <row r="25">
          <cell r="R25" t="str">
            <v>2200-2300</v>
          </cell>
          <cell r="AE25">
            <v>37</v>
          </cell>
          <cell r="AF25">
            <v>107</v>
          </cell>
        </row>
        <row r="26">
          <cell r="R26" t="str">
            <v>2300-0000</v>
          </cell>
          <cell r="AE26">
            <v>24</v>
          </cell>
          <cell r="AF26">
            <v>73</v>
          </cell>
        </row>
        <row r="27">
          <cell r="R27" t="str">
            <v>0000-0100</v>
          </cell>
          <cell r="AE27">
            <v>3</v>
          </cell>
          <cell r="AF27">
            <v>22</v>
          </cell>
        </row>
        <row r="28">
          <cell r="R28" t="str">
            <v>0100-0200</v>
          </cell>
          <cell r="AE28">
            <v>4</v>
          </cell>
          <cell r="AF28">
            <v>15</v>
          </cell>
        </row>
        <row r="29">
          <cell r="R29" t="str">
            <v>0200-0300</v>
          </cell>
          <cell r="AE29">
            <v>1</v>
          </cell>
          <cell r="AF29">
            <v>9</v>
          </cell>
        </row>
        <row r="30">
          <cell r="R30" t="str">
            <v>0300-0400</v>
          </cell>
          <cell r="AE30">
            <v>0</v>
          </cell>
          <cell r="AF30">
            <v>3</v>
          </cell>
        </row>
        <row r="31">
          <cell r="R31" t="str">
            <v>0400-0500</v>
          </cell>
          <cell r="AE31">
            <v>16</v>
          </cell>
          <cell r="AF31">
            <v>38</v>
          </cell>
        </row>
        <row r="32">
          <cell r="R32" t="str">
            <v>0500-0600</v>
          </cell>
          <cell r="AE32">
            <v>37</v>
          </cell>
          <cell r="AF32">
            <v>71</v>
          </cell>
        </row>
        <row r="33">
          <cell r="R33" t="str">
            <v>0600-0700</v>
          </cell>
          <cell r="AE33">
            <v>77</v>
          </cell>
          <cell r="AF33">
            <v>126</v>
          </cell>
        </row>
        <row r="107">
          <cell r="C107">
            <v>0.22014652014652014</v>
          </cell>
          <cell r="D107">
            <v>3.6263736263736267E-2</v>
          </cell>
          <cell r="E107">
            <v>3.553113553113553E-2</v>
          </cell>
          <cell r="F107">
            <v>7.5091575091575088E-2</v>
          </cell>
          <cell r="G107">
            <v>1.4652014652014652E-3</v>
          </cell>
          <cell r="H107">
            <v>3.663003663003663E-4</v>
          </cell>
          <cell r="I107">
            <v>2.8571428571428571E-2</v>
          </cell>
          <cell r="J107">
            <v>1.4285714285714285E-2</v>
          </cell>
          <cell r="K107">
            <v>6.2271062271062275E-3</v>
          </cell>
          <cell r="L107">
            <v>5.1282051282051282E-3</v>
          </cell>
          <cell r="M107">
            <v>0.57655677655677651</v>
          </cell>
          <cell r="N107">
            <v>3.663003663003663E-4</v>
          </cell>
        </row>
        <row r="108">
          <cell r="C108">
            <v>0.51989619377162632</v>
          </cell>
          <cell r="D108">
            <v>8.5640138408304492E-2</v>
          </cell>
          <cell r="E108">
            <v>8.391003460207612E-2</v>
          </cell>
          <cell r="F108">
            <v>0.1773356401384083</v>
          </cell>
          <cell r="G108">
            <v>3.4602076124567475E-3</v>
          </cell>
          <cell r="H108">
            <v>8.6505190311418688E-4</v>
          </cell>
          <cell r="I108">
            <v>6.7474048442906581E-2</v>
          </cell>
          <cell r="J108">
            <v>3.3737024221453291E-2</v>
          </cell>
          <cell r="K108">
            <v>1.4705882352941176E-2</v>
          </cell>
          <cell r="L108">
            <v>1.2110726643598616E-2</v>
          </cell>
          <cell r="N108">
            <v>8.6505190311418688E-4</v>
          </cell>
        </row>
      </sheetData>
      <sheetData sheetId="7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82</v>
          </cell>
          <cell r="AF10">
            <v>164</v>
          </cell>
        </row>
        <row r="11">
          <cell r="R11" t="str">
            <v>0800-0900</v>
          </cell>
          <cell r="AE11">
            <v>48</v>
          </cell>
          <cell r="AF11">
            <v>146</v>
          </cell>
        </row>
        <row r="12">
          <cell r="R12" t="str">
            <v>0900-1000</v>
          </cell>
          <cell r="AE12">
            <v>44</v>
          </cell>
          <cell r="AF12">
            <v>144</v>
          </cell>
        </row>
        <row r="13">
          <cell r="R13" t="str">
            <v>1000-1100</v>
          </cell>
          <cell r="AE13">
            <v>51</v>
          </cell>
          <cell r="AF13">
            <v>141</v>
          </cell>
        </row>
        <row r="14">
          <cell r="R14" t="str">
            <v>1100-1200</v>
          </cell>
          <cell r="AE14">
            <v>39</v>
          </cell>
          <cell r="AF14">
            <v>139</v>
          </cell>
        </row>
        <row r="15">
          <cell r="R15" t="str">
            <v>1200-1300</v>
          </cell>
          <cell r="AE15">
            <v>50</v>
          </cell>
          <cell r="AF15">
            <v>108</v>
          </cell>
        </row>
        <row r="16">
          <cell r="R16" t="str">
            <v>1300-1400</v>
          </cell>
          <cell r="AE16">
            <v>52</v>
          </cell>
          <cell r="AF16">
            <v>149</v>
          </cell>
        </row>
        <row r="17">
          <cell r="R17" t="str">
            <v>1400-1500</v>
          </cell>
          <cell r="AE17">
            <v>61</v>
          </cell>
          <cell r="AF17">
            <v>137</v>
          </cell>
        </row>
        <row r="18">
          <cell r="R18" t="str">
            <v>1500-1600</v>
          </cell>
          <cell r="AE18">
            <v>57</v>
          </cell>
          <cell r="AF18">
            <v>144</v>
          </cell>
        </row>
        <row r="19">
          <cell r="R19" t="str">
            <v>1600-1700</v>
          </cell>
          <cell r="AE19">
            <v>96</v>
          </cell>
          <cell r="AF19">
            <v>219</v>
          </cell>
        </row>
        <row r="20">
          <cell r="R20" t="str">
            <v>1700-1800</v>
          </cell>
          <cell r="AE20">
            <v>127</v>
          </cell>
          <cell r="AF20">
            <v>230</v>
          </cell>
        </row>
        <row r="21">
          <cell r="R21" t="str">
            <v>1800-1900</v>
          </cell>
          <cell r="AE21">
            <v>69</v>
          </cell>
          <cell r="AF21">
            <v>148</v>
          </cell>
        </row>
        <row r="22">
          <cell r="R22" t="str">
            <v>1900-2000</v>
          </cell>
          <cell r="AE22">
            <v>76</v>
          </cell>
          <cell r="AF22">
            <v>172</v>
          </cell>
        </row>
        <row r="23">
          <cell r="R23" t="str">
            <v>2000-2100</v>
          </cell>
          <cell r="AE23">
            <v>80</v>
          </cell>
          <cell r="AF23">
            <v>184</v>
          </cell>
        </row>
        <row r="24">
          <cell r="R24" t="str">
            <v>2100-2200</v>
          </cell>
          <cell r="AE24">
            <v>54</v>
          </cell>
          <cell r="AF24">
            <v>133</v>
          </cell>
        </row>
        <row r="25">
          <cell r="R25" t="str">
            <v>2200-2300</v>
          </cell>
          <cell r="AE25">
            <v>41</v>
          </cell>
          <cell r="AF25">
            <v>106</v>
          </cell>
        </row>
        <row r="26">
          <cell r="R26" t="str">
            <v>2300-0000</v>
          </cell>
          <cell r="AE26">
            <v>22</v>
          </cell>
          <cell r="AF26">
            <v>52</v>
          </cell>
        </row>
        <row r="27">
          <cell r="R27" t="str">
            <v>0000-0100</v>
          </cell>
          <cell r="AE27">
            <v>5</v>
          </cell>
          <cell r="AF27">
            <v>18</v>
          </cell>
        </row>
        <row r="28">
          <cell r="R28" t="str">
            <v>0100-0200</v>
          </cell>
          <cell r="AE28">
            <v>2</v>
          </cell>
          <cell r="AF28">
            <v>17</v>
          </cell>
        </row>
        <row r="29">
          <cell r="R29" t="str">
            <v>0200-0300</v>
          </cell>
          <cell r="AE29">
            <v>5</v>
          </cell>
          <cell r="AF29">
            <v>11</v>
          </cell>
        </row>
        <row r="30">
          <cell r="R30" t="str">
            <v>0300-0400</v>
          </cell>
          <cell r="AE30">
            <v>2</v>
          </cell>
          <cell r="AF30">
            <v>7</v>
          </cell>
        </row>
        <row r="31">
          <cell r="R31" t="str">
            <v>0400-0500</v>
          </cell>
          <cell r="AE31">
            <v>8</v>
          </cell>
          <cell r="AF31">
            <v>13</v>
          </cell>
        </row>
        <row r="32">
          <cell r="R32" t="str">
            <v>0500-0600</v>
          </cell>
          <cell r="AE32">
            <v>12</v>
          </cell>
          <cell r="AF32">
            <v>24</v>
          </cell>
        </row>
        <row r="33">
          <cell r="R33" t="str">
            <v>0600-0700</v>
          </cell>
          <cell r="AE33">
            <v>41</v>
          </cell>
          <cell r="AF33">
            <v>108</v>
          </cell>
        </row>
        <row r="107">
          <cell r="C107">
            <v>0.21149594694178334</v>
          </cell>
          <cell r="D107">
            <v>3.7214443625644807E-2</v>
          </cell>
          <cell r="E107">
            <v>3.9056742815033164E-2</v>
          </cell>
          <cell r="F107">
            <v>6.9270449521002211E-2</v>
          </cell>
          <cell r="G107">
            <v>2.9476787030213707E-3</v>
          </cell>
          <cell r="H107">
            <v>3.6845983787767134E-4</v>
          </cell>
          <cell r="I107">
            <v>3.574060427413412E-2</v>
          </cell>
          <cell r="J107">
            <v>9.2114959469417838E-3</v>
          </cell>
          <cell r="K107">
            <v>3.6845983787767134E-3</v>
          </cell>
          <cell r="L107">
            <v>4.7899778924097277E-3</v>
          </cell>
          <cell r="M107">
            <v>0.58585114222549739</v>
          </cell>
          <cell r="N107">
            <v>3.6845983787767134E-4</v>
          </cell>
        </row>
        <row r="108">
          <cell r="C108">
            <v>0.51067615658362986</v>
          </cell>
          <cell r="D108">
            <v>8.9857651245551604E-2</v>
          </cell>
          <cell r="E108">
            <v>9.4306049822064059E-2</v>
          </cell>
          <cell r="F108">
            <v>0.16725978647686832</v>
          </cell>
          <cell r="G108">
            <v>7.1174377224199285E-3</v>
          </cell>
          <cell r="H108">
            <v>8.8967971530249106E-4</v>
          </cell>
          <cell r="I108">
            <v>8.6298932384341637E-2</v>
          </cell>
          <cell r="J108">
            <v>2.2241992882562279E-2</v>
          </cell>
          <cell r="K108">
            <v>8.8967971530249119E-3</v>
          </cell>
          <cell r="L108">
            <v>1.1565836298932384E-2</v>
          </cell>
          <cell r="N108">
            <v>8.8967971530249106E-4</v>
          </cell>
        </row>
      </sheetData>
      <sheetData sheetId="8"/>
      <sheetData sheetId="9">
        <row r="5">
          <cell r="G5" t="str">
            <v>Bonobos hotel</v>
          </cell>
          <cell r="K5" t="str">
            <v>Deborah</v>
          </cell>
        </row>
        <row r="6">
          <cell r="K6" t="str">
            <v>Lawrence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9.KIIRA-KASANGATI"/>
      <sheetName val="23.09. KASANGATI-KIIRA"/>
      <sheetName val="24.09 Kira-Kasangati"/>
      <sheetName val="24.09 Kasangati-Kira"/>
      <sheetName val="24.07 Kibuye-Makindye"/>
      <sheetName val="24.07 Makindye-Kibuye"/>
      <sheetName val="28.09 Kiira-kasangati-24h"/>
      <sheetName val="28.09 kasangati-Kiira-24h"/>
      <sheetName val="29.09 Kiira-kasangati"/>
      <sheetName val="29.09 kasangati-Kiira"/>
      <sheetName val="27.07 Kibuye-Makindye-24h"/>
      <sheetName val="27.07 Makindye-Kibuye-24h"/>
      <sheetName val="28.07 Kibuye-Makindye"/>
      <sheetName val="28.07 Makindye-Kibuye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 - C2 - STN 70 - KASANGATI-KIIRA ROAD</v>
          </cell>
        </row>
        <row r="6">
          <cell r="D6" t="str">
            <v>Kiira</v>
          </cell>
          <cell r="G6" t="str">
            <v>Kasangati</v>
          </cell>
        </row>
      </sheetData>
      <sheetData sheetId="1">
        <row r="3">
          <cell r="C3" t="str">
            <v>MCC - C2 - STN 70 - KASANGATI-KIIRA ROAD</v>
          </cell>
        </row>
        <row r="6">
          <cell r="D6" t="str">
            <v>KASANAGATI</v>
          </cell>
          <cell r="G6" t="str">
            <v>KIIRA</v>
          </cell>
        </row>
      </sheetData>
      <sheetData sheetId="2" refreshError="1"/>
      <sheetData sheetId="3">
        <row r="6">
          <cell r="G6" t="str">
            <v>KIIRA ROAD</v>
          </cell>
        </row>
      </sheetData>
      <sheetData sheetId="4" refreshError="1"/>
      <sheetData sheetId="5">
        <row r="5">
          <cell r="G5" t="str">
            <v>Bonobos hotel</v>
          </cell>
          <cell r="K5" t="str">
            <v>Deborah</v>
          </cell>
        </row>
        <row r="6">
          <cell r="K6" t="str">
            <v>Lawrence</v>
          </cell>
        </row>
      </sheetData>
      <sheetData sheetId="6">
        <row r="5">
          <cell r="D5" t="str">
            <v>28.09.19</v>
          </cell>
          <cell r="G5" t="str">
            <v>Bonobos hotel</v>
          </cell>
          <cell r="K5" t="str">
            <v>Deborah</v>
          </cell>
        </row>
        <row r="6">
          <cell r="K6" t="str">
            <v>Lawrence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66</v>
          </cell>
          <cell r="AF10">
            <v>175</v>
          </cell>
        </row>
        <row r="11">
          <cell r="R11" t="str">
            <v>0800-0900</v>
          </cell>
          <cell r="AE11">
            <v>97</v>
          </cell>
          <cell r="AF11">
            <v>202</v>
          </cell>
        </row>
        <row r="12">
          <cell r="R12" t="str">
            <v>0900-1000</v>
          </cell>
          <cell r="AE12">
            <v>92</v>
          </cell>
          <cell r="AF12">
            <v>203</v>
          </cell>
        </row>
        <row r="13">
          <cell r="R13" t="str">
            <v>1000-1100</v>
          </cell>
          <cell r="AE13">
            <v>110</v>
          </cell>
          <cell r="AF13">
            <v>227</v>
          </cell>
        </row>
        <row r="14">
          <cell r="R14" t="str">
            <v>1100-1200</v>
          </cell>
          <cell r="AE14">
            <v>100</v>
          </cell>
          <cell r="AF14">
            <v>226</v>
          </cell>
        </row>
        <row r="15">
          <cell r="R15" t="str">
            <v>1200-1300</v>
          </cell>
          <cell r="AE15">
            <v>89</v>
          </cell>
          <cell r="AF15">
            <v>175</v>
          </cell>
        </row>
        <row r="16">
          <cell r="R16" t="str">
            <v>1300-1400</v>
          </cell>
          <cell r="AE16">
            <v>74</v>
          </cell>
          <cell r="AF16">
            <v>132</v>
          </cell>
        </row>
        <row r="17">
          <cell r="R17" t="str">
            <v>1400-1500</v>
          </cell>
          <cell r="AE17">
            <v>68</v>
          </cell>
          <cell r="AF17">
            <v>160</v>
          </cell>
        </row>
        <row r="18">
          <cell r="R18" t="str">
            <v>1500-1600</v>
          </cell>
          <cell r="AE18">
            <v>68</v>
          </cell>
          <cell r="AF18">
            <v>159</v>
          </cell>
        </row>
        <row r="19">
          <cell r="R19" t="str">
            <v>1600-1700</v>
          </cell>
          <cell r="AE19">
            <v>71</v>
          </cell>
          <cell r="AF19">
            <v>155</v>
          </cell>
        </row>
        <row r="20">
          <cell r="R20" t="str">
            <v>1700-1800</v>
          </cell>
          <cell r="AE20">
            <v>76</v>
          </cell>
          <cell r="AF20">
            <v>176</v>
          </cell>
        </row>
        <row r="21">
          <cell r="R21" t="str">
            <v>1800-1900</v>
          </cell>
          <cell r="AE21">
            <v>105</v>
          </cell>
          <cell r="AF21">
            <v>196</v>
          </cell>
        </row>
        <row r="22">
          <cell r="R22" t="str">
            <v>1900-2000</v>
          </cell>
          <cell r="AE22">
            <v>98</v>
          </cell>
          <cell r="AF22">
            <v>233</v>
          </cell>
        </row>
        <row r="23">
          <cell r="R23" t="str">
            <v>2000-2100</v>
          </cell>
          <cell r="AE23">
            <v>75</v>
          </cell>
          <cell r="AF23">
            <v>172</v>
          </cell>
        </row>
        <row r="24">
          <cell r="R24" t="str">
            <v>2100-2200</v>
          </cell>
          <cell r="AE24">
            <v>70</v>
          </cell>
          <cell r="AF24">
            <v>156</v>
          </cell>
        </row>
        <row r="25">
          <cell r="R25" t="str">
            <v>2200-2300</v>
          </cell>
          <cell r="AE25">
            <v>40</v>
          </cell>
          <cell r="AF25">
            <v>95</v>
          </cell>
        </row>
        <row r="26">
          <cell r="R26" t="str">
            <v>2300-0000</v>
          </cell>
          <cell r="AE26">
            <v>29</v>
          </cell>
          <cell r="AF26">
            <v>80</v>
          </cell>
        </row>
        <row r="27">
          <cell r="R27" t="str">
            <v>0000-0100</v>
          </cell>
          <cell r="AE27">
            <v>19</v>
          </cell>
          <cell r="AF27">
            <v>65</v>
          </cell>
        </row>
        <row r="28">
          <cell r="R28" t="str">
            <v>0100-0200</v>
          </cell>
          <cell r="AE28">
            <v>18</v>
          </cell>
          <cell r="AF28">
            <v>46</v>
          </cell>
        </row>
        <row r="29">
          <cell r="R29" t="str">
            <v>0200-0300</v>
          </cell>
          <cell r="AE29">
            <v>5</v>
          </cell>
          <cell r="AF29">
            <v>15</v>
          </cell>
        </row>
        <row r="30">
          <cell r="R30" t="str">
            <v>0300-0400</v>
          </cell>
          <cell r="AE30">
            <v>1</v>
          </cell>
          <cell r="AF30">
            <v>6</v>
          </cell>
        </row>
        <row r="31">
          <cell r="R31" t="str">
            <v>0400-0500</v>
          </cell>
          <cell r="AE31">
            <v>4</v>
          </cell>
          <cell r="AF31">
            <v>13</v>
          </cell>
        </row>
        <row r="32">
          <cell r="R32" t="str">
            <v>0500-0600</v>
          </cell>
          <cell r="AE32">
            <v>5</v>
          </cell>
          <cell r="AF32">
            <v>10</v>
          </cell>
        </row>
        <row r="33">
          <cell r="R33" t="str">
            <v>0600-0700</v>
          </cell>
          <cell r="AE33">
            <v>25</v>
          </cell>
          <cell r="AF33">
            <v>61</v>
          </cell>
        </row>
        <row r="107">
          <cell r="C107">
            <v>0.24442319949012109</v>
          </cell>
          <cell r="D107">
            <v>3.4735500318674312E-2</v>
          </cell>
          <cell r="E107">
            <v>4.2702358189929894E-2</v>
          </cell>
          <cell r="F107">
            <v>6.1504142766093055E-2</v>
          </cell>
          <cell r="G107">
            <v>2.5493945188017845E-3</v>
          </cell>
          <cell r="H107">
            <v>1.2746972594008922E-3</v>
          </cell>
          <cell r="I107">
            <v>3.0911408540471638E-2</v>
          </cell>
          <cell r="J107">
            <v>7.6481835564053535E-3</v>
          </cell>
          <cell r="K107">
            <v>1.4340344168260038E-2</v>
          </cell>
          <cell r="L107">
            <v>7.6481835564053535E-3</v>
          </cell>
          <cell r="M107">
            <v>0.55226258763543656</v>
          </cell>
          <cell r="N107">
            <v>0</v>
          </cell>
        </row>
        <row r="108">
          <cell r="C108">
            <v>0.54590747330960854</v>
          </cell>
          <cell r="D108">
            <v>7.7580071174377221E-2</v>
          </cell>
          <cell r="E108">
            <v>9.5373665480427042E-2</v>
          </cell>
          <cell r="F108">
            <v>0.13736654804270462</v>
          </cell>
          <cell r="G108">
            <v>5.6939501779359435E-3</v>
          </cell>
          <cell r="H108">
            <v>2.8469750889679717E-3</v>
          </cell>
          <cell r="I108">
            <v>6.9039145907473315E-2</v>
          </cell>
          <cell r="J108">
            <v>1.708185053380783E-2</v>
          </cell>
          <cell r="K108">
            <v>3.2028469750889681E-2</v>
          </cell>
          <cell r="L108">
            <v>1.708185053380783E-2</v>
          </cell>
          <cell r="N108">
            <v>0</v>
          </cell>
        </row>
      </sheetData>
      <sheetData sheetId="7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60</v>
          </cell>
          <cell r="AF10">
            <v>161</v>
          </cell>
        </row>
        <row r="11">
          <cell r="R11" t="str">
            <v>0800-0900</v>
          </cell>
          <cell r="AE11">
            <v>64</v>
          </cell>
          <cell r="AF11">
            <v>167</v>
          </cell>
        </row>
        <row r="12">
          <cell r="R12" t="str">
            <v>0900-1000</v>
          </cell>
          <cell r="AE12">
            <v>81</v>
          </cell>
          <cell r="AF12">
            <v>207</v>
          </cell>
        </row>
        <row r="13">
          <cell r="R13" t="str">
            <v>1000-1100</v>
          </cell>
          <cell r="AE13">
            <v>92</v>
          </cell>
          <cell r="AF13">
            <v>211</v>
          </cell>
        </row>
        <row r="14">
          <cell r="R14" t="str">
            <v>1100-1200</v>
          </cell>
          <cell r="AE14">
            <v>74</v>
          </cell>
          <cell r="AF14">
            <v>184</v>
          </cell>
        </row>
        <row r="15">
          <cell r="R15" t="str">
            <v>1200-1300</v>
          </cell>
          <cell r="AE15">
            <v>74</v>
          </cell>
          <cell r="AF15">
            <v>156</v>
          </cell>
        </row>
        <row r="16">
          <cell r="R16" t="str">
            <v>1300-1400</v>
          </cell>
          <cell r="AE16">
            <v>83</v>
          </cell>
          <cell r="AF16">
            <v>155</v>
          </cell>
        </row>
        <row r="17">
          <cell r="R17" t="str">
            <v>1400-1500</v>
          </cell>
          <cell r="AE17">
            <v>52</v>
          </cell>
          <cell r="AF17">
            <v>107</v>
          </cell>
        </row>
        <row r="18">
          <cell r="R18" t="str">
            <v>1500-1600</v>
          </cell>
          <cell r="AE18">
            <v>58</v>
          </cell>
          <cell r="AF18">
            <v>130</v>
          </cell>
        </row>
        <row r="19">
          <cell r="R19" t="str">
            <v>1600-1700</v>
          </cell>
          <cell r="AE19">
            <v>85</v>
          </cell>
          <cell r="AF19">
            <v>174</v>
          </cell>
        </row>
        <row r="20">
          <cell r="R20" t="str">
            <v>1700-1800</v>
          </cell>
          <cell r="AE20">
            <v>92</v>
          </cell>
          <cell r="AF20">
            <v>189</v>
          </cell>
        </row>
        <row r="21">
          <cell r="R21" t="str">
            <v>1800-1900</v>
          </cell>
          <cell r="AE21">
            <v>107</v>
          </cell>
          <cell r="AF21">
            <v>206</v>
          </cell>
        </row>
        <row r="22">
          <cell r="R22" t="str">
            <v>1900-2000</v>
          </cell>
          <cell r="AE22">
            <v>99</v>
          </cell>
          <cell r="AF22">
            <v>182</v>
          </cell>
        </row>
        <row r="23">
          <cell r="R23" t="str">
            <v>2000-2100</v>
          </cell>
          <cell r="AE23">
            <v>92</v>
          </cell>
          <cell r="AF23">
            <v>183</v>
          </cell>
        </row>
        <row r="24">
          <cell r="R24" t="str">
            <v>2100-2200</v>
          </cell>
          <cell r="AE24">
            <v>69</v>
          </cell>
          <cell r="AF24">
            <v>130</v>
          </cell>
        </row>
        <row r="25">
          <cell r="R25" t="str">
            <v>2200-2300</v>
          </cell>
          <cell r="AE25">
            <v>47</v>
          </cell>
          <cell r="AF25">
            <v>106</v>
          </cell>
        </row>
        <row r="26">
          <cell r="R26" t="str">
            <v>2300-0000</v>
          </cell>
          <cell r="AE26">
            <v>20</v>
          </cell>
          <cell r="AF26">
            <v>69</v>
          </cell>
        </row>
        <row r="27">
          <cell r="R27" t="str">
            <v>0000-0100</v>
          </cell>
          <cell r="AE27">
            <v>7</v>
          </cell>
          <cell r="AF27">
            <v>36</v>
          </cell>
        </row>
        <row r="28">
          <cell r="R28" t="str">
            <v>0100-0200</v>
          </cell>
          <cell r="AE28">
            <v>15</v>
          </cell>
          <cell r="AF28">
            <v>40</v>
          </cell>
        </row>
        <row r="29">
          <cell r="R29" t="str">
            <v>0200-0300</v>
          </cell>
          <cell r="AE29">
            <v>6</v>
          </cell>
          <cell r="AF29">
            <v>9</v>
          </cell>
        </row>
        <row r="30">
          <cell r="R30" t="str">
            <v>0300-0400</v>
          </cell>
          <cell r="AE30">
            <v>4</v>
          </cell>
          <cell r="AF30">
            <v>9</v>
          </cell>
        </row>
        <row r="31">
          <cell r="R31" t="str">
            <v>0400-0500</v>
          </cell>
          <cell r="AE31">
            <v>2</v>
          </cell>
          <cell r="AF31">
            <v>10</v>
          </cell>
        </row>
        <row r="32">
          <cell r="R32" t="str">
            <v>0500-0600</v>
          </cell>
          <cell r="AE32">
            <v>5</v>
          </cell>
          <cell r="AF32">
            <v>24</v>
          </cell>
        </row>
        <row r="33">
          <cell r="R33" t="str">
            <v>0600-0700</v>
          </cell>
          <cell r="AE33">
            <v>9</v>
          </cell>
          <cell r="AF33">
            <v>34</v>
          </cell>
        </row>
        <row r="107">
          <cell r="C107">
            <v>0.25321292115317817</v>
          </cell>
          <cell r="D107">
            <v>2.882945467176103E-2</v>
          </cell>
          <cell r="E107">
            <v>4.6891281695032996E-2</v>
          </cell>
          <cell r="F107">
            <v>6.0437651962486974E-2</v>
          </cell>
          <cell r="G107">
            <v>1.7367141368530739E-3</v>
          </cell>
          <cell r="H107">
            <v>1.0420284821118443E-3</v>
          </cell>
          <cell r="I107">
            <v>3.0913511635984717E-2</v>
          </cell>
          <cell r="J107">
            <v>1.0072941993747829E-2</v>
          </cell>
          <cell r="K107">
            <v>9.3782563390066003E-3</v>
          </cell>
          <cell r="L107">
            <v>7.9888850295241395E-3</v>
          </cell>
          <cell r="M107">
            <v>0.54949635290031262</v>
          </cell>
          <cell r="N107">
            <v>0</v>
          </cell>
        </row>
        <row r="108">
          <cell r="C108">
            <v>0.56206630686198922</v>
          </cell>
          <cell r="D108">
            <v>6.3993831919814961E-2</v>
          </cell>
          <cell r="E108">
            <v>0.1040863531225906</v>
          </cell>
          <cell r="F108">
            <v>0.13415574402467231</v>
          </cell>
          <cell r="G108">
            <v>3.8550501156515036E-3</v>
          </cell>
          <cell r="H108">
            <v>2.3130300693909021E-3</v>
          </cell>
          <cell r="I108">
            <v>6.8619892058596768E-2</v>
          </cell>
          <cell r="J108">
            <v>2.2359290670778721E-2</v>
          </cell>
          <cell r="K108">
            <v>2.081727062451812E-2</v>
          </cell>
          <cell r="L108">
            <v>1.7733230531996914E-2</v>
          </cell>
          <cell r="N108">
            <v>0</v>
          </cell>
        </row>
      </sheetData>
      <sheetData sheetId="8">
        <row r="5">
          <cell r="D5" t="str">
            <v>29.09.19</v>
          </cell>
          <cell r="G5" t="str">
            <v>Bonobos hotel</v>
          </cell>
          <cell r="K5" t="str">
            <v>Deborah</v>
          </cell>
        </row>
        <row r="6">
          <cell r="K6" t="str">
            <v>Lawrence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48</v>
          </cell>
          <cell r="AF10">
            <v>131</v>
          </cell>
        </row>
        <row r="11">
          <cell r="R11" t="str">
            <v>0800-0900</v>
          </cell>
          <cell r="AE11">
            <v>72</v>
          </cell>
          <cell r="AF11">
            <v>189</v>
          </cell>
        </row>
        <row r="12">
          <cell r="R12" t="str">
            <v>0900-1000</v>
          </cell>
          <cell r="AE12">
            <v>65</v>
          </cell>
          <cell r="AF12">
            <v>189</v>
          </cell>
        </row>
        <row r="13">
          <cell r="R13" t="str">
            <v>1000-1100</v>
          </cell>
          <cell r="AE13">
            <v>79</v>
          </cell>
          <cell r="AF13">
            <v>186</v>
          </cell>
        </row>
        <row r="14">
          <cell r="R14" t="str">
            <v>1100-1200</v>
          </cell>
          <cell r="AE14">
            <v>86</v>
          </cell>
          <cell r="AF14">
            <v>189</v>
          </cell>
        </row>
        <row r="15">
          <cell r="R15" t="str">
            <v>1200-1300</v>
          </cell>
          <cell r="AE15">
            <v>73</v>
          </cell>
          <cell r="AF15">
            <v>150</v>
          </cell>
        </row>
        <row r="16">
          <cell r="R16" t="str">
            <v>1300-1400</v>
          </cell>
          <cell r="AE16">
            <v>62</v>
          </cell>
          <cell r="AF16">
            <v>129</v>
          </cell>
        </row>
        <row r="17">
          <cell r="R17" t="str">
            <v>1400-1500</v>
          </cell>
          <cell r="AE17">
            <v>81</v>
          </cell>
          <cell r="AF17">
            <v>177</v>
          </cell>
        </row>
        <row r="18">
          <cell r="R18" t="str">
            <v>1500-1600</v>
          </cell>
          <cell r="AE18">
            <v>77</v>
          </cell>
          <cell r="AF18">
            <v>184</v>
          </cell>
        </row>
        <row r="19">
          <cell r="R19" t="str">
            <v>1600-1700</v>
          </cell>
          <cell r="AE19">
            <v>62</v>
          </cell>
          <cell r="AF19">
            <v>157</v>
          </cell>
        </row>
        <row r="20">
          <cell r="R20" t="str">
            <v>1700-1800</v>
          </cell>
          <cell r="AE20">
            <v>80</v>
          </cell>
          <cell r="AF20">
            <v>173</v>
          </cell>
        </row>
        <row r="21">
          <cell r="R21" t="str">
            <v>1800-1900</v>
          </cell>
          <cell r="AE21">
            <v>71</v>
          </cell>
          <cell r="AF21">
            <v>175</v>
          </cell>
        </row>
        <row r="59">
          <cell r="C59">
            <v>0.25431246919664857</v>
          </cell>
          <cell r="D59">
            <v>3.8442582552981767E-2</v>
          </cell>
          <cell r="E59">
            <v>3.4006899950714639E-2</v>
          </cell>
          <cell r="F59">
            <v>5.1256776737309016E-2</v>
          </cell>
          <cell r="G59">
            <v>9.8570724494825043E-4</v>
          </cell>
          <cell r="H59">
            <v>0</v>
          </cell>
          <cell r="I59">
            <v>2.661409561360276E-2</v>
          </cell>
          <cell r="J59">
            <v>3.9428289797930017E-3</v>
          </cell>
          <cell r="K59">
            <v>5.9142434696895022E-3</v>
          </cell>
          <cell r="L59">
            <v>6.407097092163627E-3</v>
          </cell>
          <cell r="M59">
            <v>0.57811729916214882</v>
          </cell>
          <cell r="N59">
            <v>0</v>
          </cell>
        </row>
        <row r="60">
          <cell r="C60">
            <v>0.60280373831775702</v>
          </cell>
          <cell r="D60">
            <v>9.11214953271028E-2</v>
          </cell>
          <cell r="E60">
            <v>8.0607476635514014E-2</v>
          </cell>
          <cell r="F60">
            <v>0.12149532710280374</v>
          </cell>
          <cell r="G60">
            <v>2.3364485981308409E-3</v>
          </cell>
          <cell r="H60">
            <v>0</v>
          </cell>
          <cell r="I60">
            <v>6.3084112149532703E-2</v>
          </cell>
          <cell r="J60">
            <v>9.3457943925233638E-3</v>
          </cell>
          <cell r="K60">
            <v>1.4018691588785047E-2</v>
          </cell>
          <cell r="L60">
            <v>1.5186915887850467E-2</v>
          </cell>
          <cell r="N60">
            <v>0</v>
          </cell>
        </row>
      </sheetData>
      <sheetData sheetId="9">
        <row r="5">
          <cell r="G5" t="str">
            <v>Bonobos hotel</v>
          </cell>
          <cell r="K5" t="str">
            <v>Deborah</v>
          </cell>
        </row>
        <row r="6">
          <cell r="K6" t="str">
            <v>Lawrence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23</v>
          </cell>
          <cell r="AF10">
            <v>104</v>
          </cell>
        </row>
        <row r="11">
          <cell r="R11" t="str">
            <v>0800-0900</v>
          </cell>
          <cell r="AE11">
            <v>59</v>
          </cell>
          <cell r="AF11">
            <v>161</v>
          </cell>
        </row>
        <row r="12">
          <cell r="R12" t="str">
            <v>0900-1000</v>
          </cell>
          <cell r="AE12">
            <v>46</v>
          </cell>
          <cell r="AF12">
            <v>165</v>
          </cell>
        </row>
        <row r="13">
          <cell r="R13" t="str">
            <v>1000-1100</v>
          </cell>
          <cell r="AE13">
            <v>44</v>
          </cell>
          <cell r="AF13">
            <v>148</v>
          </cell>
        </row>
        <row r="14">
          <cell r="R14" t="str">
            <v>1100-1200</v>
          </cell>
          <cell r="AE14">
            <v>58</v>
          </cell>
          <cell r="AF14">
            <v>147</v>
          </cell>
        </row>
        <row r="15">
          <cell r="R15" t="str">
            <v>1200-1300</v>
          </cell>
          <cell r="AE15">
            <v>82</v>
          </cell>
          <cell r="AF15">
            <v>163</v>
          </cell>
        </row>
        <row r="16">
          <cell r="R16" t="str">
            <v>1300-1400</v>
          </cell>
          <cell r="AE16">
            <v>75</v>
          </cell>
          <cell r="AF16">
            <v>140</v>
          </cell>
        </row>
        <row r="17">
          <cell r="R17" t="str">
            <v>1400-1500</v>
          </cell>
          <cell r="AE17">
            <v>78</v>
          </cell>
          <cell r="AF17">
            <v>174</v>
          </cell>
        </row>
        <row r="18">
          <cell r="R18" t="str">
            <v>1500-1600</v>
          </cell>
          <cell r="AE18">
            <v>70</v>
          </cell>
          <cell r="AF18">
            <v>166</v>
          </cell>
        </row>
        <row r="19">
          <cell r="R19" t="str">
            <v>1600-1700</v>
          </cell>
          <cell r="AE19">
            <v>63</v>
          </cell>
          <cell r="AF19">
            <v>147</v>
          </cell>
        </row>
        <row r="20">
          <cell r="R20" t="str">
            <v>1700-1800</v>
          </cell>
          <cell r="AE20">
            <v>83</v>
          </cell>
          <cell r="AF20">
            <v>163</v>
          </cell>
        </row>
        <row r="21">
          <cell r="R21" t="str">
            <v>1800-1900</v>
          </cell>
          <cell r="AE21">
            <v>89</v>
          </cell>
          <cell r="AF21">
            <v>188</v>
          </cell>
        </row>
        <row r="59">
          <cell r="C59">
            <v>0.23579849946409431</v>
          </cell>
          <cell r="D59">
            <v>3.3762057877813507E-2</v>
          </cell>
          <cell r="E59">
            <v>4.4480171489817789E-2</v>
          </cell>
          <cell r="F59">
            <v>5.5198285101822078E-2</v>
          </cell>
          <cell r="G59">
            <v>1.0718113612004287E-3</v>
          </cell>
          <cell r="H59">
            <v>3.2154340836012861E-3</v>
          </cell>
          <cell r="I59">
            <v>2.6795284030010719E-2</v>
          </cell>
          <cell r="J59">
            <v>5.3590568060021436E-4</v>
          </cell>
          <cell r="K59">
            <v>4.2872454448017148E-3</v>
          </cell>
          <cell r="L59">
            <v>7.502679528403001E-3</v>
          </cell>
          <cell r="M59">
            <v>0.58735262593783499</v>
          </cell>
          <cell r="N59">
            <v>0</v>
          </cell>
        </row>
        <row r="60">
          <cell r="C60">
            <v>0.5714285714285714</v>
          </cell>
          <cell r="D60">
            <v>8.1818181818181818E-2</v>
          </cell>
          <cell r="E60">
            <v>0.10779220779220779</v>
          </cell>
          <cell r="F60">
            <v>0.13376623376623376</v>
          </cell>
          <cell r="G60">
            <v>2.5974025974025974E-3</v>
          </cell>
          <cell r="H60">
            <v>7.7922077922077922E-3</v>
          </cell>
          <cell r="I60">
            <v>6.4935064935064929E-2</v>
          </cell>
          <cell r="J60">
            <v>1.2987012987012987E-3</v>
          </cell>
          <cell r="K60">
            <v>1.038961038961039E-2</v>
          </cell>
          <cell r="L60">
            <v>1.8181818181818181E-2</v>
          </cell>
          <cell r="N60">
            <v>0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topLeftCell="A4" zoomScale="57" zoomScaleSheetLayoutView="57" workbookViewId="0">
      <selection activeCell="E14" sqref="E1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1" t="s">
        <v>96</v>
      </c>
      <c r="C3" s="71" t="s">
        <v>172</v>
      </c>
      <c r="D3" s="71"/>
      <c r="E3" s="71"/>
      <c r="F3" s="71"/>
      <c r="G3" s="71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66" t="s">
        <v>165</v>
      </c>
      <c r="H5" s="67"/>
      <c r="I5" s="14"/>
      <c r="J5" s="2" t="s">
        <v>5</v>
      </c>
      <c r="K5" s="66" t="s">
        <v>167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164</v>
      </c>
      <c r="E6" s="67"/>
      <c r="F6" s="2" t="s">
        <v>2</v>
      </c>
      <c r="G6" s="66" t="s">
        <v>166</v>
      </c>
      <c r="H6" s="67"/>
      <c r="J6" s="2" t="s">
        <v>21</v>
      </c>
      <c r="K6" s="66" t="s">
        <v>168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15</v>
      </c>
      <c r="D10" s="50">
        <v>6</v>
      </c>
      <c r="E10" s="50">
        <v>4</v>
      </c>
      <c r="F10" s="50">
        <v>2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11</v>
      </c>
      <c r="N10" s="50">
        <v>0</v>
      </c>
      <c r="O10" s="15">
        <f t="shared" ref="O10:O57" si="0">SUM(C10:L10,N10)</f>
        <v>28</v>
      </c>
      <c r="P10" s="15">
        <f t="shared" ref="P10:P57" si="1">SUM(C10:N10)</f>
        <v>39</v>
      </c>
      <c r="R10" s="1" t="s">
        <v>6</v>
      </c>
      <c r="S10" s="17">
        <f t="shared" ref="S10:AF10" si="2">SUM(C10:C13)</f>
        <v>79</v>
      </c>
      <c r="T10" s="17">
        <f t="shared" si="2"/>
        <v>18</v>
      </c>
      <c r="U10" s="17">
        <f t="shared" si="2"/>
        <v>8</v>
      </c>
      <c r="V10" s="17">
        <f t="shared" si="2"/>
        <v>18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86</v>
      </c>
      <c r="AD10" s="17">
        <f t="shared" si="2"/>
        <v>0</v>
      </c>
      <c r="AE10" s="31">
        <f t="shared" si="2"/>
        <v>129</v>
      </c>
      <c r="AF10" s="31">
        <f t="shared" si="2"/>
        <v>215</v>
      </c>
    </row>
    <row r="11" spans="2:32" s="6" customFormat="1" ht="23.1" customHeight="1" x14ac:dyDescent="0.25">
      <c r="B11" s="23" t="s">
        <v>38</v>
      </c>
      <c r="C11" s="50">
        <v>32</v>
      </c>
      <c r="D11" s="50">
        <v>3</v>
      </c>
      <c r="E11" s="50">
        <v>2</v>
      </c>
      <c r="F11" s="50">
        <v>9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29</v>
      </c>
      <c r="N11" s="50">
        <v>0</v>
      </c>
      <c r="O11" s="15">
        <f t="shared" si="0"/>
        <v>48</v>
      </c>
      <c r="P11" s="15">
        <f t="shared" si="1"/>
        <v>77</v>
      </c>
      <c r="R11" s="1" t="s">
        <v>7</v>
      </c>
      <c r="S11" s="17">
        <f t="shared" ref="S11:AF11" si="3">SUM(C14:C17)</f>
        <v>56</v>
      </c>
      <c r="T11" s="17">
        <f t="shared" si="3"/>
        <v>9</v>
      </c>
      <c r="U11" s="17">
        <f t="shared" si="3"/>
        <v>17</v>
      </c>
      <c r="V11" s="17">
        <f t="shared" si="3"/>
        <v>16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1</v>
      </c>
      <c r="AA11" s="17">
        <f t="shared" si="3"/>
        <v>0</v>
      </c>
      <c r="AB11" s="17">
        <f t="shared" si="3"/>
        <v>1</v>
      </c>
      <c r="AC11" s="17">
        <f t="shared" si="3"/>
        <v>109</v>
      </c>
      <c r="AD11" s="17">
        <f t="shared" si="3"/>
        <v>0</v>
      </c>
      <c r="AE11" s="31">
        <f t="shared" si="3"/>
        <v>104</v>
      </c>
      <c r="AF11" s="31">
        <f t="shared" si="3"/>
        <v>213</v>
      </c>
    </row>
    <row r="12" spans="2:32" ht="23.1" customHeight="1" x14ac:dyDescent="0.25">
      <c r="B12" s="23" t="s">
        <v>39</v>
      </c>
      <c r="C12" s="50">
        <v>21</v>
      </c>
      <c r="D12" s="50">
        <v>5</v>
      </c>
      <c r="E12" s="50">
        <v>0</v>
      </c>
      <c r="F12" s="50">
        <v>5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21</v>
      </c>
      <c r="N12" s="50">
        <v>0</v>
      </c>
      <c r="O12" s="15">
        <f t="shared" si="0"/>
        <v>32</v>
      </c>
      <c r="P12" s="15">
        <f t="shared" si="1"/>
        <v>53</v>
      </c>
      <c r="R12" s="1" t="s">
        <v>8</v>
      </c>
      <c r="S12" s="17">
        <f t="shared" ref="S12:AF12" si="4">SUM(C18:C21)</f>
        <v>19</v>
      </c>
      <c r="T12" s="17">
        <f t="shared" si="4"/>
        <v>8</v>
      </c>
      <c r="U12" s="17">
        <f t="shared" si="4"/>
        <v>10</v>
      </c>
      <c r="V12" s="17">
        <f t="shared" si="4"/>
        <v>10</v>
      </c>
      <c r="W12" s="17">
        <f t="shared" si="4"/>
        <v>0</v>
      </c>
      <c r="X12" s="17">
        <f t="shared" si="4"/>
        <v>1</v>
      </c>
      <c r="Y12" s="17">
        <f t="shared" si="4"/>
        <v>6</v>
      </c>
      <c r="Z12" s="17">
        <f t="shared" si="4"/>
        <v>1</v>
      </c>
      <c r="AA12" s="17">
        <f t="shared" si="4"/>
        <v>1</v>
      </c>
      <c r="AB12" s="17">
        <f t="shared" si="4"/>
        <v>1</v>
      </c>
      <c r="AC12" s="17">
        <f t="shared" si="4"/>
        <v>97</v>
      </c>
      <c r="AD12" s="17">
        <f t="shared" si="4"/>
        <v>0</v>
      </c>
      <c r="AE12" s="31">
        <f t="shared" si="4"/>
        <v>57</v>
      </c>
      <c r="AF12" s="31">
        <f t="shared" si="4"/>
        <v>154</v>
      </c>
    </row>
    <row r="13" spans="2:32" ht="23.1" customHeight="1" x14ac:dyDescent="0.25">
      <c r="B13" s="23" t="s">
        <v>40</v>
      </c>
      <c r="C13" s="50">
        <v>11</v>
      </c>
      <c r="D13" s="50">
        <v>4</v>
      </c>
      <c r="E13" s="50">
        <v>2</v>
      </c>
      <c r="F13" s="50">
        <v>2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25</v>
      </c>
      <c r="N13" s="50">
        <v>0</v>
      </c>
      <c r="O13" s="15">
        <f t="shared" si="0"/>
        <v>21</v>
      </c>
      <c r="P13" s="15">
        <f t="shared" si="1"/>
        <v>46</v>
      </c>
      <c r="R13" s="1" t="s">
        <v>9</v>
      </c>
      <c r="S13" s="17">
        <f t="shared" ref="S13:AF13" si="5">SUM(C22:C25)</f>
        <v>27</v>
      </c>
      <c r="T13" s="17">
        <f t="shared" si="5"/>
        <v>3</v>
      </c>
      <c r="U13" s="17">
        <f t="shared" si="5"/>
        <v>4</v>
      </c>
      <c r="V13" s="17">
        <f t="shared" si="5"/>
        <v>7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90</v>
      </c>
      <c r="AD13" s="17">
        <f t="shared" si="5"/>
        <v>0</v>
      </c>
      <c r="AE13" s="31">
        <f t="shared" si="5"/>
        <v>45</v>
      </c>
      <c r="AF13" s="31">
        <f t="shared" si="5"/>
        <v>135</v>
      </c>
    </row>
    <row r="14" spans="2:32" ht="23.1" customHeight="1" x14ac:dyDescent="0.25">
      <c r="B14" s="23" t="s">
        <v>41</v>
      </c>
      <c r="C14" s="50">
        <v>13</v>
      </c>
      <c r="D14" s="50">
        <v>1</v>
      </c>
      <c r="E14" s="50">
        <v>4</v>
      </c>
      <c r="F14" s="50">
        <v>6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31</v>
      </c>
      <c r="N14" s="50">
        <v>0</v>
      </c>
      <c r="O14" s="15">
        <f t="shared" si="0"/>
        <v>26</v>
      </c>
      <c r="P14" s="15">
        <f t="shared" si="1"/>
        <v>57</v>
      </c>
      <c r="R14" s="1" t="s">
        <v>10</v>
      </c>
      <c r="S14" s="17">
        <f t="shared" ref="S14:AF14" si="6">SUM(C26:C29)</f>
        <v>25</v>
      </c>
      <c r="T14" s="17">
        <f t="shared" si="6"/>
        <v>6</v>
      </c>
      <c r="U14" s="17">
        <f t="shared" si="6"/>
        <v>8</v>
      </c>
      <c r="V14" s="17">
        <f t="shared" si="6"/>
        <v>4</v>
      </c>
      <c r="W14" s="17">
        <f t="shared" si="6"/>
        <v>0</v>
      </c>
      <c r="X14" s="17">
        <f t="shared" si="6"/>
        <v>1</v>
      </c>
      <c r="Y14" s="17">
        <f t="shared" si="6"/>
        <v>2</v>
      </c>
      <c r="Z14" s="17">
        <f t="shared" si="6"/>
        <v>0</v>
      </c>
      <c r="AA14" s="17">
        <f t="shared" si="6"/>
        <v>1</v>
      </c>
      <c r="AB14" s="17">
        <f t="shared" si="6"/>
        <v>0</v>
      </c>
      <c r="AC14" s="17">
        <f t="shared" si="6"/>
        <v>91</v>
      </c>
      <c r="AD14" s="17">
        <f t="shared" si="6"/>
        <v>0</v>
      </c>
      <c r="AE14" s="31">
        <f t="shared" si="6"/>
        <v>47</v>
      </c>
      <c r="AF14" s="31">
        <f t="shared" si="6"/>
        <v>138</v>
      </c>
    </row>
    <row r="15" spans="2:32" ht="23.1" customHeight="1" x14ac:dyDescent="0.25">
      <c r="B15" s="23" t="s">
        <v>42</v>
      </c>
      <c r="C15" s="50">
        <v>12</v>
      </c>
      <c r="D15" s="50">
        <v>4</v>
      </c>
      <c r="E15" s="50">
        <v>3</v>
      </c>
      <c r="F15" s="50">
        <v>4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21</v>
      </c>
      <c r="N15" s="50">
        <v>0</v>
      </c>
      <c r="O15" s="15">
        <f t="shared" si="0"/>
        <v>24</v>
      </c>
      <c r="P15" s="15">
        <f t="shared" si="1"/>
        <v>45</v>
      </c>
      <c r="R15" s="1" t="s">
        <v>11</v>
      </c>
      <c r="S15" s="17">
        <f t="shared" ref="S15:AF15" si="7">SUM(C30:C33)</f>
        <v>33</v>
      </c>
      <c r="T15" s="17">
        <f t="shared" si="7"/>
        <v>1</v>
      </c>
      <c r="U15" s="17">
        <f t="shared" si="7"/>
        <v>2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8</v>
      </c>
      <c r="Z15" s="17">
        <f t="shared" si="7"/>
        <v>5</v>
      </c>
      <c r="AA15" s="17">
        <f t="shared" si="7"/>
        <v>0</v>
      </c>
      <c r="AB15" s="17">
        <f t="shared" si="7"/>
        <v>1</v>
      </c>
      <c r="AC15" s="17">
        <f t="shared" si="7"/>
        <v>89</v>
      </c>
      <c r="AD15" s="17">
        <f t="shared" si="7"/>
        <v>0</v>
      </c>
      <c r="AE15" s="31">
        <f t="shared" si="7"/>
        <v>54</v>
      </c>
      <c r="AF15" s="31">
        <f t="shared" si="7"/>
        <v>143</v>
      </c>
    </row>
    <row r="16" spans="2:32" ht="23.1" customHeight="1" x14ac:dyDescent="0.25">
      <c r="B16" s="23" t="s">
        <v>43</v>
      </c>
      <c r="C16" s="50">
        <v>16</v>
      </c>
      <c r="D16" s="50">
        <v>3</v>
      </c>
      <c r="E16" s="50">
        <v>4</v>
      </c>
      <c r="F16" s="50">
        <v>4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35</v>
      </c>
      <c r="N16" s="50">
        <v>0</v>
      </c>
      <c r="O16" s="15">
        <f t="shared" si="0"/>
        <v>28</v>
      </c>
      <c r="P16" s="15">
        <f t="shared" si="1"/>
        <v>63</v>
      </c>
      <c r="R16" s="1" t="s">
        <v>12</v>
      </c>
      <c r="S16" s="17">
        <f t="shared" ref="S16:AF16" si="8">SUM(C34:C37)</f>
        <v>26</v>
      </c>
      <c r="T16" s="17">
        <f t="shared" si="8"/>
        <v>5</v>
      </c>
      <c r="U16" s="17">
        <f t="shared" si="8"/>
        <v>8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8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64</v>
      </c>
      <c r="AD16" s="17">
        <f t="shared" si="8"/>
        <v>0</v>
      </c>
      <c r="AE16" s="31">
        <f t="shared" si="8"/>
        <v>52</v>
      </c>
      <c r="AF16" s="31">
        <f t="shared" si="8"/>
        <v>116</v>
      </c>
    </row>
    <row r="17" spans="2:32" ht="23.1" customHeight="1" x14ac:dyDescent="0.25">
      <c r="B17" s="23" t="s">
        <v>44</v>
      </c>
      <c r="C17" s="50">
        <v>15</v>
      </c>
      <c r="D17" s="50">
        <v>1</v>
      </c>
      <c r="E17" s="50">
        <v>6</v>
      </c>
      <c r="F17" s="50">
        <v>2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22</v>
      </c>
      <c r="N17" s="50">
        <v>0</v>
      </c>
      <c r="O17" s="15">
        <f t="shared" si="0"/>
        <v>26</v>
      </c>
      <c r="P17" s="15">
        <f t="shared" si="1"/>
        <v>48</v>
      </c>
      <c r="R17" s="1" t="s">
        <v>13</v>
      </c>
      <c r="S17" s="17">
        <f t="shared" ref="S17:AF17" si="9">SUM(C38:C41)</f>
        <v>23</v>
      </c>
      <c r="T17" s="17">
        <f t="shared" si="9"/>
        <v>4</v>
      </c>
      <c r="U17" s="17">
        <f t="shared" si="9"/>
        <v>5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1</v>
      </c>
      <c r="AB17" s="17">
        <f t="shared" si="9"/>
        <v>0</v>
      </c>
      <c r="AC17" s="17">
        <f t="shared" si="9"/>
        <v>65</v>
      </c>
      <c r="AD17" s="17">
        <f t="shared" si="9"/>
        <v>0</v>
      </c>
      <c r="AE17" s="31">
        <f t="shared" si="9"/>
        <v>38</v>
      </c>
      <c r="AF17" s="31">
        <f t="shared" si="9"/>
        <v>103</v>
      </c>
    </row>
    <row r="18" spans="2:32" ht="23.1" customHeight="1" x14ac:dyDescent="0.25">
      <c r="B18" s="23" t="s">
        <v>45</v>
      </c>
      <c r="C18" s="50">
        <v>3</v>
      </c>
      <c r="D18" s="50">
        <v>4</v>
      </c>
      <c r="E18" s="50">
        <v>1</v>
      </c>
      <c r="F18" s="50">
        <v>4</v>
      </c>
      <c r="G18" s="50">
        <v>0</v>
      </c>
      <c r="H18" s="50">
        <v>0</v>
      </c>
      <c r="I18" s="50">
        <v>0</v>
      </c>
      <c r="J18" s="50">
        <v>0</v>
      </c>
      <c r="K18" s="50"/>
      <c r="L18" s="50">
        <v>0</v>
      </c>
      <c r="M18" s="50">
        <v>25</v>
      </c>
      <c r="N18" s="50">
        <v>0</v>
      </c>
      <c r="O18" s="15">
        <f t="shared" si="0"/>
        <v>12</v>
      </c>
      <c r="P18" s="15">
        <f t="shared" si="1"/>
        <v>37</v>
      </c>
      <c r="R18" s="1" t="s">
        <v>14</v>
      </c>
      <c r="S18" s="17">
        <f t="shared" ref="S18:AF18" si="10">SUM(C42:C45)</f>
        <v>23</v>
      </c>
      <c r="T18" s="17">
        <f t="shared" si="10"/>
        <v>0</v>
      </c>
      <c r="U18" s="17">
        <f t="shared" si="10"/>
        <v>5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74</v>
      </c>
      <c r="AD18" s="17">
        <f t="shared" si="10"/>
        <v>0</v>
      </c>
      <c r="AE18" s="31">
        <f t="shared" si="10"/>
        <v>39</v>
      </c>
      <c r="AF18" s="31">
        <f t="shared" si="10"/>
        <v>113</v>
      </c>
    </row>
    <row r="19" spans="2:32" ht="23.1" customHeight="1" x14ac:dyDescent="0.25">
      <c r="B19" s="23" t="s">
        <v>46</v>
      </c>
      <c r="C19" s="50">
        <v>3</v>
      </c>
      <c r="D19" s="50">
        <v>0</v>
      </c>
      <c r="E19" s="50">
        <v>3</v>
      </c>
      <c r="F19" s="50">
        <v>1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1</v>
      </c>
      <c r="M19" s="50">
        <v>20</v>
      </c>
      <c r="N19" s="50">
        <v>0</v>
      </c>
      <c r="O19" s="15">
        <f t="shared" si="0"/>
        <v>11</v>
      </c>
      <c r="P19" s="15">
        <f t="shared" si="1"/>
        <v>31</v>
      </c>
      <c r="R19" s="1" t="s">
        <v>15</v>
      </c>
      <c r="S19" s="17">
        <f t="shared" ref="S19:AF19" si="11">SUM(C46:C49)</f>
        <v>30</v>
      </c>
      <c r="T19" s="17">
        <f t="shared" si="11"/>
        <v>1</v>
      </c>
      <c r="U19" s="17">
        <f t="shared" si="11"/>
        <v>4</v>
      </c>
      <c r="V19" s="17">
        <f t="shared" si="11"/>
        <v>11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68</v>
      </c>
      <c r="AD19" s="17">
        <f t="shared" si="11"/>
        <v>0</v>
      </c>
      <c r="AE19" s="31">
        <f t="shared" si="11"/>
        <v>50</v>
      </c>
      <c r="AF19" s="31">
        <f t="shared" si="11"/>
        <v>118</v>
      </c>
    </row>
    <row r="20" spans="2:32" ht="23.1" customHeight="1" x14ac:dyDescent="0.25">
      <c r="B20" s="23" t="s">
        <v>47</v>
      </c>
      <c r="C20" s="50">
        <v>8</v>
      </c>
      <c r="D20" s="50">
        <v>0</v>
      </c>
      <c r="E20" s="50">
        <v>4</v>
      </c>
      <c r="F20" s="50">
        <v>4</v>
      </c>
      <c r="G20" s="50">
        <v>0</v>
      </c>
      <c r="H20" s="50">
        <v>0</v>
      </c>
      <c r="I20" s="50">
        <v>2</v>
      </c>
      <c r="J20" s="50">
        <v>0</v>
      </c>
      <c r="K20" s="50">
        <v>1</v>
      </c>
      <c r="L20" s="50">
        <v>0</v>
      </c>
      <c r="M20" s="50">
        <v>26</v>
      </c>
      <c r="N20" s="50">
        <v>0</v>
      </c>
      <c r="O20" s="15">
        <f t="shared" si="0"/>
        <v>19</v>
      </c>
      <c r="P20" s="15">
        <f t="shared" si="1"/>
        <v>45</v>
      </c>
      <c r="R20" s="1" t="s">
        <v>16</v>
      </c>
      <c r="S20" s="17">
        <f t="shared" ref="S20:AF20" si="12">SUM(C50:C53)</f>
        <v>56</v>
      </c>
      <c r="T20" s="17">
        <f t="shared" si="12"/>
        <v>3</v>
      </c>
      <c r="U20" s="17">
        <f t="shared" si="12"/>
        <v>4</v>
      </c>
      <c r="V20" s="17">
        <f t="shared" si="12"/>
        <v>9</v>
      </c>
      <c r="W20" s="17">
        <f t="shared" si="12"/>
        <v>0</v>
      </c>
      <c r="X20" s="17">
        <f t="shared" si="12"/>
        <v>0</v>
      </c>
      <c r="Y20" s="17">
        <f t="shared" si="12"/>
        <v>12</v>
      </c>
      <c r="Z20" s="17">
        <f t="shared" si="12"/>
        <v>1</v>
      </c>
      <c r="AA20" s="17">
        <f t="shared" si="12"/>
        <v>0</v>
      </c>
      <c r="AB20" s="17">
        <f t="shared" si="12"/>
        <v>2</v>
      </c>
      <c r="AC20" s="17">
        <f t="shared" si="12"/>
        <v>95</v>
      </c>
      <c r="AD20" s="17">
        <f t="shared" si="12"/>
        <v>0</v>
      </c>
      <c r="AE20" s="31">
        <f t="shared" si="12"/>
        <v>87</v>
      </c>
      <c r="AF20" s="31">
        <f t="shared" si="12"/>
        <v>182</v>
      </c>
    </row>
    <row r="21" spans="2:32" ht="23.1" customHeight="1" x14ac:dyDescent="0.25">
      <c r="B21" s="23" t="s">
        <v>48</v>
      </c>
      <c r="C21" s="50">
        <v>5</v>
      </c>
      <c r="D21" s="50">
        <v>4</v>
      </c>
      <c r="E21" s="50">
        <v>2</v>
      </c>
      <c r="F21" s="50">
        <v>1</v>
      </c>
      <c r="G21" s="50">
        <v>0</v>
      </c>
      <c r="H21" s="50">
        <v>1</v>
      </c>
      <c r="I21" s="50">
        <v>2</v>
      </c>
      <c r="J21" s="50">
        <v>0</v>
      </c>
      <c r="K21" s="50">
        <v>0</v>
      </c>
      <c r="L21" s="50">
        <v>0</v>
      </c>
      <c r="M21" s="50">
        <v>26</v>
      </c>
      <c r="N21" s="50">
        <v>0</v>
      </c>
      <c r="O21" s="15">
        <f t="shared" si="0"/>
        <v>15</v>
      </c>
      <c r="P21" s="15">
        <f t="shared" si="1"/>
        <v>41</v>
      </c>
      <c r="R21" s="36" t="s">
        <v>20</v>
      </c>
      <c r="S21" s="34">
        <f t="shared" ref="S21:AF21" si="13">SUM(C54:C57)</f>
        <v>70</v>
      </c>
      <c r="T21" s="17">
        <f t="shared" si="13"/>
        <v>11</v>
      </c>
      <c r="U21" s="17">
        <f t="shared" si="13"/>
        <v>8</v>
      </c>
      <c r="V21" s="17">
        <f t="shared" si="13"/>
        <v>14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92</v>
      </c>
      <c r="AD21" s="17">
        <f t="shared" si="13"/>
        <v>0</v>
      </c>
      <c r="AE21" s="31">
        <f t="shared" si="13"/>
        <v>111</v>
      </c>
      <c r="AF21" s="31">
        <f t="shared" si="13"/>
        <v>203</v>
      </c>
    </row>
    <row r="22" spans="2:32" ht="23.1" customHeight="1" x14ac:dyDescent="0.25">
      <c r="B22" s="23" t="s">
        <v>49</v>
      </c>
      <c r="C22" s="50">
        <v>9</v>
      </c>
      <c r="D22" s="50">
        <v>0</v>
      </c>
      <c r="E22" s="50">
        <v>2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34</v>
      </c>
      <c r="N22" s="50">
        <v>0</v>
      </c>
      <c r="O22" s="15">
        <f t="shared" si="0"/>
        <v>13</v>
      </c>
      <c r="P22" s="15">
        <f t="shared" si="1"/>
        <v>47</v>
      </c>
      <c r="R22" s="38" t="s">
        <v>90</v>
      </c>
      <c r="S22" s="39">
        <f>MAX(S10:S12)</f>
        <v>79</v>
      </c>
      <c r="T22" s="39">
        <f t="shared" ref="T22:AF22" si="14">MAX(T10:T12)</f>
        <v>18</v>
      </c>
      <c r="U22" s="39">
        <f t="shared" si="14"/>
        <v>17</v>
      </c>
      <c r="V22" s="39">
        <f t="shared" si="14"/>
        <v>18</v>
      </c>
      <c r="W22" s="39">
        <f t="shared" si="14"/>
        <v>0</v>
      </c>
      <c r="X22" s="39">
        <f t="shared" si="14"/>
        <v>1</v>
      </c>
      <c r="Y22" s="39">
        <f t="shared" si="14"/>
        <v>6</v>
      </c>
      <c r="Z22" s="39">
        <f t="shared" si="14"/>
        <v>1</v>
      </c>
      <c r="AA22" s="39">
        <f t="shared" si="14"/>
        <v>1</v>
      </c>
      <c r="AB22" s="39">
        <f t="shared" si="14"/>
        <v>1</v>
      </c>
      <c r="AC22" s="39">
        <f t="shared" si="14"/>
        <v>109</v>
      </c>
      <c r="AD22" s="39">
        <f t="shared" si="14"/>
        <v>0</v>
      </c>
      <c r="AE22" s="40">
        <f t="shared" si="14"/>
        <v>129</v>
      </c>
      <c r="AF22" s="40">
        <f t="shared" si="14"/>
        <v>215</v>
      </c>
    </row>
    <row r="23" spans="2:32" ht="23.1" customHeight="1" x14ac:dyDescent="0.25">
      <c r="B23" s="23" t="s">
        <v>50</v>
      </c>
      <c r="C23" s="50">
        <v>5</v>
      </c>
      <c r="D23" s="50">
        <v>0</v>
      </c>
      <c r="E23" s="50">
        <v>1</v>
      </c>
      <c r="F23" s="50">
        <v>3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12</v>
      </c>
      <c r="N23" s="50">
        <v>0</v>
      </c>
      <c r="O23" s="15">
        <f t="shared" si="0"/>
        <v>10</v>
      </c>
      <c r="P23" s="15">
        <f t="shared" si="1"/>
        <v>22</v>
      </c>
      <c r="R23" s="38" t="s">
        <v>91</v>
      </c>
      <c r="S23" s="39">
        <f>MAX(S13:S18)</f>
        <v>33</v>
      </c>
      <c r="T23" s="39">
        <f t="shared" ref="T23:AF23" si="15">MAX(T13:T18)</f>
        <v>6</v>
      </c>
      <c r="U23" s="39">
        <f t="shared" si="15"/>
        <v>8</v>
      </c>
      <c r="V23" s="39">
        <f t="shared" si="15"/>
        <v>7</v>
      </c>
      <c r="W23" s="39">
        <f t="shared" si="15"/>
        <v>0</v>
      </c>
      <c r="X23" s="39">
        <f t="shared" si="15"/>
        <v>1</v>
      </c>
      <c r="Y23" s="39">
        <f t="shared" si="15"/>
        <v>8</v>
      </c>
      <c r="Z23" s="39">
        <f t="shared" si="15"/>
        <v>5</v>
      </c>
      <c r="AA23" s="39">
        <f t="shared" si="15"/>
        <v>1</v>
      </c>
      <c r="AB23" s="39">
        <f t="shared" si="15"/>
        <v>1</v>
      </c>
      <c r="AC23" s="39">
        <f t="shared" si="15"/>
        <v>91</v>
      </c>
      <c r="AD23" s="39">
        <f t="shared" si="15"/>
        <v>0</v>
      </c>
      <c r="AE23" s="40">
        <f t="shared" si="15"/>
        <v>54</v>
      </c>
      <c r="AF23" s="40">
        <f t="shared" si="15"/>
        <v>143</v>
      </c>
    </row>
    <row r="24" spans="2:32" ht="23.1" customHeight="1" x14ac:dyDescent="0.25">
      <c r="B24" s="23" t="s">
        <v>51</v>
      </c>
      <c r="C24" s="50">
        <v>4</v>
      </c>
      <c r="D24" s="50">
        <v>1</v>
      </c>
      <c r="E24" s="50">
        <v>0</v>
      </c>
      <c r="F24" s="50">
        <v>2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27</v>
      </c>
      <c r="N24" s="50">
        <v>0</v>
      </c>
      <c r="O24" s="15">
        <f t="shared" si="0"/>
        <v>7</v>
      </c>
      <c r="P24" s="15">
        <f t="shared" si="1"/>
        <v>34</v>
      </c>
      <c r="R24" s="38" t="s">
        <v>92</v>
      </c>
      <c r="S24" s="39">
        <f>MAX(S19:S21)</f>
        <v>70</v>
      </c>
      <c r="T24" s="39">
        <f t="shared" ref="T24:AF24" si="16">MAX(T19:T21)</f>
        <v>11</v>
      </c>
      <c r="U24" s="39">
        <f t="shared" si="16"/>
        <v>8</v>
      </c>
      <c r="V24" s="39">
        <f t="shared" si="16"/>
        <v>14</v>
      </c>
      <c r="W24" s="39">
        <f t="shared" si="16"/>
        <v>0</v>
      </c>
      <c r="X24" s="39">
        <f t="shared" si="16"/>
        <v>0</v>
      </c>
      <c r="Y24" s="39">
        <f t="shared" si="16"/>
        <v>12</v>
      </c>
      <c r="Z24" s="39">
        <f t="shared" si="16"/>
        <v>3</v>
      </c>
      <c r="AA24" s="39">
        <f t="shared" si="16"/>
        <v>0</v>
      </c>
      <c r="AB24" s="39">
        <f t="shared" si="16"/>
        <v>2</v>
      </c>
      <c r="AC24" s="39">
        <f t="shared" si="16"/>
        <v>95</v>
      </c>
      <c r="AD24" s="39">
        <f t="shared" si="16"/>
        <v>0</v>
      </c>
      <c r="AE24" s="40">
        <f t="shared" si="16"/>
        <v>111</v>
      </c>
      <c r="AF24" s="40">
        <f t="shared" si="16"/>
        <v>203</v>
      </c>
    </row>
    <row r="25" spans="2:32" ht="23.1" customHeight="1" x14ac:dyDescent="0.25">
      <c r="B25" s="23" t="s">
        <v>52</v>
      </c>
      <c r="C25" s="50">
        <v>9</v>
      </c>
      <c r="D25" s="50">
        <v>2</v>
      </c>
      <c r="E25" s="50">
        <v>1</v>
      </c>
      <c r="F25" s="50">
        <v>1</v>
      </c>
      <c r="G25" s="50">
        <v>0</v>
      </c>
      <c r="H25" s="50">
        <v>0</v>
      </c>
      <c r="I25" s="50">
        <v>1</v>
      </c>
      <c r="J25" s="50">
        <v>0</v>
      </c>
      <c r="K25" s="50">
        <v>1</v>
      </c>
      <c r="L25" s="50">
        <v>0</v>
      </c>
      <c r="M25" s="50">
        <v>17</v>
      </c>
      <c r="N25" s="50">
        <v>0</v>
      </c>
      <c r="O25" s="15">
        <f t="shared" si="0"/>
        <v>15</v>
      </c>
      <c r="P25" s="15">
        <f t="shared" si="1"/>
        <v>32</v>
      </c>
      <c r="R25" s="37" t="s">
        <v>85</v>
      </c>
      <c r="S25" s="35">
        <f t="shared" ref="S25:AF25" si="17">SUM(S10:S12)</f>
        <v>154</v>
      </c>
      <c r="T25" s="16">
        <f t="shared" si="17"/>
        <v>35</v>
      </c>
      <c r="U25" s="16">
        <f t="shared" si="17"/>
        <v>35</v>
      </c>
      <c r="V25" s="16">
        <f t="shared" si="17"/>
        <v>44</v>
      </c>
      <c r="W25" s="16">
        <f t="shared" si="17"/>
        <v>0</v>
      </c>
      <c r="X25" s="16">
        <f t="shared" si="17"/>
        <v>1</v>
      </c>
      <c r="Y25" s="16">
        <f t="shared" si="17"/>
        <v>15</v>
      </c>
      <c r="Z25" s="16">
        <f t="shared" si="17"/>
        <v>3</v>
      </c>
      <c r="AA25" s="16">
        <f t="shared" si="17"/>
        <v>1</v>
      </c>
      <c r="AB25" s="16">
        <f t="shared" si="17"/>
        <v>2</v>
      </c>
      <c r="AC25" s="16">
        <f t="shared" si="17"/>
        <v>292</v>
      </c>
      <c r="AD25" s="16">
        <f t="shared" si="17"/>
        <v>0</v>
      </c>
      <c r="AE25" s="32">
        <f t="shared" si="17"/>
        <v>290</v>
      </c>
      <c r="AF25" s="32">
        <f t="shared" si="17"/>
        <v>582</v>
      </c>
    </row>
    <row r="26" spans="2:32" ht="23.1" customHeight="1" x14ac:dyDescent="0.25">
      <c r="B26" s="23" t="s">
        <v>53</v>
      </c>
      <c r="C26" s="50">
        <v>7</v>
      </c>
      <c r="D26" s="50">
        <v>1</v>
      </c>
      <c r="E26" s="50">
        <v>0</v>
      </c>
      <c r="F26" s="50">
        <v>1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18</v>
      </c>
      <c r="N26" s="50">
        <v>0</v>
      </c>
      <c r="O26" s="15">
        <f t="shared" si="0"/>
        <v>11</v>
      </c>
      <c r="P26" s="15">
        <f t="shared" si="1"/>
        <v>29</v>
      </c>
      <c r="R26" s="28" t="s">
        <v>86</v>
      </c>
      <c r="S26" s="16">
        <f t="shared" ref="S26:AF26" si="18">SUM(S13:S18)</f>
        <v>157</v>
      </c>
      <c r="T26" s="16">
        <f t="shared" si="18"/>
        <v>19</v>
      </c>
      <c r="U26" s="16">
        <f t="shared" si="18"/>
        <v>32</v>
      </c>
      <c r="V26" s="16">
        <f t="shared" si="18"/>
        <v>27</v>
      </c>
      <c r="W26" s="16">
        <f t="shared" si="18"/>
        <v>0</v>
      </c>
      <c r="X26" s="16">
        <f t="shared" si="18"/>
        <v>1</v>
      </c>
      <c r="Y26" s="16">
        <f t="shared" si="18"/>
        <v>29</v>
      </c>
      <c r="Z26" s="16">
        <f t="shared" si="18"/>
        <v>6</v>
      </c>
      <c r="AA26" s="16">
        <f t="shared" si="18"/>
        <v>3</v>
      </c>
      <c r="AB26" s="16">
        <f t="shared" si="18"/>
        <v>1</v>
      </c>
      <c r="AC26" s="16">
        <f t="shared" si="18"/>
        <v>473</v>
      </c>
      <c r="AD26" s="16">
        <f t="shared" si="18"/>
        <v>0</v>
      </c>
      <c r="AE26" s="32">
        <f t="shared" si="18"/>
        <v>275</v>
      </c>
      <c r="AF26" s="32">
        <f t="shared" si="18"/>
        <v>748</v>
      </c>
    </row>
    <row r="27" spans="2:32" ht="23.1" customHeight="1" x14ac:dyDescent="0.25">
      <c r="B27" s="23" t="s">
        <v>54</v>
      </c>
      <c r="C27" s="50">
        <v>6</v>
      </c>
      <c r="D27" s="50">
        <v>0</v>
      </c>
      <c r="E27" s="50">
        <v>3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24</v>
      </c>
      <c r="N27" s="50">
        <v>0</v>
      </c>
      <c r="O27" s="15">
        <f t="shared" si="0"/>
        <v>10</v>
      </c>
      <c r="P27" s="15">
        <f t="shared" si="1"/>
        <v>34</v>
      </c>
      <c r="R27" s="29" t="s">
        <v>87</v>
      </c>
      <c r="S27" s="16">
        <f t="shared" ref="S27:AF27" si="19">SUM(S19:S21)</f>
        <v>156</v>
      </c>
      <c r="T27" s="16">
        <f t="shared" si="19"/>
        <v>15</v>
      </c>
      <c r="U27" s="16">
        <f t="shared" si="19"/>
        <v>16</v>
      </c>
      <c r="V27" s="16">
        <f t="shared" si="19"/>
        <v>34</v>
      </c>
      <c r="W27" s="16">
        <f t="shared" si="19"/>
        <v>0</v>
      </c>
      <c r="X27" s="16">
        <f t="shared" si="19"/>
        <v>0</v>
      </c>
      <c r="Y27" s="16">
        <f t="shared" si="19"/>
        <v>20</v>
      </c>
      <c r="Z27" s="16">
        <f t="shared" si="19"/>
        <v>5</v>
      </c>
      <c r="AA27" s="16">
        <f t="shared" si="19"/>
        <v>0</v>
      </c>
      <c r="AB27" s="16">
        <f t="shared" si="19"/>
        <v>2</v>
      </c>
      <c r="AC27" s="16">
        <f t="shared" si="19"/>
        <v>255</v>
      </c>
      <c r="AD27" s="16">
        <f t="shared" si="19"/>
        <v>0</v>
      </c>
      <c r="AE27" s="32">
        <f t="shared" si="19"/>
        <v>248</v>
      </c>
      <c r="AF27" s="32">
        <f t="shared" si="19"/>
        <v>503</v>
      </c>
    </row>
    <row r="28" spans="2:32" ht="23.1" customHeight="1" x14ac:dyDescent="0.25">
      <c r="B28" s="23" t="s">
        <v>55</v>
      </c>
      <c r="C28" s="50">
        <v>8</v>
      </c>
      <c r="D28" s="50">
        <v>2</v>
      </c>
      <c r="E28" s="50">
        <v>3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25</v>
      </c>
      <c r="N28" s="50">
        <v>0</v>
      </c>
      <c r="O28" s="15">
        <f t="shared" si="0"/>
        <v>14</v>
      </c>
      <c r="P28" s="15">
        <f t="shared" si="1"/>
        <v>39</v>
      </c>
      <c r="R28" s="5" t="s">
        <v>17</v>
      </c>
      <c r="S28" s="16">
        <f t="shared" ref="S28:AF28" si="20">SUM(S10:S21)</f>
        <v>467</v>
      </c>
      <c r="T28" s="16">
        <f t="shared" si="20"/>
        <v>69</v>
      </c>
      <c r="U28" s="16">
        <f t="shared" si="20"/>
        <v>83</v>
      </c>
      <c r="V28" s="16">
        <f t="shared" si="20"/>
        <v>105</v>
      </c>
      <c r="W28" s="16">
        <f t="shared" si="20"/>
        <v>0</v>
      </c>
      <c r="X28" s="16">
        <f t="shared" si="20"/>
        <v>2</v>
      </c>
      <c r="Y28" s="16">
        <f t="shared" si="20"/>
        <v>64</v>
      </c>
      <c r="Z28" s="16">
        <f t="shared" si="20"/>
        <v>14</v>
      </c>
      <c r="AA28" s="16">
        <f t="shared" si="20"/>
        <v>4</v>
      </c>
      <c r="AB28" s="16">
        <f t="shared" si="20"/>
        <v>5</v>
      </c>
      <c r="AC28" s="16">
        <f t="shared" si="20"/>
        <v>1020</v>
      </c>
      <c r="AD28" s="16">
        <f t="shared" si="20"/>
        <v>0</v>
      </c>
      <c r="AE28" s="32">
        <f t="shared" si="20"/>
        <v>813</v>
      </c>
      <c r="AF28" s="32">
        <f t="shared" si="20"/>
        <v>1833</v>
      </c>
    </row>
    <row r="29" spans="2:32" ht="23.1" customHeight="1" x14ac:dyDescent="0.25">
      <c r="B29" s="23" t="s">
        <v>56</v>
      </c>
      <c r="C29" s="50">
        <v>4</v>
      </c>
      <c r="D29" s="50">
        <v>3</v>
      </c>
      <c r="E29" s="50">
        <v>2</v>
      </c>
      <c r="F29" s="50">
        <v>1</v>
      </c>
      <c r="G29" s="50">
        <v>0</v>
      </c>
      <c r="H29" s="50">
        <v>1</v>
      </c>
      <c r="I29" s="50">
        <v>0</v>
      </c>
      <c r="J29" s="50">
        <v>0</v>
      </c>
      <c r="K29" s="50">
        <v>1</v>
      </c>
      <c r="L29" s="50">
        <v>0</v>
      </c>
      <c r="M29" s="50">
        <v>24</v>
      </c>
      <c r="N29" s="50">
        <v>0</v>
      </c>
      <c r="O29" s="15">
        <f t="shared" si="0"/>
        <v>12</v>
      </c>
      <c r="P29" s="15">
        <f t="shared" si="1"/>
        <v>36</v>
      </c>
      <c r="R29"/>
      <c r="S29" s="20"/>
      <c r="T29" s="19"/>
    </row>
    <row r="30" spans="2:32" ht="23.1" customHeight="1" x14ac:dyDescent="0.25">
      <c r="B30" s="23" t="s">
        <v>57</v>
      </c>
      <c r="C30" s="50">
        <v>11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29</v>
      </c>
      <c r="N30" s="50">
        <v>0</v>
      </c>
      <c r="O30" s="15">
        <f t="shared" si="0"/>
        <v>14</v>
      </c>
      <c r="P30" s="15">
        <f t="shared" si="1"/>
        <v>43</v>
      </c>
    </row>
    <row r="31" spans="2:32" ht="23.1" customHeight="1" x14ac:dyDescent="0.25">
      <c r="B31" s="24" t="s">
        <v>58</v>
      </c>
      <c r="C31" s="50">
        <v>6</v>
      </c>
      <c r="D31" s="50">
        <v>1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21</v>
      </c>
      <c r="N31" s="50">
        <v>0</v>
      </c>
      <c r="O31" s="15">
        <f t="shared" si="0"/>
        <v>9</v>
      </c>
      <c r="P31" s="15">
        <f t="shared" si="1"/>
        <v>30</v>
      </c>
    </row>
    <row r="32" spans="2:32" ht="23.1" customHeight="1" x14ac:dyDescent="0.25">
      <c r="B32" s="24" t="s">
        <v>59</v>
      </c>
      <c r="C32" s="50">
        <v>6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3</v>
      </c>
      <c r="J32" s="50"/>
      <c r="K32" s="50">
        <v>0</v>
      </c>
      <c r="L32" s="50">
        <v>1</v>
      </c>
      <c r="M32" s="50">
        <v>24</v>
      </c>
      <c r="N32" s="50">
        <v>0</v>
      </c>
      <c r="O32" s="15">
        <f t="shared" si="0"/>
        <v>11</v>
      </c>
      <c r="P32" s="15">
        <f t="shared" si="1"/>
        <v>35</v>
      </c>
    </row>
    <row r="33" spans="2:20" ht="23.1" customHeight="1" x14ac:dyDescent="0.25">
      <c r="B33" s="23" t="s">
        <v>60</v>
      </c>
      <c r="C33" s="50">
        <v>10</v>
      </c>
      <c r="D33" s="50">
        <v>0</v>
      </c>
      <c r="E33" s="50">
        <v>1</v>
      </c>
      <c r="F33" s="50">
        <v>2</v>
      </c>
      <c r="G33" s="50">
        <v>0</v>
      </c>
      <c r="H33" s="50">
        <v>0</v>
      </c>
      <c r="I33" s="50">
        <v>4</v>
      </c>
      <c r="J33" s="50">
        <v>3</v>
      </c>
      <c r="K33" s="50">
        <v>0</v>
      </c>
      <c r="L33" s="50">
        <v>0</v>
      </c>
      <c r="M33" s="50">
        <v>15</v>
      </c>
      <c r="N33" s="50">
        <v>0</v>
      </c>
      <c r="O33" s="15">
        <f t="shared" si="0"/>
        <v>20</v>
      </c>
      <c r="P33" s="15">
        <f t="shared" si="1"/>
        <v>35</v>
      </c>
    </row>
    <row r="34" spans="2:20" ht="23.1" customHeight="1" x14ac:dyDescent="0.25">
      <c r="B34" s="24" t="s">
        <v>61</v>
      </c>
      <c r="C34" s="50">
        <v>6</v>
      </c>
      <c r="D34" s="50">
        <v>3</v>
      </c>
      <c r="E34" s="50">
        <v>3</v>
      </c>
      <c r="F34" s="50">
        <v>1</v>
      </c>
      <c r="G34" s="50">
        <v>0</v>
      </c>
      <c r="H34" s="50">
        <v>0</v>
      </c>
      <c r="I34" s="50">
        <v>3</v>
      </c>
      <c r="J34" s="50">
        <v>0</v>
      </c>
      <c r="K34" s="50">
        <v>0</v>
      </c>
      <c r="L34" s="50">
        <v>0</v>
      </c>
      <c r="M34" s="50">
        <v>11</v>
      </c>
      <c r="N34" s="50">
        <v>0</v>
      </c>
      <c r="O34" s="15">
        <f t="shared" si="0"/>
        <v>16</v>
      </c>
      <c r="P34" s="15">
        <f t="shared" si="1"/>
        <v>27</v>
      </c>
    </row>
    <row r="35" spans="2:20" ht="23.1" customHeight="1" x14ac:dyDescent="0.25">
      <c r="B35" s="24" t="s">
        <v>62</v>
      </c>
      <c r="C35" s="50">
        <v>10</v>
      </c>
      <c r="D35" s="50">
        <v>1</v>
      </c>
      <c r="E35" s="50">
        <v>3</v>
      </c>
      <c r="F35" s="50">
        <v>2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22</v>
      </c>
      <c r="N35" s="50">
        <v>0</v>
      </c>
      <c r="O35" s="15">
        <f t="shared" si="0"/>
        <v>18</v>
      </c>
      <c r="P35" s="15">
        <f t="shared" si="1"/>
        <v>40</v>
      </c>
    </row>
    <row r="36" spans="2:20" ht="23.1" customHeight="1" x14ac:dyDescent="0.25">
      <c r="B36" s="24" t="s">
        <v>63</v>
      </c>
      <c r="C36" s="50">
        <v>5</v>
      </c>
      <c r="D36" s="50">
        <v>1</v>
      </c>
      <c r="E36" s="50">
        <v>1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10</v>
      </c>
      <c r="N36" s="50">
        <v>0</v>
      </c>
      <c r="O36" s="15">
        <f t="shared" si="0"/>
        <v>8</v>
      </c>
      <c r="P36" s="15">
        <f t="shared" si="1"/>
        <v>18</v>
      </c>
    </row>
    <row r="37" spans="2:20" ht="23.1" customHeight="1" x14ac:dyDescent="0.25">
      <c r="B37" s="23" t="s">
        <v>64</v>
      </c>
      <c r="C37" s="50">
        <v>5</v>
      </c>
      <c r="D37" s="50">
        <v>0</v>
      </c>
      <c r="E37" s="50">
        <v>1</v>
      </c>
      <c r="F37" s="50">
        <v>2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21</v>
      </c>
      <c r="N37" s="50">
        <v>0</v>
      </c>
      <c r="O37" s="15">
        <f t="shared" si="0"/>
        <v>10</v>
      </c>
      <c r="P37" s="15">
        <f t="shared" si="1"/>
        <v>31</v>
      </c>
    </row>
    <row r="38" spans="2:20" ht="23.1" customHeight="1" x14ac:dyDescent="0.25">
      <c r="B38" s="24" t="s">
        <v>65</v>
      </c>
      <c r="C38" s="50">
        <v>7</v>
      </c>
      <c r="D38" s="50">
        <v>1</v>
      </c>
      <c r="E38" s="50">
        <v>1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1</v>
      </c>
      <c r="L38" s="50">
        <v>0</v>
      </c>
      <c r="M38" s="50">
        <v>16</v>
      </c>
      <c r="N38" s="50">
        <v>0</v>
      </c>
      <c r="O38" s="15">
        <f t="shared" si="0"/>
        <v>11</v>
      </c>
      <c r="P38" s="15">
        <f t="shared" si="1"/>
        <v>27</v>
      </c>
    </row>
    <row r="39" spans="2:20" ht="23.1" customHeight="1" x14ac:dyDescent="0.25">
      <c r="B39" s="24" t="s">
        <v>66</v>
      </c>
      <c r="C39" s="50">
        <v>5</v>
      </c>
      <c r="D39" s="50">
        <v>1</v>
      </c>
      <c r="E39" s="50">
        <v>2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14</v>
      </c>
      <c r="N39" s="50">
        <v>0</v>
      </c>
      <c r="O39" s="15">
        <f t="shared" si="0"/>
        <v>8</v>
      </c>
      <c r="P39" s="15">
        <f t="shared" si="1"/>
        <v>22</v>
      </c>
    </row>
    <row r="40" spans="2:20" ht="23.1" customHeight="1" x14ac:dyDescent="0.25">
      <c r="B40" s="24" t="s">
        <v>67</v>
      </c>
      <c r="C40" s="50">
        <v>3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14</v>
      </c>
      <c r="N40" s="50">
        <v>0</v>
      </c>
      <c r="O40" s="15">
        <f t="shared" si="0"/>
        <v>5</v>
      </c>
      <c r="P40" s="15">
        <f t="shared" si="1"/>
        <v>19</v>
      </c>
    </row>
    <row r="41" spans="2:20" ht="23.1" customHeight="1" x14ac:dyDescent="0.25">
      <c r="B41" s="23" t="s">
        <v>68</v>
      </c>
      <c r="C41" s="50">
        <v>8</v>
      </c>
      <c r="D41" s="50">
        <v>1</v>
      </c>
      <c r="E41" s="50">
        <v>2</v>
      </c>
      <c r="F41" s="50">
        <v>2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21</v>
      </c>
      <c r="N41" s="50">
        <v>0</v>
      </c>
      <c r="O41" s="15">
        <f t="shared" si="0"/>
        <v>14</v>
      </c>
      <c r="P41" s="15">
        <f t="shared" si="1"/>
        <v>35</v>
      </c>
    </row>
    <row r="42" spans="2:20" ht="23.1" customHeight="1" x14ac:dyDescent="0.25">
      <c r="B42" s="24" t="s">
        <v>69</v>
      </c>
      <c r="C42" s="50">
        <v>7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24</v>
      </c>
      <c r="N42" s="50">
        <v>0</v>
      </c>
      <c r="O42" s="15">
        <f t="shared" si="0"/>
        <v>9</v>
      </c>
      <c r="P42" s="15">
        <f t="shared" si="1"/>
        <v>33</v>
      </c>
    </row>
    <row r="43" spans="2:20" ht="23.1" customHeight="1" x14ac:dyDescent="0.25">
      <c r="B43" s="23" t="s">
        <v>70</v>
      </c>
      <c r="C43" s="50">
        <v>5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15</v>
      </c>
      <c r="N43" s="50">
        <v>0</v>
      </c>
      <c r="O43" s="15">
        <f t="shared" si="0"/>
        <v>9</v>
      </c>
      <c r="P43" s="15">
        <f t="shared" si="1"/>
        <v>24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1</v>
      </c>
      <c r="F44" s="50">
        <v>2</v>
      </c>
      <c r="G44" s="50">
        <v>0</v>
      </c>
      <c r="H44" s="50">
        <v>0</v>
      </c>
      <c r="I44" s="50">
        <v>2</v>
      </c>
      <c r="J44" s="50">
        <v>1</v>
      </c>
      <c r="K44" s="50">
        <v>0</v>
      </c>
      <c r="L44" s="50">
        <v>0</v>
      </c>
      <c r="M44" s="50">
        <v>17</v>
      </c>
      <c r="N44" s="50">
        <v>0</v>
      </c>
      <c r="O44" s="15">
        <f t="shared" si="0"/>
        <v>8</v>
      </c>
      <c r="P44" s="15">
        <f t="shared" si="1"/>
        <v>25</v>
      </c>
    </row>
    <row r="45" spans="2:20" ht="23.1" customHeight="1" x14ac:dyDescent="0.25">
      <c r="B45" s="23" t="s">
        <v>72</v>
      </c>
      <c r="C45" s="50">
        <v>9</v>
      </c>
      <c r="D45" s="50">
        <v>0</v>
      </c>
      <c r="E45" s="50">
        <v>2</v>
      </c>
      <c r="F45" s="50">
        <v>2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18</v>
      </c>
      <c r="N45" s="50">
        <v>0</v>
      </c>
      <c r="O45" s="15">
        <f t="shared" si="0"/>
        <v>13</v>
      </c>
      <c r="P45" s="15">
        <f t="shared" si="1"/>
        <v>31</v>
      </c>
    </row>
    <row r="46" spans="2:20" ht="23.1" customHeight="1" x14ac:dyDescent="0.25">
      <c r="B46" s="24" t="s">
        <v>73</v>
      </c>
      <c r="C46" s="50">
        <v>5</v>
      </c>
      <c r="D46" s="50">
        <v>0</v>
      </c>
      <c r="E46" s="50">
        <v>1</v>
      </c>
      <c r="F46" s="50">
        <v>1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16</v>
      </c>
      <c r="N46" s="50">
        <v>0</v>
      </c>
      <c r="O46" s="15">
        <f t="shared" si="0"/>
        <v>7</v>
      </c>
      <c r="P46" s="15">
        <f t="shared" si="1"/>
        <v>23</v>
      </c>
      <c r="R46" s="8"/>
      <c r="T46"/>
    </row>
    <row r="47" spans="2:20" ht="23.1" customHeight="1" x14ac:dyDescent="0.25">
      <c r="B47" s="24" t="s">
        <v>74</v>
      </c>
      <c r="C47" s="50">
        <v>9</v>
      </c>
      <c r="D47" s="50">
        <v>1</v>
      </c>
      <c r="E47" s="50">
        <v>1</v>
      </c>
      <c r="F47" s="50">
        <v>2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15</v>
      </c>
      <c r="N47" s="50">
        <v>0</v>
      </c>
      <c r="O47" s="15">
        <f t="shared" si="0"/>
        <v>14</v>
      </c>
      <c r="P47" s="15">
        <f t="shared" si="1"/>
        <v>29</v>
      </c>
      <c r="R47" s="8"/>
      <c r="T47"/>
    </row>
    <row r="48" spans="2:20" ht="23.1" customHeight="1" x14ac:dyDescent="0.25">
      <c r="B48" s="24" t="s">
        <v>75</v>
      </c>
      <c r="C48" s="50">
        <v>8</v>
      </c>
      <c r="D48" s="50">
        <v>0</v>
      </c>
      <c r="E48" s="50">
        <v>1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19</v>
      </c>
      <c r="N48" s="50">
        <v>0</v>
      </c>
      <c r="O48" s="15">
        <f t="shared" si="0"/>
        <v>11</v>
      </c>
      <c r="P48" s="15">
        <f t="shared" si="1"/>
        <v>30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0</v>
      </c>
      <c r="E49" s="50">
        <v>1</v>
      </c>
      <c r="F49" s="50">
        <v>7</v>
      </c>
      <c r="G49" s="50">
        <v>0</v>
      </c>
      <c r="H49" s="50">
        <v>0</v>
      </c>
      <c r="I49" s="50">
        <v>1</v>
      </c>
      <c r="J49" s="50">
        <v>1</v>
      </c>
      <c r="K49" s="50">
        <v>0</v>
      </c>
      <c r="L49" s="50">
        <v>0</v>
      </c>
      <c r="M49" s="50">
        <v>18</v>
      </c>
      <c r="N49" s="50">
        <v>0</v>
      </c>
      <c r="O49" s="15">
        <f t="shared" si="0"/>
        <v>18</v>
      </c>
      <c r="P49" s="15">
        <f t="shared" si="1"/>
        <v>36</v>
      </c>
      <c r="R49" s="8"/>
      <c r="T49"/>
    </row>
    <row r="50" spans="2:20" ht="23.1" customHeight="1" x14ac:dyDescent="0.25">
      <c r="B50" s="24" t="s">
        <v>77</v>
      </c>
      <c r="C50" s="50">
        <v>17</v>
      </c>
      <c r="D50" s="50">
        <v>1</v>
      </c>
      <c r="E50" s="50">
        <v>0</v>
      </c>
      <c r="F50" s="50">
        <v>2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1</v>
      </c>
      <c r="M50" s="50">
        <v>23</v>
      </c>
      <c r="N50" s="50">
        <v>0</v>
      </c>
      <c r="O50" s="15">
        <f t="shared" si="0"/>
        <v>23</v>
      </c>
      <c r="P50" s="15">
        <f t="shared" si="1"/>
        <v>46</v>
      </c>
      <c r="R50" s="8"/>
      <c r="T50"/>
    </row>
    <row r="51" spans="2:20" ht="23.1" customHeight="1" x14ac:dyDescent="0.25">
      <c r="B51" s="24" t="s">
        <v>78</v>
      </c>
      <c r="C51" s="50">
        <v>11</v>
      </c>
      <c r="D51" s="50">
        <v>1</v>
      </c>
      <c r="E51" s="50">
        <v>1</v>
      </c>
      <c r="F51" s="50">
        <v>1</v>
      </c>
      <c r="G51" s="50">
        <v>0</v>
      </c>
      <c r="H51" s="50">
        <v>0</v>
      </c>
      <c r="I51" s="50">
        <v>5</v>
      </c>
      <c r="J51" s="50">
        <v>0</v>
      </c>
      <c r="K51" s="50">
        <v>0</v>
      </c>
      <c r="L51" s="50">
        <v>0</v>
      </c>
      <c r="M51" s="50">
        <v>25</v>
      </c>
      <c r="N51" s="50">
        <v>0</v>
      </c>
      <c r="O51" s="15">
        <f t="shared" si="0"/>
        <v>19</v>
      </c>
      <c r="P51" s="15">
        <f t="shared" si="1"/>
        <v>44</v>
      </c>
      <c r="R51" s="8"/>
      <c r="T51"/>
    </row>
    <row r="52" spans="2:20" ht="23.1" customHeight="1" x14ac:dyDescent="0.25">
      <c r="B52" s="24" t="s">
        <v>79</v>
      </c>
      <c r="C52" s="50">
        <v>18</v>
      </c>
      <c r="D52" s="50">
        <v>0</v>
      </c>
      <c r="E52" s="50">
        <v>3</v>
      </c>
      <c r="F52" s="50">
        <v>4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23</v>
      </c>
      <c r="N52" s="50">
        <v>0</v>
      </c>
      <c r="O52" s="15">
        <f t="shared" si="0"/>
        <v>26</v>
      </c>
      <c r="P52" s="15">
        <f t="shared" si="1"/>
        <v>49</v>
      </c>
      <c r="R52" s="8"/>
      <c r="T52"/>
    </row>
    <row r="53" spans="2:20" ht="23.1" customHeight="1" x14ac:dyDescent="0.25">
      <c r="B53" s="23" t="s">
        <v>80</v>
      </c>
      <c r="C53" s="50">
        <v>10</v>
      </c>
      <c r="D53" s="50">
        <v>1</v>
      </c>
      <c r="E53" s="50">
        <v>0</v>
      </c>
      <c r="F53" s="50">
        <v>2</v>
      </c>
      <c r="G53" s="50">
        <v>0</v>
      </c>
      <c r="H53" s="50">
        <v>0</v>
      </c>
      <c r="I53" s="50">
        <v>4</v>
      </c>
      <c r="J53" s="50">
        <v>1</v>
      </c>
      <c r="K53" s="50">
        <v>0</v>
      </c>
      <c r="L53" s="50">
        <v>1</v>
      </c>
      <c r="M53" s="50">
        <v>24</v>
      </c>
      <c r="N53" s="50">
        <v>0</v>
      </c>
      <c r="O53" s="15">
        <f t="shared" si="0"/>
        <v>19</v>
      </c>
      <c r="P53" s="15">
        <f t="shared" si="1"/>
        <v>43</v>
      </c>
      <c r="R53" s="8"/>
      <c r="T53"/>
    </row>
    <row r="54" spans="2:20" ht="23.1" customHeight="1" x14ac:dyDescent="0.25">
      <c r="B54" s="23" t="s">
        <v>81</v>
      </c>
      <c r="C54" s="50">
        <v>12</v>
      </c>
      <c r="D54" s="50">
        <v>3</v>
      </c>
      <c r="E54" s="50">
        <v>1</v>
      </c>
      <c r="F54" s="50">
        <v>2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25</v>
      </c>
      <c r="N54" s="50">
        <v>0</v>
      </c>
      <c r="O54" s="15">
        <f t="shared" si="0"/>
        <v>19</v>
      </c>
      <c r="P54" s="15">
        <f t="shared" si="1"/>
        <v>44</v>
      </c>
      <c r="R54" s="8"/>
      <c r="T54"/>
    </row>
    <row r="55" spans="2:20" ht="23.1" customHeight="1" x14ac:dyDescent="0.25">
      <c r="B55" s="23" t="s">
        <v>82</v>
      </c>
      <c r="C55" s="50">
        <v>21</v>
      </c>
      <c r="D55" s="50">
        <v>3</v>
      </c>
      <c r="E55" s="50">
        <v>3</v>
      </c>
      <c r="F55" s="50">
        <v>3</v>
      </c>
      <c r="G55" s="50">
        <v>0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23</v>
      </c>
      <c r="N55" s="50">
        <v>0</v>
      </c>
      <c r="O55" s="15">
        <f t="shared" si="0"/>
        <v>33</v>
      </c>
      <c r="P55" s="15">
        <f t="shared" si="1"/>
        <v>56</v>
      </c>
      <c r="R55" s="8"/>
      <c r="T55"/>
    </row>
    <row r="56" spans="2:20" ht="23.1" customHeight="1" x14ac:dyDescent="0.25">
      <c r="B56" s="23" t="s">
        <v>83</v>
      </c>
      <c r="C56" s="50">
        <v>20</v>
      </c>
      <c r="D56" s="50">
        <v>3</v>
      </c>
      <c r="E56" s="50">
        <v>4</v>
      </c>
      <c r="F56" s="50">
        <v>7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21</v>
      </c>
      <c r="N56" s="50">
        <v>0</v>
      </c>
      <c r="O56" s="15">
        <f t="shared" si="0"/>
        <v>35</v>
      </c>
      <c r="P56" s="15">
        <f t="shared" si="1"/>
        <v>56</v>
      </c>
      <c r="R56" s="8"/>
      <c r="T56"/>
    </row>
    <row r="57" spans="2:20" ht="23.1" customHeight="1" x14ac:dyDescent="0.25">
      <c r="B57" s="23" t="s">
        <v>84</v>
      </c>
      <c r="C57" s="50">
        <v>17</v>
      </c>
      <c r="D57" s="50">
        <v>2</v>
      </c>
      <c r="E57" s="50">
        <v>0</v>
      </c>
      <c r="F57" s="50">
        <v>2</v>
      </c>
      <c r="G57" s="50">
        <v>0</v>
      </c>
      <c r="H57" s="50">
        <v>0</v>
      </c>
      <c r="I57" s="50">
        <v>1</v>
      </c>
      <c r="J57" s="50">
        <v>2</v>
      </c>
      <c r="K57" s="50">
        <v>0</v>
      </c>
      <c r="L57" s="50">
        <v>0</v>
      </c>
      <c r="M57" s="50">
        <v>23</v>
      </c>
      <c r="N57" s="50">
        <v>0</v>
      </c>
      <c r="O57" s="15">
        <f t="shared" si="0"/>
        <v>24</v>
      </c>
      <c r="P57" s="15">
        <f t="shared" si="1"/>
        <v>47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467</v>
      </c>
      <c r="D58" s="16">
        <f t="shared" si="21"/>
        <v>69</v>
      </c>
      <c r="E58" s="16">
        <f t="shared" si="21"/>
        <v>83</v>
      </c>
      <c r="F58" s="16">
        <f t="shared" si="21"/>
        <v>105</v>
      </c>
      <c r="G58" s="16">
        <f t="shared" si="21"/>
        <v>0</v>
      </c>
      <c r="H58" s="16">
        <f t="shared" si="21"/>
        <v>2</v>
      </c>
      <c r="I58" s="16">
        <f t="shared" si="21"/>
        <v>64</v>
      </c>
      <c r="J58" s="16">
        <f t="shared" si="21"/>
        <v>14</v>
      </c>
      <c r="K58" s="16">
        <f t="shared" si="21"/>
        <v>4</v>
      </c>
      <c r="L58" s="16">
        <f t="shared" si="21"/>
        <v>5</v>
      </c>
      <c r="M58" s="16">
        <f t="shared" si="21"/>
        <v>1020</v>
      </c>
      <c r="N58" s="16">
        <f t="shared" si="21"/>
        <v>0</v>
      </c>
      <c r="O58" s="16">
        <f t="shared" si="21"/>
        <v>813</v>
      </c>
      <c r="P58" s="16">
        <f t="shared" si="21"/>
        <v>1833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0.25477359519912712</v>
      </c>
      <c r="D59" s="43">
        <f t="shared" si="22"/>
        <v>3.7643207855973811E-2</v>
      </c>
      <c r="E59" s="43">
        <f t="shared" si="22"/>
        <v>4.5280960174577195E-2</v>
      </c>
      <c r="F59" s="43">
        <f t="shared" si="22"/>
        <v>5.7283142389525366E-2</v>
      </c>
      <c r="G59" s="43">
        <f t="shared" si="22"/>
        <v>0</v>
      </c>
      <c r="H59" s="43">
        <f t="shared" si="22"/>
        <v>1.0911074740861974E-3</v>
      </c>
      <c r="I59" s="43">
        <f t="shared" si="22"/>
        <v>3.4915439170758317E-2</v>
      </c>
      <c r="J59" s="43">
        <f t="shared" si="22"/>
        <v>7.6377523186033826E-3</v>
      </c>
      <c r="K59" s="43">
        <f t="shared" si="22"/>
        <v>2.1822149481723948E-3</v>
      </c>
      <c r="L59" s="43">
        <f t="shared" si="22"/>
        <v>2.7277686852154939E-3</v>
      </c>
      <c r="M59" s="43">
        <f t="shared" si="22"/>
        <v>0.55646481178396068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0.57441574415744157</v>
      </c>
      <c r="D60" s="44">
        <f t="shared" ref="D60:N60" si="23">D58/$O$58</f>
        <v>8.4870848708487087E-2</v>
      </c>
      <c r="E60" s="44">
        <f t="shared" si="23"/>
        <v>0.10209102091020911</v>
      </c>
      <c r="F60" s="44">
        <f t="shared" si="23"/>
        <v>0.12915129151291513</v>
      </c>
      <c r="G60" s="44">
        <f t="shared" si="23"/>
        <v>0</v>
      </c>
      <c r="H60" s="44">
        <f t="shared" si="23"/>
        <v>2.4600246002460025E-3</v>
      </c>
      <c r="I60" s="44">
        <f t="shared" si="23"/>
        <v>7.8720787207872081E-2</v>
      </c>
      <c r="J60" s="44">
        <f t="shared" si="23"/>
        <v>1.7220172201722016E-2</v>
      </c>
      <c r="K60" s="44">
        <f t="shared" si="23"/>
        <v>4.9200492004920051E-3</v>
      </c>
      <c r="L60" s="44">
        <f t="shared" si="23"/>
        <v>6.1500615006150061E-3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53" zoomScaleSheetLayoutView="53" workbookViewId="0">
      <selection activeCell="S54" sqref="S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'23.09.KIIRA-KASANGATI'!C3:G3</f>
        <v>MCC - C2 - STN 70 - KASANGATI-KIIRA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'23.09.KIIRA-KASANGATI'!D5</f>
        <v>23.09.19</v>
      </c>
      <c r="E5" s="3"/>
      <c r="F5" s="41" t="s">
        <v>1</v>
      </c>
      <c r="G5" s="72" t="str">
        <f>'23.09.KIIRA-KASANGATI'!G5:H5</f>
        <v>Bonobos hotel</v>
      </c>
      <c r="H5" s="73"/>
      <c r="I5" s="14"/>
      <c r="J5" s="2" t="s">
        <v>5</v>
      </c>
      <c r="K5" s="72" t="s">
        <v>171</v>
      </c>
      <c r="L5" s="73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169</v>
      </c>
      <c r="E6" s="67"/>
      <c r="F6" s="2" t="s">
        <v>2</v>
      </c>
      <c r="G6" s="66" t="s">
        <v>170</v>
      </c>
      <c r="H6" s="67"/>
      <c r="J6" s="2" t="s">
        <v>21</v>
      </c>
      <c r="K6" s="72" t="str">
        <f>'23.09.KIIRA-KASANGATI'!K6:L6</f>
        <v>Lawrence</v>
      </c>
      <c r="L6" s="7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16</v>
      </c>
      <c r="D10" s="50">
        <v>0</v>
      </c>
      <c r="E10" s="50">
        <v>4</v>
      </c>
      <c r="F10" s="50">
        <v>7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30</v>
      </c>
      <c r="N10" s="50">
        <v>0</v>
      </c>
      <c r="O10" s="15">
        <f t="shared" ref="O10:O57" si="0">SUM(C10:L10,N10)</f>
        <v>29</v>
      </c>
      <c r="P10" s="15">
        <f t="shared" ref="P10:P57" si="1">SUM(C10:N10)</f>
        <v>59</v>
      </c>
      <c r="R10" s="1" t="s">
        <v>6</v>
      </c>
      <c r="S10" s="17">
        <f t="shared" ref="S10:AF10" si="2">SUM(C10:C13)</f>
        <v>55</v>
      </c>
      <c r="T10" s="17">
        <f t="shared" si="2"/>
        <v>2</v>
      </c>
      <c r="U10" s="17">
        <f t="shared" si="2"/>
        <v>10</v>
      </c>
      <c r="V10" s="17">
        <f t="shared" si="2"/>
        <v>16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84</v>
      </c>
      <c r="AD10" s="17">
        <f t="shared" si="2"/>
        <v>0</v>
      </c>
      <c r="AE10" s="31">
        <f t="shared" si="2"/>
        <v>87</v>
      </c>
      <c r="AF10" s="31">
        <f t="shared" si="2"/>
        <v>171</v>
      </c>
    </row>
    <row r="11" spans="2:32" s="6" customFormat="1" ht="23.1" customHeight="1" x14ac:dyDescent="0.25">
      <c r="B11" s="23" t="s">
        <v>38</v>
      </c>
      <c r="C11" s="50">
        <v>13</v>
      </c>
      <c r="D11" s="50">
        <v>1</v>
      </c>
      <c r="E11" s="50">
        <v>3</v>
      </c>
      <c r="F11" s="50">
        <v>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18</v>
      </c>
      <c r="N11" s="50">
        <v>0</v>
      </c>
      <c r="O11" s="15">
        <f t="shared" si="0"/>
        <v>19</v>
      </c>
      <c r="P11" s="15">
        <f t="shared" si="1"/>
        <v>37</v>
      </c>
      <c r="R11" s="1" t="s">
        <v>7</v>
      </c>
      <c r="S11" s="17">
        <f t="shared" ref="S11:AF11" si="3">SUM(C14:C17)</f>
        <v>28</v>
      </c>
      <c r="T11" s="17">
        <f t="shared" si="3"/>
        <v>5</v>
      </c>
      <c r="U11" s="17">
        <f t="shared" si="3"/>
        <v>5</v>
      </c>
      <c r="V11" s="17">
        <f t="shared" si="3"/>
        <v>14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2</v>
      </c>
      <c r="AA11" s="17">
        <f t="shared" si="3"/>
        <v>2</v>
      </c>
      <c r="AB11" s="17">
        <f t="shared" si="3"/>
        <v>1</v>
      </c>
      <c r="AC11" s="17">
        <f t="shared" si="3"/>
        <v>99</v>
      </c>
      <c r="AD11" s="17">
        <f t="shared" si="3"/>
        <v>0</v>
      </c>
      <c r="AE11" s="31">
        <f t="shared" si="3"/>
        <v>57</v>
      </c>
      <c r="AF11" s="31">
        <f t="shared" si="3"/>
        <v>156</v>
      </c>
    </row>
    <row r="12" spans="2:32" ht="23.1" customHeight="1" x14ac:dyDescent="0.25">
      <c r="B12" s="23" t="s">
        <v>39</v>
      </c>
      <c r="C12" s="50">
        <v>10</v>
      </c>
      <c r="D12" s="50">
        <v>0</v>
      </c>
      <c r="E12" s="50">
        <v>3</v>
      </c>
      <c r="F12" s="50">
        <v>3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11</v>
      </c>
      <c r="N12" s="50">
        <v>0</v>
      </c>
      <c r="O12" s="15">
        <f t="shared" si="0"/>
        <v>17</v>
      </c>
      <c r="P12" s="15">
        <f t="shared" si="1"/>
        <v>28</v>
      </c>
      <c r="R12" s="1" t="s">
        <v>8</v>
      </c>
      <c r="S12" s="17">
        <f t="shared" ref="S12:AF12" si="4">SUM(C18:C21)</f>
        <v>18</v>
      </c>
      <c r="T12" s="17">
        <f t="shared" si="4"/>
        <v>5</v>
      </c>
      <c r="U12" s="17">
        <f t="shared" si="4"/>
        <v>4</v>
      </c>
      <c r="V12" s="17">
        <f t="shared" si="4"/>
        <v>7</v>
      </c>
      <c r="W12" s="17">
        <f t="shared" si="4"/>
        <v>1</v>
      </c>
      <c r="X12" s="17">
        <f t="shared" si="4"/>
        <v>1</v>
      </c>
      <c r="Y12" s="17">
        <f t="shared" si="4"/>
        <v>5</v>
      </c>
      <c r="Z12" s="17">
        <f t="shared" si="4"/>
        <v>5</v>
      </c>
      <c r="AA12" s="17">
        <f t="shared" si="4"/>
        <v>0</v>
      </c>
      <c r="AB12" s="17">
        <f t="shared" si="4"/>
        <v>0</v>
      </c>
      <c r="AC12" s="17">
        <f t="shared" si="4"/>
        <v>104</v>
      </c>
      <c r="AD12" s="17">
        <f t="shared" si="4"/>
        <v>0</v>
      </c>
      <c r="AE12" s="31">
        <f t="shared" si="4"/>
        <v>46</v>
      </c>
      <c r="AF12" s="31">
        <f t="shared" si="4"/>
        <v>150</v>
      </c>
    </row>
    <row r="13" spans="2:32" ht="23.1" customHeight="1" x14ac:dyDescent="0.25">
      <c r="B13" s="23" t="s">
        <v>40</v>
      </c>
      <c r="C13" s="50">
        <v>16</v>
      </c>
      <c r="D13" s="50">
        <v>1</v>
      </c>
      <c r="E13" s="50">
        <v>0</v>
      </c>
      <c r="F13" s="50">
        <v>4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25</v>
      </c>
      <c r="N13" s="50">
        <v>0</v>
      </c>
      <c r="O13" s="15">
        <f t="shared" si="0"/>
        <v>22</v>
      </c>
      <c r="P13" s="15">
        <f t="shared" si="1"/>
        <v>47</v>
      </c>
      <c r="R13" s="1" t="s">
        <v>9</v>
      </c>
      <c r="S13" s="17">
        <f t="shared" ref="S13:AF13" si="5">SUM(C22:C25)</f>
        <v>35</v>
      </c>
      <c r="T13" s="17">
        <f t="shared" si="5"/>
        <v>3</v>
      </c>
      <c r="U13" s="17">
        <f t="shared" si="5"/>
        <v>3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90</v>
      </c>
      <c r="AD13" s="17">
        <f t="shared" si="5"/>
        <v>0</v>
      </c>
      <c r="AE13" s="31">
        <f t="shared" si="5"/>
        <v>48</v>
      </c>
      <c r="AF13" s="31">
        <f t="shared" si="5"/>
        <v>138</v>
      </c>
    </row>
    <row r="14" spans="2:32" ht="23.1" customHeight="1" x14ac:dyDescent="0.25">
      <c r="B14" s="23" t="s">
        <v>41</v>
      </c>
      <c r="C14" s="50">
        <v>8</v>
      </c>
      <c r="D14" s="50">
        <v>2</v>
      </c>
      <c r="E14" s="50">
        <v>3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26</v>
      </c>
      <c r="N14" s="50">
        <v>0</v>
      </c>
      <c r="O14" s="15">
        <f t="shared" si="0"/>
        <v>14</v>
      </c>
      <c r="P14" s="15">
        <f t="shared" si="1"/>
        <v>40</v>
      </c>
      <c r="R14" s="1" t="s">
        <v>10</v>
      </c>
      <c r="S14" s="17">
        <f t="shared" ref="S14:AF14" si="6">SUM(C26:C29)</f>
        <v>18</v>
      </c>
      <c r="T14" s="17">
        <f t="shared" si="6"/>
        <v>0</v>
      </c>
      <c r="U14" s="17">
        <f t="shared" si="6"/>
        <v>3</v>
      </c>
      <c r="V14" s="17">
        <f t="shared" si="6"/>
        <v>7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2</v>
      </c>
      <c r="AA14" s="17">
        <f t="shared" si="6"/>
        <v>1</v>
      </c>
      <c r="AB14" s="17">
        <f t="shared" si="6"/>
        <v>0</v>
      </c>
      <c r="AC14" s="17">
        <f t="shared" si="6"/>
        <v>98</v>
      </c>
      <c r="AD14" s="17">
        <f t="shared" si="6"/>
        <v>0</v>
      </c>
      <c r="AE14" s="31">
        <f t="shared" si="6"/>
        <v>25</v>
      </c>
      <c r="AF14" s="31">
        <f t="shared" si="6"/>
        <v>136</v>
      </c>
    </row>
    <row r="15" spans="2:32" ht="23.1" customHeight="1" x14ac:dyDescent="0.25">
      <c r="B15" s="23" t="s">
        <v>42</v>
      </c>
      <c r="C15" s="50">
        <v>6</v>
      </c>
      <c r="D15" s="50">
        <v>0</v>
      </c>
      <c r="E15" s="50">
        <v>0</v>
      </c>
      <c r="F15" s="50">
        <v>7</v>
      </c>
      <c r="G15" s="50">
        <v>0</v>
      </c>
      <c r="H15" s="50">
        <v>0</v>
      </c>
      <c r="I15" s="50">
        <v>0</v>
      </c>
      <c r="J15" s="50">
        <v>0</v>
      </c>
      <c r="K15" s="50">
        <v>1</v>
      </c>
      <c r="L15" s="50">
        <v>0</v>
      </c>
      <c r="M15" s="50">
        <v>29</v>
      </c>
      <c r="N15" s="50">
        <v>0</v>
      </c>
      <c r="O15" s="15">
        <f t="shared" si="0"/>
        <v>14</v>
      </c>
      <c r="P15" s="15">
        <f t="shared" si="1"/>
        <v>43</v>
      </c>
      <c r="R15" s="1" t="s">
        <v>11</v>
      </c>
      <c r="S15" s="17">
        <f t="shared" ref="S15:AF15" si="7">SUM(C30:C33)</f>
        <v>24</v>
      </c>
      <c r="T15" s="17">
        <f t="shared" si="7"/>
        <v>1</v>
      </c>
      <c r="U15" s="17">
        <f t="shared" si="7"/>
        <v>1</v>
      </c>
      <c r="V15" s="17">
        <f t="shared" si="7"/>
        <v>4</v>
      </c>
      <c r="W15" s="17">
        <f t="shared" si="7"/>
        <v>1</v>
      </c>
      <c r="X15" s="17">
        <f t="shared" si="7"/>
        <v>0</v>
      </c>
      <c r="Y15" s="17">
        <f t="shared" si="7"/>
        <v>4</v>
      </c>
      <c r="Z15" s="17">
        <f t="shared" si="7"/>
        <v>4</v>
      </c>
      <c r="AA15" s="17">
        <f t="shared" si="7"/>
        <v>0</v>
      </c>
      <c r="AB15" s="17">
        <f t="shared" si="7"/>
        <v>0</v>
      </c>
      <c r="AC15" s="17">
        <f t="shared" si="7"/>
        <v>72</v>
      </c>
      <c r="AD15" s="17">
        <f t="shared" si="7"/>
        <v>0</v>
      </c>
      <c r="AE15" s="31">
        <f t="shared" si="7"/>
        <v>39</v>
      </c>
      <c r="AF15" s="31">
        <f t="shared" si="7"/>
        <v>111</v>
      </c>
    </row>
    <row r="16" spans="2:32" ht="23.1" customHeight="1" x14ac:dyDescent="0.25">
      <c r="B16" s="23" t="s">
        <v>43</v>
      </c>
      <c r="C16" s="50">
        <v>10</v>
      </c>
      <c r="D16" s="50">
        <v>1</v>
      </c>
      <c r="E16" s="50">
        <v>2</v>
      </c>
      <c r="F16" s="50">
        <v>4</v>
      </c>
      <c r="G16" s="50">
        <v>0</v>
      </c>
      <c r="H16" s="50">
        <v>0</v>
      </c>
      <c r="I16" s="50">
        <v>0</v>
      </c>
      <c r="J16" s="50">
        <v>2</v>
      </c>
      <c r="K16" s="50">
        <v>1</v>
      </c>
      <c r="L16" s="50">
        <v>0</v>
      </c>
      <c r="M16" s="50">
        <v>25</v>
      </c>
      <c r="N16" s="50">
        <v>0</v>
      </c>
      <c r="O16" s="15">
        <f t="shared" si="0"/>
        <v>20</v>
      </c>
      <c r="P16" s="15">
        <f t="shared" si="1"/>
        <v>45</v>
      </c>
      <c r="R16" s="1" t="s">
        <v>12</v>
      </c>
      <c r="S16" s="17">
        <f t="shared" ref="S16:AF16" si="8">SUM(C34:C37)</f>
        <v>17</v>
      </c>
      <c r="T16" s="17">
        <f t="shared" si="8"/>
        <v>5</v>
      </c>
      <c r="U16" s="17">
        <f t="shared" si="8"/>
        <v>4</v>
      </c>
      <c r="V16" s="17">
        <f t="shared" si="8"/>
        <v>4</v>
      </c>
      <c r="W16" s="17">
        <f t="shared" si="8"/>
        <v>0</v>
      </c>
      <c r="X16" s="17">
        <f t="shared" si="8"/>
        <v>2</v>
      </c>
      <c r="Y16" s="17">
        <f t="shared" si="8"/>
        <v>5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76</v>
      </c>
      <c r="AD16" s="17">
        <f t="shared" si="8"/>
        <v>0</v>
      </c>
      <c r="AE16" s="31">
        <f t="shared" si="8"/>
        <v>38</v>
      </c>
      <c r="AF16" s="31">
        <f t="shared" si="8"/>
        <v>114</v>
      </c>
    </row>
    <row r="17" spans="2:32" ht="23.1" customHeight="1" x14ac:dyDescent="0.25">
      <c r="B17" s="23" t="s">
        <v>44</v>
      </c>
      <c r="C17" s="50">
        <v>4</v>
      </c>
      <c r="D17" s="50">
        <v>2</v>
      </c>
      <c r="E17" s="50">
        <v>0</v>
      </c>
      <c r="F17" s="50">
        <v>2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19</v>
      </c>
      <c r="N17" s="50">
        <v>0</v>
      </c>
      <c r="O17" s="15">
        <f t="shared" si="0"/>
        <v>9</v>
      </c>
      <c r="P17" s="15">
        <f t="shared" si="1"/>
        <v>28</v>
      </c>
      <c r="R17" s="1" t="s">
        <v>13</v>
      </c>
      <c r="S17" s="17">
        <f t="shared" ref="S17:AF17" si="9">SUM(C38:C41)</f>
        <v>23</v>
      </c>
      <c r="T17" s="17">
        <f t="shared" si="9"/>
        <v>4</v>
      </c>
      <c r="U17" s="17">
        <f t="shared" si="9"/>
        <v>11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0</v>
      </c>
      <c r="AA17" s="17">
        <f t="shared" si="9"/>
        <v>1</v>
      </c>
      <c r="AB17" s="17">
        <f t="shared" si="9"/>
        <v>0</v>
      </c>
      <c r="AC17" s="17">
        <f t="shared" si="9"/>
        <v>58</v>
      </c>
      <c r="AD17" s="17">
        <f t="shared" si="9"/>
        <v>0</v>
      </c>
      <c r="AE17" s="31">
        <f t="shared" si="9"/>
        <v>48</v>
      </c>
      <c r="AF17" s="31">
        <f t="shared" si="9"/>
        <v>106</v>
      </c>
    </row>
    <row r="18" spans="2:32" ht="23.1" customHeight="1" x14ac:dyDescent="0.25">
      <c r="B18" s="23" t="s">
        <v>45</v>
      </c>
      <c r="C18" s="50">
        <v>4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8</v>
      </c>
      <c r="N18" s="50">
        <v>0</v>
      </c>
      <c r="O18" s="15">
        <f t="shared" si="0"/>
        <v>5</v>
      </c>
      <c r="P18" s="15">
        <f t="shared" si="1"/>
        <v>13</v>
      </c>
      <c r="R18" s="1" t="s">
        <v>14</v>
      </c>
      <c r="S18" s="17">
        <f t="shared" ref="S18:AF18" si="10">SUM(C42:C45)</f>
        <v>32</v>
      </c>
      <c r="T18" s="17">
        <f t="shared" si="10"/>
        <v>3</v>
      </c>
      <c r="U18" s="17">
        <f t="shared" si="10"/>
        <v>8</v>
      </c>
      <c r="V18" s="17">
        <f t="shared" si="10"/>
        <v>8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58</v>
      </c>
      <c r="AD18" s="17">
        <f t="shared" si="10"/>
        <v>0</v>
      </c>
      <c r="AE18" s="31">
        <f t="shared" si="10"/>
        <v>61</v>
      </c>
      <c r="AF18" s="31">
        <f t="shared" si="10"/>
        <v>119</v>
      </c>
    </row>
    <row r="19" spans="2:32" ht="23.1" customHeight="1" x14ac:dyDescent="0.25">
      <c r="B19" s="23" t="s">
        <v>46</v>
      </c>
      <c r="C19" s="50">
        <v>2</v>
      </c>
      <c r="D19" s="50">
        <v>1</v>
      </c>
      <c r="E19" s="50">
        <v>2</v>
      </c>
      <c r="F19" s="50">
        <v>2</v>
      </c>
      <c r="G19" s="50">
        <v>1</v>
      </c>
      <c r="H19" s="50">
        <v>0</v>
      </c>
      <c r="I19" s="50">
        <v>2</v>
      </c>
      <c r="J19" s="50">
        <v>4</v>
      </c>
      <c r="K19" s="50">
        <v>0</v>
      </c>
      <c r="L19" s="50">
        <v>0</v>
      </c>
      <c r="M19" s="50">
        <v>33</v>
      </c>
      <c r="N19" s="50">
        <v>0</v>
      </c>
      <c r="O19" s="15">
        <f t="shared" si="0"/>
        <v>14</v>
      </c>
      <c r="P19" s="15">
        <f t="shared" si="1"/>
        <v>47</v>
      </c>
      <c r="R19" s="1" t="s">
        <v>15</v>
      </c>
      <c r="S19" s="17">
        <f t="shared" ref="S19:AF19" si="11">SUM(C46:C49)</f>
        <v>53</v>
      </c>
      <c r="T19" s="17">
        <f t="shared" si="11"/>
        <v>2</v>
      </c>
      <c r="U19" s="17">
        <f t="shared" si="11"/>
        <v>8</v>
      </c>
      <c r="V19" s="17">
        <f t="shared" si="11"/>
        <v>11</v>
      </c>
      <c r="W19" s="17">
        <f t="shared" si="11"/>
        <v>0</v>
      </c>
      <c r="X19" s="17">
        <f t="shared" si="11"/>
        <v>0</v>
      </c>
      <c r="Y19" s="17">
        <f t="shared" si="11"/>
        <v>8</v>
      </c>
      <c r="Z19" s="17">
        <f t="shared" si="11"/>
        <v>4</v>
      </c>
      <c r="AA19" s="17">
        <f t="shared" si="11"/>
        <v>0</v>
      </c>
      <c r="AB19" s="17">
        <f t="shared" si="11"/>
        <v>1</v>
      </c>
      <c r="AC19" s="17">
        <f t="shared" si="11"/>
        <v>70</v>
      </c>
      <c r="AD19" s="17">
        <f t="shared" si="11"/>
        <v>0</v>
      </c>
      <c r="AE19" s="31">
        <f t="shared" si="11"/>
        <v>87</v>
      </c>
      <c r="AF19" s="31">
        <f t="shared" si="11"/>
        <v>157</v>
      </c>
    </row>
    <row r="20" spans="2:32" ht="23.1" customHeight="1" x14ac:dyDescent="0.25">
      <c r="B20" s="23" t="s">
        <v>47</v>
      </c>
      <c r="C20" s="50">
        <v>5</v>
      </c>
      <c r="D20" s="50">
        <v>1</v>
      </c>
      <c r="E20" s="50">
        <v>1</v>
      </c>
      <c r="F20" s="50">
        <v>2</v>
      </c>
      <c r="G20" s="50">
        <v>0</v>
      </c>
      <c r="H20" s="50">
        <v>1</v>
      </c>
      <c r="I20" s="50">
        <v>1</v>
      </c>
      <c r="J20" s="50">
        <v>0</v>
      </c>
      <c r="K20" s="50">
        <v>0</v>
      </c>
      <c r="L20" s="50">
        <v>0</v>
      </c>
      <c r="M20" s="50">
        <v>25</v>
      </c>
      <c r="N20" s="50">
        <v>0</v>
      </c>
      <c r="O20" s="15">
        <f t="shared" si="0"/>
        <v>11</v>
      </c>
      <c r="P20" s="15">
        <f t="shared" si="1"/>
        <v>36</v>
      </c>
      <c r="R20" s="1" t="s">
        <v>16</v>
      </c>
      <c r="S20" s="17">
        <f t="shared" ref="S20:AF20" si="12">SUM(C50:C53)</f>
        <v>69</v>
      </c>
      <c r="T20" s="17">
        <f t="shared" si="12"/>
        <v>8</v>
      </c>
      <c r="U20" s="17">
        <f t="shared" si="12"/>
        <v>8</v>
      </c>
      <c r="V20" s="17">
        <f t="shared" si="12"/>
        <v>11</v>
      </c>
      <c r="W20" s="17">
        <f t="shared" si="12"/>
        <v>0</v>
      </c>
      <c r="X20" s="17">
        <f t="shared" si="12"/>
        <v>1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82</v>
      </c>
      <c r="AD20" s="17">
        <f t="shared" si="12"/>
        <v>0</v>
      </c>
      <c r="AE20" s="31">
        <f t="shared" si="12"/>
        <v>100</v>
      </c>
      <c r="AF20" s="31">
        <f t="shared" si="12"/>
        <v>182</v>
      </c>
    </row>
    <row r="21" spans="2:32" ht="23.1" customHeight="1" x14ac:dyDescent="0.25">
      <c r="B21" s="23" t="s">
        <v>48</v>
      </c>
      <c r="C21" s="50">
        <v>7</v>
      </c>
      <c r="D21" s="50">
        <v>3</v>
      </c>
      <c r="E21" s="50">
        <v>1</v>
      </c>
      <c r="F21" s="50">
        <v>2</v>
      </c>
      <c r="G21" s="50">
        <v>0</v>
      </c>
      <c r="H21" s="50">
        <v>0</v>
      </c>
      <c r="I21" s="50">
        <v>2</v>
      </c>
      <c r="J21" s="50">
        <v>1</v>
      </c>
      <c r="K21" s="50">
        <v>0</v>
      </c>
      <c r="L21" s="50">
        <v>0</v>
      </c>
      <c r="M21" s="50">
        <v>38</v>
      </c>
      <c r="N21" s="50">
        <v>0</v>
      </c>
      <c r="O21" s="15">
        <f t="shared" si="0"/>
        <v>16</v>
      </c>
      <c r="P21" s="15">
        <f t="shared" si="1"/>
        <v>54</v>
      </c>
      <c r="R21" s="36" t="s">
        <v>20</v>
      </c>
      <c r="S21" s="34">
        <f t="shared" ref="S21:AF21" si="13">SUM(C54:C57)</f>
        <v>60</v>
      </c>
      <c r="T21" s="17">
        <f t="shared" si="13"/>
        <v>7</v>
      </c>
      <c r="U21" s="17">
        <f t="shared" si="13"/>
        <v>7</v>
      </c>
      <c r="V21" s="17">
        <f t="shared" si="13"/>
        <v>8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94</v>
      </c>
      <c r="AD21" s="17">
        <f t="shared" si="13"/>
        <v>0</v>
      </c>
      <c r="AE21" s="31">
        <f t="shared" si="13"/>
        <v>86</v>
      </c>
      <c r="AF21" s="31">
        <f t="shared" si="13"/>
        <v>180</v>
      </c>
    </row>
    <row r="22" spans="2:32" ht="23.1" customHeight="1" x14ac:dyDescent="0.25">
      <c r="B22" s="23" t="s">
        <v>49</v>
      </c>
      <c r="C22" s="50">
        <v>2</v>
      </c>
      <c r="D22" s="50">
        <v>1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26</v>
      </c>
      <c r="N22" s="50">
        <v>0</v>
      </c>
      <c r="O22" s="15">
        <f t="shared" si="0"/>
        <v>4</v>
      </c>
      <c r="P22" s="15">
        <f t="shared" si="1"/>
        <v>30</v>
      </c>
      <c r="R22" s="38" t="s">
        <v>90</v>
      </c>
      <c r="S22" s="39">
        <f>MAX(S10:S12)</f>
        <v>55</v>
      </c>
      <c r="T22" s="39">
        <f t="shared" ref="T22:AF22" si="14">MAX(T10:T12)</f>
        <v>5</v>
      </c>
      <c r="U22" s="39">
        <f t="shared" si="14"/>
        <v>10</v>
      </c>
      <c r="V22" s="39">
        <f t="shared" si="14"/>
        <v>16</v>
      </c>
      <c r="W22" s="39">
        <f t="shared" si="14"/>
        <v>1</v>
      </c>
      <c r="X22" s="39">
        <f t="shared" si="14"/>
        <v>1</v>
      </c>
      <c r="Y22" s="39">
        <f t="shared" si="14"/>
        <v>5</v>
      </c>
      <c r="Z22" s="39">
        <f t="shared" si="14"/>
        <v>5</v>
      </c>
      <c r="AA22" s="39">
        <f t="shared" si="14"/>
        <v>2</v>
      </c>
      <c r="AB22" s="39">
        <f t="shared" si="14"/>
        <v>1</v>
      </c>
      <c r="AC22" s="39">
        <f t="shared" si="14"/>
        <v>104</v>
      </c>
      <c r="AD22" s="39">
        <f t="shared" si="14"/>
        <v>0</v>
      </c>
      <c r="AE22" s="40">
        <f t="shared" si="14"/>
        <v>87</v>
      </c>
      <c r="AF22" s="40">
        <f t="shared" si="14"/>
        <v>171</v>
      </c>
    </row>
    <row r="23" spans="2:32" ht="23.1" customHeight="1" x14ac:dyDescent="0.25">
      <c r="B23" s="23" t="s">
        <v>50</v>
      </c>
      <c r="C23" s="50">
        <v>7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2</v>
      </c>
      <c r="J23" s="50">
        <v>1</v>
      </c>
      <c r="K23" s="50">
        <v>0</v>
      </c>
      <c r="L23" s="50">
        <v>0</v>
      </c>
      <c r="M23" s="50">
        <v>20</v>
      </c>
      <c r="N23" s="50">
        <v>0</v>
      </c>
      <c r="O23" s="15">
        <f t="shared" si="0"/>
        <v>11</v>
      </c>
      <c r="P23" s="15">
        <f t="shared" si="1"/>
        <v>31</v>
      </c>
      <c r="R23" s="38" t="s">
        <v>91</v>
      </c>
      <c r="S23" s="39">
        <f>MAX(S13:S18)</f>
        <v>35</v>
      </c>
      <c r="T23" s="39">
        <f t="shared" ref="T23:AF23" si="15">MAX(T13:T18)</f>
        <v>5</v>
      </c>
      <c r="U23" s="39">
        <f t="shared" si="15"/>
        <v>11</v>
      </c>
      <c r="V23" s="39">
        <f t="shared" si="15"/>
        <v>8</v>
      </c>
      <c r="W23" s="39">
        <f t="shared" si="15"/>
        <v>1</v>
      </c>
      <c r="X23" s="39">
        <f t="shared" si="15"/>
        <v>2</v>
      </c>
      <c r="Y23" s="39">
        <f t="shared" si="15"/>
        <v>8</v>
      </c>
      <c r="Z23" s="39">
        <f t="shared" si="15"/>
        <v>4</v>
      </c>
      <c r="AA23" s="39">
        <f t="shared" si="15"/>
        <v>1</v>
      </c>
      <c r="AB23" s="39">
        <f t="shared" si="15"/>
        <v>0</v>
      </c>
      <c r="AC23" s="39">
        <f t="shared" si="15"/>
        <v>98</v>
      </c>
      <c r="AD23" s="39">
        <f t="shared" si="15"/>
        <v>0</v>
      </c>
      <c r="AE23" s="40">
        <f t="shared" si="15"/>
        <v>61</v>
      </c>
      <c r="AF23" s="40">
        <f t="shared" si="15"/>
        <v>138</v>
      </c>
    </row>
    <row r="24" spans="2:32" ht="23.1" customHeight="1" x14ac:dyDescent="0.25">
      <c r="B24" s="23" t="s">
        <v>51</v>
      </c>
      <c r="C24" s="50">
        <v>14</v>
      </c>
      <c r="D24" s="50">
        <v>2</v>
      </c>
      <c r="E24" s="50">
        <v>0</v>
      </c>
      <c r="F24" s="50">
        <v>1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17</v>
      </c>
      <c r="N24" s="50">
        <v>0</v>
      </c>
      <c r="O24" s="15">
        <f t="shared" si="0"/>
        <v>18</v>
      </c>
      <c r="P24" s="15">
        <f t="shared" si="1"/>
        <v>35</v>
      </c>
      <c r="R24" s="38" t="s">
        <v>92</v>
      </c>
      <c r="S24" s="39">
        <f>MAX(S19:S21)</f>
        <v>69</v>
      </c>
      <c r="T24" s="39">
        <f t="shared" ref="T24:AF24" si="16">MAX(T19:T21)</f>
        <v>8</v>
      </c>
      <c r="U24" s="39">
        <f t="shared" si="16"/>
        <v>8</v>
      </c>
      <c r="V24" s="39">
        <f t="shared" si="16"/>
        <v>11</v>
      </c>
      <c r="W24" s="39">
        <f t="shared" si="16"/>
        <v>0</v>
      </c>
      <c r="X24" s="39">
        <f t="shared" si="16"/>
        <v>1</v>
      </c>
      <c r="Y24" s="39">
        <f t="shared" si="16"/>
        <v>8</v>
      </c>
      <c r="Z24" s="39">
        <f t="shared" si="16"/>
        <v>4</v>
      </c>
      <c r="AA24" s="39">
        <f t="shared" si="16"/>
        <v>0</v>
      </c>
      <c r="AB24" s="39">
        <f t="shared" si="16"/>
        <v>1</v>
      </c>
      <c r="AC24" s="39">
        <f t="shared" si="16"/>
        <v>94</v>
      </c>
      <c r="AD24" s="39">
        <f t="shared" si="16"/>
        <v>0</v>
      </c>
      <c r="AE24" s="40">
        <f t="shared" si="16"/>
        <v>100</v>
      </c>
      <c r="AF24" s="40">
        <f t="shared" si="16"/>
        <v>182</v>
      </c>
    </row>
    <row r="25" spans="2:32" ht="23.1" customHeight="1" x14ac:dyDescent="0.25">
      <c r="B25" s="23" t="s">
        <v>52</v>
      </c>
      <c r="C25" s="50">
        <v>12</v>
      </c>
      <c r="D25" s="50">
        <v>0</v>
      </c>
      <c r="E25" s="50">
        <v>2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27</v>
      </c>
      <c r="N25" s="50">
        <v>0</v>
      </c>
      <c r="O25" s="15">
        <f t="shared" si="0"/>
        <v>15</v>
      </c>
      <c r="P25" s="15">
        <f t="shared" si="1"/>
        <v>42</v>
      </c>
      <c r="R25" s="37" t="s">
        <v>85</v>
      </c>
      <c r="S25" s="35">
        <f t="shared" ref="S25:AF25" si="17">SUM(S10:S12)</f>
        <v>101</v>
      </c>
      <c r="T25" s="16">
        <f t="shared" si="17"/>
        <v>12</v>
      </c>
      <c r="U25" s="16">
        <f t="shared" si="17"/>
        <v>19</v>
      </c>
      <c r="V25" s="16">
        <f t="shared" si="17"/>
        <v>37</v>
      </c>
      <c r="W25" s="16">
        <f t="shared" si="17"/>
        <v>1</v>
      </c>
      <c r="X25" s="16">
        <f t="shared" si="17"/>
        <v>1</v>
      </c>
      <c r="Y25" s="16">
        <f t="shared" si="17"/>
        <v>9</v>
      </c>
      <c r="Z25" s="16">
        <f t="shared" si="17"/>
        <v>7</v>
      </c>
      <c r="AA25" s="16">
        <f t="shared" si="17"/>
        <v>2</v>
      </c>
      <c r="AB25" s="16">
        <f t="shared" si="17"/>
        <v>1</v>
      </c>
      <c r="AC25" s="16">
        <f t="shared" si="17"/>
        <v>287</v>
      </c>
      <c r="AD25" s="16">
        <f t="shared" si="17"/>
        <v>0</v>
      </c>
      <c r="AE25" s="32">
        <f t="shared" si="17"/>
        <v>190</v>
      </c>
      <c r="AF25" s="32">
        <f t="shared" si="17"/>
        <v>477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2</v>
      </c>
      <c r="F26" s="50">
        <v>2</v>
      </c>
      <c r="G26" s="50">
        <v>0</v>
      </c>
      <c r="H26" s="50">
        <v>0</v>
      </c>
      <c r="I26" s="50">
        <v>3</v>
      </c>
      <c r="J26" s="50">
        <v>2</v>
      </c>
      <c r="K26" s="50">
        <v>0</v>
      </c>
      <c r="L26" s="50">
        <v>0</v>
      </c>
      <c r="M26" s="50">
        <v>26</v>
      </c>
      <c r="N26" s="50">
        <v>0</v>
      </c>
      <c r="O26" s="15"/>
      <c r="P26" s="15">
        <f t="shared" si="1"/>
        <v>39</v>
      </c>
      <c r="R26" s="28" t="s">
        <v>86</v>
      </c>
      <c r="S26" s="16">
        <f t="shared" ref="S26:AF26" si="18">SUM(S13:S18)</f>
        <v>149</v>
      </c>
      <c r="T26" s="16">
        <f t="shared" si="18"/>
        <v>16</v>
      </c>
      <c r="U26" s="16">
        <f t="shared" si="18"/>
        <v>30</v>
      </c>
      <c r="V26" s="16">
        <f t="shared" si="18"/>
        <v>29</v>
      </c>
      <c r="W26" s="16">
        <f t="shared" si="18"/>
        <v>1</v>
      </c>
      <c r="X26" s="16">
        <f t="shared" si="18"/>
        <v>2</v>
      </c>
      <c r="Y26" s="16">
        <f t="shared" si="18"/>
        <v>33</v>
      </c>
      <c r="Z26" s="16">
        <f t="shared" si="18"/>
        <v>10</v>
      </c>
      <c r="AA26" s="16">
        <f t="shared" si="18"/>
        <v>2</v>
      </c>
      <c r="AB26" s="16">
        <f t="shared" si="18"/>
        <v>0</v>
      </c>
      <c r="AC26" s="16">
        <f t="shared" si="18"/>
        <v>452</v>
      </c>
      <c r="AD26" s="16">
        <f t="shared" si="18"/>
        <v>0</v>
      </c>
      <c r="AE26" s="32">
        <f t="shared" si="18"/>
        <v>259</v>
      </c>
      <c r="AF26" s="32">
        <f t="shared" si="18"/>
        <v>724</v>
      </c>
    </row>
    <row r="27" spans="2:32" ht="23.1" customHeight="1" x14ac:dyDescent="0.25">
      <c r="B27" s="23" t="s">
        <v>54</v>
      </c>
      <c r="C27" s="50">
        <v>6</v>
      </c>
      <c r="D27" s="50">
        <v>0</v>
      </c>
      <c r="E27" s="50">
        <v>0</v>
      </c>
      <c r="F27" s="50">
        <v>2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22</v>
      </c>
      <c r="N27" s="50">
        <v>0</v>
      </c>
      <c r="O27" s="15">
        <f t="shared" si="0"/>
        <v>9</v>
      </c>
      <c r="P27" s="15">
        <f t="shared" si="1"/>
        <v>31</v>
      </c>
      <c r="R27" s="29" t="s">
        <v>87</v>
      </c>
      <c r="S27" s="16">
        <f t="shared" ref="S27:AF27" si="19">SUM(S19:S21)</f>
        <v>182</v>
      </c>
      <c r="T27" s="16">
        <f t="shared" si="19"/>
        <v>17</v>
      </c>
      <c r="U27" s="16">
        <f t="shared" si="19"/>
        <v>23</v>
      </c>
      <c r="V27" s="16">
        <f t="shared" si="19"/>
        <v>30</v>
      </c>
      <c r="W27" s="16">
        <f t="shared" si="19"/>
        <v>0</v>
      </c>
      <c r="X27" s="16">
        <f t="shared" si="19"/>
        <v>1</v>
      </c>
      <c r="Y27" s="16">
        <f t="shared" si="19"/>
        <v>13</v>
      </c>
      <c r="Z27" s="16">
        <f t="shared" si="19"/>
        <v>6</v>
      </c>
      <c r="AA27" s="16">
        <f t="shared" si="19"/>
        <v>0</v>
      </c>
      <c r="AB27" s="16">
        <f t="shared" si="19"/>
        <v>1</v>
      </c>
      <c r="AC27" s="16">
        <f t="shared" si="19"/>
        <v>246</v>
      </c>
      <c r="AD27" s="16">
        <f t="shared" si="19"/>
        <v>0</v>
      </c>
      <c r="AE27" s="32">
        <f t="shared" si="19"/>
        <v>273</v>
      </c>
      <c r="AF27" s="32">
        <f t="shared" si="19"/>
        <v>519</v>
      </c>
    </row>
    <row r="28" spans="2:32" ht="23.1" customHeight="1" x14ac:dyDescent="0.25">
      <c r="B28" s="23" t="s">
        <v>55</v>
      </c>
      <c r="C28" s="50">
        <v>7</v>
      </c>
      <c r="D28" s="50">
        <v>0</v>
      </c>
      <c r="E28" s="50">
        <v>1</v>
      </c>
      <c r="F28" s="50"/>
      <c r="G28" s="50">
        <v>0</v>
      </c>
      <c r="H28" s="50">
        <v>0</v>
      </c>
      <c r="I28" s="50">
        <v>2</v>
      </c>
      <c r="J28" s="50">
        <v>0</v>
      </c>
      <c r="K28" s="50">
        <v>1</v>
      </c>
      <c r="L28" s="50">
        <v>0</v>
      </c>
      <c r="M28" s="50">
        <v>24</v>
      </c>
      <c r="N28" s="50">
        <v>0</v>
      </c>
      <c r="O28" s="15">
        <f t="shared" si="0"/>
        <v>11</v>
      </c>
      <c r="P28" s="15">
        <f t="shared" si="1"/>
        <v>35</v>
      </c>
      <c r="R28" s="5" t="s">
        <v>17</v>
      </c>
      <c r="S28" s="16">
        <f t="shared" ref="S28:AF28" si="20">SUM(S10:S21)</f>
        <v>432</v>
      </c>
      <c r="T28" s="16">
        <f t="shared" si="20"/>
        <v>45</v>
      </c>
      <c r="U28" s="16">
        <f t="shared" si="20"/>
        <v>72</v>
      </c>
      <c r="V28" s="16">
        <f t="shared" si="20"/>
        <v>96</v>
      </c>
      <c r="W28" s="16">
        <f t="shared" si="20"/>
        <v>2</v>
      </c>
      <c r="X28" s="16">
        <f t="shared" si="20"/>
        <v>4</v>
      </c>
      <c r="Y28" s="16">
        <f t="shared" si="20"/>
        <v>55</v>
      </c>
      <c r="Z28" s="16">
        <f t="shared" si="20"/>
        <v>23</v>
      </c>
      <c r="AA28" s="16">
        <f t="shared" si="20"/>
        <v>4</v>
      </c>
      <c r="AB28" s="16">
        <f t="shared" si="20"/>
        <v>2</v>
      </c>
      <c r="AC28" s="16">
        <f t="shared" si="20"/>
        <v>985</v>
      </c>
      <c r="AD28" s="16">
        <f t="shared" si="20"/>
        <v>0</v>
      </c>
      <c r="AE28" s="32">
        <f t="shared" si="20"/>
        <v>722</v>
      </c>
      <c r="AF28" s="32">
        <f t="shared" si="20"/>
        <v>1720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3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26</v>
      </c>
      <c r="N29" s="50">
        <v>0</v>
      </c>
      <c r="O29" s="15">
        <f t="shared" si="0"/>
        <v>5</v>
      </c>
      <c r="P29" s="15">
        <f t="shared" si="1"/>
        <v>31</v>
      </c>
      <c r="R29"/>
      <c r="S29" s="20"/>
      <c r="T29" s="19"/>
    </row>
    <row r="30" spans="2:32" ht="23.1" customHeight="1" x14ac:dyDescent="0.25">
      <c r="B30" s="23" t="s">
        <v>57</v>
      </c>
      <c r="C30" s="50">
        <v>9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19</v>
      </c>
      <c r="N30" s="50">
        <v>0</v>
      </c>
      <c r="O30" s="15">
        <f t="shared" si="0"/>
        <v>11</v>
      </c>
      <c r="P30" s="15">
        <f t="shared" si="1"/>
        <v>30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20</v>
      </c>
      <c r="N31" s="50">
        <v>0</v>
      </c>
      <c r="O31" s="15">
        <f t="shared" si="0"/>
        <v>4</v>
      </c>
      <c r="P31" s="15">
        <f t="shared" si="1"/>
        <v>24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1</v>
      </c>
      <c r="F32" s="50">
        <v>2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22</v>
      </c>
      <c r="N32" s="50">
        <v>0</v>
      </c>
      <c r="O32" s="15">
        <f t="shared" si="0"/>
        <v>7</v>
      </c>
      <c r="P32" s="15">
        <f t="shared" si="1"/>
        <v>29</v>
      </c>
    </row>
    <row r="33" spans="2:20" ht="23.1" customHeight="1" x14ac:dyDescent="0.25">
      <c r="B33" s="23" t="s">
        <v>60</v>
      </c>
      <c r="C33" s="50">
        <v>8</v>
      </c>
      <c r="D33" s="50">
        <v>0</v>
      </c>
      <c r="E33" s="50">
        <v>0</v>
      </c>
      <c r="F33" s="50">
        <v>2</v>
      </c>
      <c r="G33" s="50">
        <v>1</v>
      </c>
      <c r="H33" s="50">
        <v>0</v>
      </c>
      <c r="I33" s="50">
        <v>2</v>
      </c>
      <c r="J33" s="50">
        <v>4</v>
      </c>
      <c r="K33" s="50">
        <v>0</v>
      </c>
      <c r="L33" s="50">
        <v>0</v>
      </c>
      <c r="M33" s="50">
        <v>11</v>
      </c>
      <c r="N33" s="50">
        <v>0</v>
      </c>
      <c r="O33" s="15">
        <f t="shared" si="0"/>
        <v>17</v>
      </c>
      <c r="P33" s="15">
        <f t="shared" si="1"/>
        <v>28</v>
      </c>
    </row>
    <row r="34" spans="2:20" ht="23.1" customHeight="1" x14ac:dyDescent="0.25">
      <c r="B34" s="24" t="s">
        <v>61</v>
      </c>
      <c r="C34" s="50">
        <v>2</v>
      </c>
      <c r="D34" s="50">
        <v>2</v>
      </c>
      <c r="E34" s="50">
        <v>1</v>
      </c>
      <c r="F34" s="50">
        <v>2</v>
      </c>
      <c r="G34" s="50">
        <v>0</v>
      </c>
      <c r="H34" s="50">
        <v>2</v>
      </c>
      <c r="I34" s="50">
        <v>3</v>
      </c>
      <c r="J34" s="50">
        <v>0</v>
      </c>
      <c r="K34" s="50">
        <v>0</v>
      </c>
      <c r="L34" s="50">
        <v>0</v>
      </c>
      <c r="M34" s="50">
        <v>10</v>
      </c>
      <c r="N34" s="50">
        <v>0</v>
      </c>
      <c r="O34" s="15">
        <f t="shared" si="0"/>
        <v>12</v>
      </c>
      <c r="P34" s="15">
        <f t="shared" si="1"/>
        <v>22</v>
      </c>
    </row>
    <row r="35" spans="2:20" ht="23.1" customHeight="1" x14ac:dyDescent="0.25">
      <c r="B35" s="24" t="s">
        <v>62</v>
      </c>
      <c r="C35" s="50">
        <v>4</v>
      </c>
      <c r="D35" s="50">
        <v>0</v>
      </c>
      <c r="E35" s="50">
        <v>2</v>
      </c>
      <c r="F35" s="50">
        <v>2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12</v>
      </c>
      <c r="N35" s="50">
        <v>0</v>
      </c>
      <c r="O35" s="15">
        <f t="shared" si="0"/>
        <v>8</v>
      </c>
      <c r="P35" s="15">
        <f t="shared" si="1"/>
        <v>20</v>
      </c>
    </row>
    <row r="36" spans="2:20" ht="23.1" customHeight="1" x14ac:dyDescent="0.25">
      <c r="B36" s="24" t="s">
        <v>63</v>
      </c>
      <c r="C36" s="50">
        <v>7</v>
      </c>
      <c r="D36" s="50">
        <v>2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29</v>
      </c>
      <c r="N36" s="50">
        <v>0</v>
      </c>
      <c r="O36" s="15">
        <f t="shared" si="0"/>
        <v>11</v>
      </c>
      <c r="P36" s="15">
        <f t="shared" si="1"/>
        <v>40</v>
      </c>
    </row>
    <row r="37" spans="2:20" ht="23.1" customHeight="1" x14ac:dyDescent="0.25">
      <c r="B37" s="23" t="s">
        <v>64</v>
      </c>
      <c r="C37" s="50">
        <v>4</v>
      </c>
      <c r="D37" s="50">
        <v>1</v>
      </c>
      <c r="E37" s="50">
        <v>1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25</v>
      </c>
      <c r="N37" s="50">
        <v>0</v>
      </c>
      <c r="O37" s="15">
        <f t="shared" si="0"/>
        <v>7</v>
      </c>
      <c r="P37" s="15">
        <f t="shared" si="1"/>
        <v>32</v>
      </c>
    </row>
    <row r="38" spans="2:20" ht="23.1" customHeight="1" x14ac:dyDescent="0.25">
      <c r="B38" s="24" t="s">
        <v>65</v>
      </c>
      <c r="C38" s="50">
        <v>5</v>
      </c>
      <c r="D38" s="50">
        <v>2</v>
      </c>
      <c r="E38" s="50">
        <v>0</v>
      </c>
      <c r="F38" s="50">
        <v>2</v>
      </c>
      <c r="G38" s="50">
        <v>0</v>
      </c>
      <c r="H38" s="50">
        <v>0</v>
      </c>
      <c r="I38" s="50">
        <v>1</v>
      </c>
      <c r="J38" s="50">
        <v>0</v>
      </c>
      <c r="K38" s="50">
        <v>1</v>
      </c>
      <c r="L38" s="50">
        <v>0</v>
      </c>
      <c r="M38" s="50">
        <v>10</v>
      </c>
      <c r="N38" s="50">
        <v>0</v>
      </c>
      <c r="O38" s="15">
        <f t="shared" si="0"/>
        <v>11</v>
      </c>
      <c r="P38" s="15">
        <f t="shared" si="1"/>
        <v>21</v>
      </c>
    </row>
    <row r="39" spans="2:20" ht="23.1" customHeight="1" x14ac:dyDescent="0.25">
      <c r="B39" s="24" t="s">
        <v>66</v>
      </c>
      <c r="C39" s="50">
        <v>5</v>
      </c>
      <c r="D39" s="50">
        <v>0</v>
      </c>
      <c r="E39" s="50">
        <v>3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18</v>
      </c>
      <c r="N39" s="50">
        <v>0</v>
      </c>
      <c r="O39" s="15">
        <f t="shared" si="0"/>
        <v>8</v>
      </c>
      <c r="P39" s="15">
        <f t="shared" si="1"/>
        <v>26</v>
      </c>
    </row>
    <row r="40" spans="2:20" ht="23.1" customHeight="1" x14ac:dyDescent="0.25">
      <c r="B40" s="24" t="s">
        <v>67</v>
      </c>
      <c r="C40" s="50">
        <v>7</v>
      </c>
      <c r="D40" s="50">
        <v>0</v>
      </c>
      <c r="E40" s="50">
        <v>3</v>
      </c>
      <c r="F40" s="50">
        <v>2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18</v>
      </c>
      <c r="N40" s="50">
        <v>0</v>
      </c>
      <c r="O40" s="15">
        <f t="shared" si="0"/>
        <v>15</v>
      </c>
      <c r="P40" s="15">
        <f t="shared" si="1"/>
        <v>33</v>
      </c>
    </row>
    <row r="41" spans="2:20" ht="23.1" customHeight="1" x14ac:dyDescent="0.25">
      <c r="B41" s="23" t="s">
        <v>68</v>
      </c>
      <c r="C41" s="50">
        <v>6</v>
      </c>
      <c r="D41" s="50">
        <v>2</v>
      </c>
      <c r="E41" s="50">
        <v>5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12</v>
      </c>
      <c r="N41" s="50">
        <v>0</v>
      </c>
      <c r="O41" s="15">
        <f t="shared" si="0"/>
        <v>14</v>
      </c>
      <c r="P41" s="15">
        <f t="shared" si="1"/>
        <v>26</v>
      </c>
    </row>
    <row r="42" spans="2:20" ht="23.1" customHeight="1" x14ac:dyDescent="0.25">
      <c r="B42" s="24" t="s">
        <v>69</v>
      </c>
      <c r="C42" s="50">
        <v>10</v>
      </c>
      <c r="D42" s="50">
        <v>1</v>
      </c>
      <c r="E42" s="50">
        <v>0</v>
      </c>
      <c r="F42" s="50">
        <v>1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15</v>
      </c>
      <c r="N42" s="50">
        <v>0</v>
      </c>
      <c r="O42" s="15">
        <f t="shared" si="0"/>
        <v>15</v>
      </c>
      <c r="P42" s="15">
        <f t="shared" si="1"/>
        <v>30</v>
      </c>
    </row>
    <row r="43" spans="2:20" ht="23.1" customHeight="1" x14ac:dyDescent="0.25">
      <c r="B43" s="23" t="s">
        <v>70</v>
      </c>
      <c r="C43" s="50">
        <v>4</v>
      </c>
      <c r="D43" s="50">
        <v>2</v>
      </c>
      <c r="E43" s="50">
        <v>1</v>
      </c>
      <c r="F43" s="50">
        <v>2</v>
      </c>
      <c r="G43" s="50">
        <v>0</v>
      </c>
      <c r="H43" s="50">
        <v>0</v>
      </c>
      <c r="I43" s="50">
        <v>2</v>
      </c>
      <c r="J43" s="50">
        <v>1</v>
      </c>
      <c r="K43" s="50">
        <v>0</v>
      </c>
      <c r="L43" s="50">
        <v>0</v>
      </c>
      <c r="M43" s="50">
        <v>13</v>
      </c>
      <c r="N43" s="50">
        <v>0</v>
      </c>
      <c r="O43" s="15">
        <f t="shared" si="0"/>
        <v>12</v>
      </c>
      <c r="P43" s="15">
        <f t="shared" si="1"/>
        <v>25</v>
      </c>
    </row>
    <row r="44" spans="2:20" ht="23.1" customHeight="1" x14ac:dyDescent="0.25">
      <c r="B44" s="25" t="s">
        <v>71</v>
      </c>
      <c r="C44" s="50">
        <v>7</v>
      </c>
      <c r="D44" s="50">
        <v>0</v>
      </c>
      <c r="E44" s="50">
        <v>2</v>
      </c>
      <c r="F44" s="50">
        <v>2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13</v>
      </c>
      <c r="N44" s="50">
        <v>0</v>
      </c>
      <c r="O44" s="15">
        <f t="shared" si="0"/>
        <v>11</v>
      </c>
      <c r="P44" s="15">
        <f t="shared" si="1"/>
        <v>24</v>
      </c>
    </row>
    <row r="45" spans="2:20" ht="23.1" customHeight="1" x14ac:dyDescent="0.25">
      <c r="B45" s="23" t="s">
        <v>72</v>
      </c>
      <c r="C45" s="50">
        <v>11</v>
      </c>
      <c r="D45" s="50">
        <v>0</v>
      </c>
      <c r="E45" s="50">
        <v>5</v>
      </c>
      <c r="F45" s="50">
        <v>3</v>
      </c>
      <c r="G45" s="50">
        <v>0</v>
      </c>
      <c r="H45" s="50"/>
      <c r="I45" s="50">
        <v>4</v>
      </c>
      <c r="J45" s="50">
        <v>0</v>
      </c>
      <c r="K45" s="50">
        <v>0</v>
      </c>
      <c r="L45" s="50">
        <v>0</v>
      </c>
      <c r="M45" s="50">
        <v>17</v>
      </c>
      <c r="N45" s="50">
        <v>0</v>
      </c>
      <c r="O45" s="15">
        <f t="shared" si="0"/>
        <v>23</v>
      </c>
      <c r="P45" s="15">
        <f t="shared" si="1"/>
        <v>40</v>
      </c>
    </row>
    <row r="46" spans="2:20" ht="23.1" customHeight="1" x14ac:dyDescent="0.25">
      <c r="B46" s="24" t="s">
        <v>73</v>
      </c>
      <c r="C46" s="50">
        <v>11</v>
      </c>
      <c r="D46" s="50">
        <v>2</v>
      </c>
      <c r="E46" s="50">
        <v>3</v>
      </c>
      <c r="F46" s="50">
        <v>5</v>
      </c>
      <c r="G46" s="50">
        <v>0</v>
      </c>
      <c r="H46" s="50">
        <v>0</v>
      </c>
      <c r="I46" s="50">
        <v>3</v>
      </c>
      <c r="J46" s="50">
        <v>1</v>
      </c>
      <c r="K46" s="50">
        <v>0</v>
      </c>
      <c r="L46" s="50">
        <v>1</v>
      </c>
      <c r="M46" s="50">
        <v>17</v>
      </c>
      <c r="N46" s="50">
        <v>0</v>
      </c>
      <c r="O46" s="15">
        <f t="shared" si="0"/>
        <v>26</v>
      </c>
      <c r="P46" s="15">
        <f t="shared" si="1"/>
        <v>43</v>
      </c>
      <c r="R46" s="8"/>
      <c r="T46"/>
    </row>
    <row r="47" spans="2:20" ht="23.1" customHeight="1" x14ac:dyDescent="0.25">
      <c r="B47" s="24" t="s">
        <v>74</v>
      </c>
      <c r="C47" s="50">
        <v>8</v>
      </c>
      <c r="D47" s="50">
        <v>0</v>
      </c>
      <c r="E47" s="50">
        <v>2</v>
      </c>
      <c r="F47" s="50">
        <v>2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19</v>
      </c>
      <c r="N47" s="50">
        <v>0</v>
      </c>
      <c r="O47" s="15">
        <f t="shared" si="0"/>
        <v>14</v>
      </c>
      <c r="P47" s="15">
        <f t="shared" si="1"/>
        <v>33</v>
      </c>
      <c r="R47" s="8"/>
      <c r="T47"/>
    </row>
    <row r="48" spans="2:20" ht="23.1" customHeight="1" x14ac:dyDescent="0.25">
      <c r="B48" s="24" t="s">
        <v>75</v>
      </c>
      <c r="C48" s="50">
        <v>10</v>
      </c>
      <c r="D48" s="50">
        <v>0</v>
      </c>
      <c r="E48" s="50">
        <v>0</v>
      </c>
      <c r="F48" s="50">
        <v>2</v>
      </c>
      <c r="G48" s="50">
        <v>0</v>
      </c>
      <c r="H48" s="50">
        <v>0</v>
      </c>
      <c r="I48" s="50">
        <v>0</v>
      </c>
      <c r="J48" s="50">
        <v>1</v>
      </c>
      <c r="K48" s="50">
        <v>0</v>
      </c>
      <c r="L48" s="50">
        <v>0</v>
      </c>
      <c r="M48" s="50">
        <v>12</v>
      </c>
      <c r="N48" s="50">
        <v>0</v>
      </c>
      <c r="O48" s="15">
        <f t="shared" si="0"/>
        <v>13</v>
      </c>
      <c r="P48" s="15">
        <f t="shared" si="1"/>
        <v>25</v>
      </c>
      <c r="R48" s="8"/>
      <c r="T48"/>
    </row>
    <row r="49" spans="2:20" ht="23.1" customHeight="1" x14ac:dyDescent="0.25">
      <c r="B49" s="23" t="s">
        <v>76</v>
      </c>
      <c r="C49" s="50">
        <v>24</v>
      </c>
      <c r="D49" s="50">
        <v>0</v>
      </c>
      <c r="E49" s="50">
        <v>3</v>
      </c>
      <c r="F49" s="50">
        <v>2</v>
      </c>
      <c r="G49" s="50">
        <v>0</v>
      </c>
      <c r="H49" s="50">
        <v>0</v>
      </c>
      <c r="I49" s="50">
        <v>3</v>
      </c>
      <c r="J49" s="50">
        <v>2</v>
      </c>
      <c r="K49" s="50">
        <v>0</v>
      </c>
      <c r="L49" s="50">
        <v>0</v>
      </c>
      <c r="M49" s="50">
        <v>22</v>
      </c>
      <c r="N49" s="50">
        <v>0</v>
      </c>
      <c r="O49" s="15">
        <f t="shared" si="0"/>
        <v>34</v>
      </c>
      <c r="P49" s="15">
        <f t="shared" si="1"/>
        <v>56</v>
      </c>
      <c r="R49" s="8"/>
      <c r="T49"/>
    </row>
    <row r="50" spans="2:20" ht="23.1" customHeight="1" x14ac:dyDescent="0.25">
      <c r="B50" s="24" t="s">
        <v>77</v>
      </c>
      <c r="C50" s="50">
        <v>14</v>
      </c>
      <c r="D50" s="50">
        <v>0</v>
      </c>
      <c r="E50" s="50">
        <v>2</v>
      </c>
      <c r="F50" s="50">
        <v>4</v>
      </c>
      <c r="G50" s="50">
        <v>0</v>
      </c>
      <c r="H50" s="50">
        <v>1</v>
      </c>
      <c r="I50" s="50">
        <v>1</v>
      </c>
      <c r="J50" s="50">
        <v>0</v>
      </c>
      <c r="K50" s="50">
        <v>0</v>
      </c>
      <c r="L50" s="50">
        <v>0</v>
      </c>
      <c r="M50" s="50">
        <v>20</v>
      </c>
      <c r="N50" s="50">
        <v>0</v>
      </c>
      <c r="O50" s="15">
        <f t="shared" si="0"/>
        <v>22</v>
      </c>
      <c r="P50" s="15">
        <f t="shared" si="1"/>
        <v>42</v>
      </c>
      <c r="R50" s="8"/>
      <c r="T50"/>
    </row>
    <row r="51" spans="2:20" ht="23.1" customHeight="1" x14ac:dyDescent="0.25">
      <c r="B51" s="24" t="s">
        <v>78</v>
      </c>
      <c r="C51" s="50">
        <v>20</v>
      </c>
      <c r="D51" s="50">
        <v>5</v>
      </c>
      <c r="E51" s="50">
        <v>5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22</v>
      </c>
      <c r="N51" s="50">
        <v>0</v>
      </c>
      <c r="O51" s="15">
        <f t="shared" si="0"/>
        <v>30</v>
      </c>
      <c r="P51" s="15">
        <f t="shared" si="1"/>
        <v>52</v>
      </c>
      <c r="R51" s="8"/>
      <c r="T51"/>
    </row>
    <row r="52" spans="2:20" ht="23.1" customHeight="1" x14ac:dyDescent="0.25">
      <c r="B52" s="24" t="s">
        <v>79</v>
      </c>
      <c r="C52" s="50">
        <v>16</v>
      </c>
      <c r="D52" s="50">
        <v>2</v>
      </c>
      <c r="E52" s="50">
        <v>1</v>
      </c>
      <c r="F52" s="50">
        <v>4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17</v>
      </c>
      <c r="N52" s="50">
        <v>0</v>
      </c>
      <c r="O52" s="15">
        <f t="shared" si="0"/>
        <v>25</v>
      </c>
      <c r="P52" s="15">
        <f t="shared" si="1"/>
        <v>42</v>
      </c>
      <c r="R52" s="8"/>
      <c r="T52"/>
    </row>
    <row r="53" spans="2:20" ht="23.1" customHeight="1" x14ac:dyDescent="0.25">
      <c r="B53" s="23" t="s">
        <v>80</v>
      </c>
      <c r="C53" s="50">
        <v>19</v>
      </c>
      <c r="D53" s="50">
        <v>1</v>
      </c>
      <c r="E53" s="50">
        <v>0</v>
      </c>
      <c r="F53" s="50">
        <v>3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23</v>
      </c>
      <c r="N53" s="50">
        <v>0</v>
      </c>
      <c r="O53" s="15">
        <f t="shared" si="0"/>
        <v>23</v>
      </c>
      <c r="P53" s="15">
        <f t="shared" si="1"/>
        <v>46</v>
      </c>
      <c r="R53" s="8"/>
      <c r="T53"/>
    </row>
    <row r="54" spans="2:20" ht="23.1" customHeight="1" x14ac:dyDescent="0.25">
      <c r="B54" s="23" t="s">
        <v>81</v>
      </c>
      <c r="C54" s="50">
        <v>10</v>
      </c>
      <c r="D54" s="50">
        <v>1</v>
      </c>
      <c r="E54" s="50">
        <v>1</v>
      </c>
      <c r="F54" s="50">
        <v>2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17</v>
      </c>
      <c r="N54" s="50">
        <v>0</v>
      </c>
      <c r="O54" s="15">
        <f t="shared" si="0"/>
        <v>15</v>
      </c>
      <c r="P54" s="15">
        <f t="shared" si="1"/>
        <v>32</v>
      </c>
      <c r="R54" s="8"/>
      <c r="T54"/>
    </row>
    <row r="55" spans="2:20" ht="23.1" customHeight="1" x14ac:dyDescent="0.25">
      <c r="B55" s="23" t="s">
        <v>82</v>
      </c>
      <c r="C55" s="50">
        <v>23</v>
      </c>
      <c r="D55" s="50">
        <v>2</v>
      </c>
      <c r="E55" s="50">
        <v>3</v>
      </c>
      <c r="F55" s="50">
        <v>2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25</v>
      </c>
      <c r="N55" s="50">
        <v>0</v>
      </c>
      <c r="O55" s="15">
        <f t="shared" si="0"/>
        <v>30</v>
      </c>
      <c r="P55" s="15">
        <f t="shared" si="1"/>
        <v>55</v>
      </c>
      <c r="R55" s="8"/>
      <c r="T55"/>
    </row>
    <row r="56" spans="2:20" ht="23.1" customHeight="1" x14ac:dyDescent="0.25">
      <c r="B56" s="23" t="s">
        <v>83</v>
      </c>
      <c r="C56" s="50">
        <v>20</v>
      </c>
      <c r="D56" s="50">
        <v>3</v>
      </c>
      <c r="E56" s="50">
        <v>2</v>
      </c>
      <c r="F56" s="50">
        <v>0</v>
      </c>
      <c r="G56" s="50">
        <v>0</v>
      </c>
      <c r="H56" s="50">
        <v>0</v>
      </c>
      <c r="I56" s="50">
        <v>1</v>
      </c>
      <c r="J56" s="50">
        <v>2</v>
      </c>
      <c r="K56" s="50">
        <v>0</v>
      </c>
      <c r="L56" s="50">
        <v>0</v>
      </c>
      <c r="M56" s="50">
        <v>19</v>
      </c>
      <c r="N56" s="50">
        <v>0</v>
      </c>
      <c r="O56" s="15">
        <f t="shared" si="0"/>
        <v>28</v>
      </c>
      <c r="P56" s="15">
        <f t="shared" si="1"/>
        <v>47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1</v>
      </c>
      <c r="E57" s="50">
        <v>1</v>
      </c>
      <c r="F57" s="50">
        <v>4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33</v>
      </c>
      <c r="N57" s="50">
        <v>0</v>
      </c>
      <c r="O57" s="15">
        <f t="shared" si="0"/>
        <v>13</v>
      </c>
      <c r="P57" s="15">
        <f t="shared" si="1"/>
        <v>46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432</v>
      </c>
      <c r="D58" s="16">
        <f t="shared" si="21"/>
        <v>45</v>
      </c>
      <c r="E58" s="16">
        <f t="shared" si="21"/>
        <v>72</v>
      </c>
      <c r="F58" s="16">
        <f t="shared" si="21"/>
        <v>96</v>
      </c>
      <c r="G58" s="16">
        <f t="shared" si="21"/>
        <v>2</v>
      </c>
      <c r="H58" s="16">
        <f t="shared" si="21"/>
        <v>4</v>
      </c>
      <c r="I58" s="16">
        <f t="shared" si="21"/>
        <v>55</v>
      </c>
      <c r="J58" s="16">
        <f t="shared" si="21"/>
        <v>23</v>
      </c>
      <c r="K58" s="16">
        <f t="shared" si="21"/>
        <v>4</v>
      </c>
      <c r="L58" s="16">
        <f t="shared" si="21"/>
        <v>2</v>
      </c>
      <c r="M58" s="16">
        <f t="shared" si="21"/>
        <v>985</v>
      </c>
      <c r="N58" s="16">
        <f t="shared" si="21"/>
        <v>0</v>
      </c>
      <c r="O58" s="16">
        <f t="shared" si="21"/>
        <v>722</v>
      </c>
      <c r="P58" s="16">
        <f t="shared" si="21"/>
        <v>1720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0.25116279069767444</v>
      </c>
      <c r="D59" s="43">
        <f t="shared" si="22"/>
        <v>2.616279069767442E-2</v>
      </c>
      <c r="E59" s="43">
        <f t="shared" si="22"/>
        <v>4.1860465116279069E-2</v>
      </c>
      <c r="F59" s="43">
        <f t="shared" si="22"/>
        <v>5.5813953488372092E-2</v>
      </c>
      <c r="G59" s="43">
        <f t="shared" si="22"/>
        <v>1.1627906976744186E-3</v>
      </c>
      <c r="H59" s="43">
        <f t="shared" si="22"/>
        <v>2.3255813953488372E-3</v>
      </c>
      <c r="I59" s="43">
        <f t="shared" si="22"/>
        <v>3.1976744186046513E-2</v>
      </c>
      <c r="J59" s="43">
        <f t="shared" si="22"/>
        <v>1.3372093023255814E-2</v>
      </c>
      <c r="K59" s="43">
        <f t="shared" si="22"/>
        <v>2.3255813953488372E-3</v>
      </c>
      <c r="L59" s="43">
        <f t="shared" si="22"/>
        <v>1.1627906976744186E-3</v>
      </c>
      <c r="M59" s="43">
        <f t="shared" si="22"/>
        <v>0.57267441860465118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0.5983379501385041</v>
      </c>
      <c r="D60" s="44">
        <f t="shared" ref="D60:N60" si="23">D58/$O$58</f>
        <v>6.2326869806094184E-2</v>
      </c>
      <c r="E60" s="44">
        <f t="shared" si="23"/>
        <v>9.9722991689750698E-2</v>
      </c>
      <c r="F60" s="44">
        <f t="shared" si="23"/>
        <v>0.1329639889196676</v>
      </c>
      <c r="G60" s="44">
        <f t="shared" si="23"/>
        <v>2.7700831024930748E-3</v>
      </c>
      <c r="H60" s="44">
        <f t="shared" si="23"/>
        <v>5.5401662049861496E-3</v>
      </c>
      <c r="I60" s="44">
        <f t="shared" si="23"/>
        <v>7.6177285318559551E-2</v>
      </c>
      <c r="J60" s="44">
        <f t="shared" si="23"/>
        <v>3.1855955678670361E-2</v>
      </c>
      <c r="K60" s="44">
        <f t="shared" si="23"/>
        <v>5.5401662049861496E-3</v>
      </c>
      <c r="L60" s="44">
        <f t="shared" si="23"/>
        <v>2.7700831024930748E-3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26"/>
  <sheetViews>
    <sheetView view="pageBreakPreview" zoomScale="60" workbookViewId="0">
      <selection activeCell="P6" sqref="P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1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1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1:32" ht="20.100000000000001" customHeight="1" x14ac:dyDescent="0.25">
      <c r="B3" s="22" t="s">
        <v>96</v>
      </c>
      <c r="C3" s="71" t="s">
        <v>173</v>
      </c>
      <c r="D3" s="71"/>
      <c r="E3" s="71"/>
      <c r="F3" s="71"/>
      <c r="G3" s="71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1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1:32" ht="20.100000000000001" customHeight="1" x14ac:dyDescent="0.25">
      <c r="A5" s="51"/>
      <c r="B5" s="51"/>
      <c r="C5" s="52" t="s">
        <v>3</v>
      </c>
      <c r="D5" s="53" t="s">
        <v>174</v>
      </c>
      <c r="E5" s="51"/>
      <c r="F5" s="54" t="s">
        <v>1</v>
      </c>
      <c r="G5" s="66" t="s">
        <v>175</v>
      </c>
      <c r="H5" s="67"/>
      <c r="I5" s="55"/>
      <c r="J5" s="52" t="s">
        <v>5</v>
      </c>
      <c r="K5" s="66" t="s">
        <v>176</v>
      </c>
      <c r="L5" s="67"/>
      <c r="M5" s="56"/>
      <c r="N5" s="56"/>
      <c r="O5" s="51"/>
      <c r="P5" s="51"/>
      <c r="Q5" s="51"/>
      <c r="R5" s="51"/>
      <c r="S5" s="56"/>
      <c r="T5" s="56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</row>
    <row r="6" spans="1:32" ht="23.25" customHeight="1" x14ac:dyDescent="0.25">
      <c r="A6" s="51"/>
      <c r="B6" s="51"/>
      <c r="C6" s="52" t="s">
        <v>4</v>
      </c>
      <c r="D6" s="66" t="s">
        <v>177</v>
      </c>
      <c r="E6" s="67"/>
      <c r="F6" s="52" t="s">
        <v>2</v>
      </c>
      <c r="G6" s="66" t="s">
        <v>178</v>
      </c>
      <c r="H6" s="67"/>
      <c r="I6" s="51"/>
      <c r="J6" s="52" t="s">
        <v>21</v>
      </c>
      <c r="K6" s="66" t="s">
        <v>179</v>
      </c>
      <c r="L6" s="67"/>
      <c r="M6" s="56"/>
      <c r="N6" s="56"/>
      <c r="O6" s="51"/>
      <c r="P6" s="51"/>
      <c r="Q6" s="51"/>
      <c r="R6" s="51"/>
      <c r="S6" s="56"/>
      <c r="T6" s="56"/>
      <c r="U6" s="51"/>
      <c r="V6" s="51"/>
      <c r="W6" s="51"/>
      <c r="X6" s="51"/>
      <c r="Y6" s="51"/>
      <c r="Z6" s="51"/>
      <c r="AA6" s="51"/>
      <c r="AB6" s="51"/>
      <c r="AC6" s="51"/>
      <c r="AD6" s="51"/>
      <c r="AE6" s="51"/>
      <c r="AF6" s="51"/>
    </row>
    <row r="7" spans="1:32" ht="20.100000000000001" customHeight="1" x14ac:dyDescent="0.25">
      <c r="B7" s="2"/>
      <c r="I7" s="2"/>
      <c r="R7"/>
      <c r="S7" s="19"/>
      <c r="T7" s="19"/>
    </row>
    <row r="8" spans="1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1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1:32" ht="23.1" customHeight="1" x14ac:dyDescent="0.25">
      <c r="B10" s="23" t="s">
        <v>37</v>
      </c>
      <c r="C10" s="50">
        <v>17</v>
      </c>
      <c r="D10" s="50">
        <v>2</v>
      </c>
      <c r="E10" s="50">
        <v>6</v>
      </c>
      <c r="F10" s="50">
        <v>5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28</v>
      </c>
      <c r="N10" s="50">
        <v>0</v>
      </c>
      <c r="O10" s="17">
        <f t="shared" ref="O10:O57" si="0">SUM(C10:L10,N10)</f>
        <v>31</v>
      </c>
      <c r="P10" s="17">
        <f t="shared" ref="P10:P57" si="1">SUM(C10:N10)</f>
        <v>59</v>
      </c>
      <c r="R10" s="1" t="s">
        <v>6</v>
      </c>
      <c r="S10" s="17">
        <f t="shared" ref="S10:AF10" si="2">SUM(C10:C13)</f>
        <v>77</v>
      </c>
      <c r="T10" s="17">
        <f t="shared" si="2"/>
        <v>10</v>
      </c>
      <c r="U10" s="17">
        <f t="shared" si="2"/>
        <v>15</v>
      </c>
      <c r="V10" s="17">
        <f t="shared" si="2"/>
        <v>19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1</v>
      </c>
      <c r="AA10" s="17">
        <f t="shared" si="2"/>
        <v>0</v>
      </c>
      <c r="AB10" s="17">
        <f t="shared" si="2"/>
        <v>3</v>
      </c>
      <c r="AC10" s="17">
        <f t="shared" si="2"/>
        <v>100</v>
      </c>
      <c r="AD10" s="17">
        <f t="shared" si="2"/>
        <v>0</v>
      </c>
      <c r="AE10" s="31">
        <f t="shared" si="2"/>
        <v>127</v>
      </c>
      <c r="AF10" s="31">
        <f t="shared" si="2"/>
        <v>227</v>
      </c>
    </row>
    <row r="11" spans="1:32" s="6" customFormat="1" ht="23.1" customHeight="1" x14ac:dyDescent="0.25">
      <c r="B11" s="23" t="s">
        <v>38</v>
      </c>
      <c r="C11" s="50">
        <v>29</v>
      </c>
      <c r="D11" s="50">
        <v>6</v>
      </c>
      <c r="E11" s="50">
        <v>5</v>
      </c>
      <c r="F11" s="50">
        <v>7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27</v>
      </c>
      <c r="N11" s="50">
        <v>0</v>
      </c>
      <c r="O11" s="17">
        <f t="shared" si="0"/>
        <v>47</v>
      </c>
      <c r="P11" s="17">
        <f t="shared" si="1"/>
        <v>74</v>
      </c>
      <c r="R11" s="1" t="s">
        <v>7</v>
      </c>
      <c r="S11" s="17">
        <f t="shared" ref="S11:AF11" si="3">SUM(C14:C17)</f>
        <v>32</v>
      </c>
      <c r="T11" s="17">
        <f t="shared" si="3"/>
        <v>7</v>
      </c>
      <c r="U11" s="17">
        <f t="shared" si="3"/>
        <v>5</v>
      </c>
      <c r="V11" s="17">
        <f t="shared" si="3"/>
        <v>11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3</v>
      </c>
      <c r="AA11" s="17">
        <f t="shared" si="3"/>
        <v>1</v>
      </c>
      <c r="AB11" s="17">
        <f t="shared" si="3"/>
        <v>0</v>
      </c>
      <c r="AC11" s="17">
        <f t="shared" si="3"/>
        <v>72</v>
      </c>
      <c r="AD11" s="17">
        <f t="shared" si="3"/>
        <v>0</v>
      </c>
      <c r="AE11" s="31">
        <f t="shared" si="3"/>
        <v>64</v>
      </c>
      <c r="AF11" s="31">
        <f t="shared" si="3"/>
        <v>136</v>
      </c>
    </row>
    <row r="12" spans="1:32" ht="23.1" customHeight="1" x14ac:dyDescent="0.25">
      <c r="B12" s="23" t="s">
        <v>39</v>
      </c>
      <c r="C12" s="50">
        <v>13</v>
      </c>
      <c r="D12" s="50">
        <v>2</v>
      </c>
      <c r="E12" s="50">
        <v>4</v>
      </c>
      <c r="F12" s="50">
        <v>1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23</v>
      </c>
      <c r="N12" s="50">
        <v>0</v>
      </c>
      <c r="O12" s="17">
        <f t="shared" si="0"/>
        <v>22</v>
      </c>
      <c r="P12" s="17">
        <f t="shared" si="1"/>
        <v>45</v>
      </c>
      <c r="R12" s="1" t="s">
        <v>8</v>
      </c>
      <c r="S12" s="17">
        <f t="shared" ref="S12:AF12" si="4">SUM(C18:C21)</f>
        <v>41</v>
      </c>
      <c r="T12" s="17">
        <f t="shared" si="4"/>
        <v>6</v>
      </c>
      <c r="U12" s="17">
        <f t="shared" si="4"/>
        <v>5</v>
      </c>
      <c r="V12" s="17">
        <f t="shared" si="4"/>
        <v>5</v>
      </c>
      <c r="W12" s="17">
        <f t="shared" si="4"/>
        <v>0</v>
      </c>
      <c r="X12" s="17">
        <f t="shared" si="4"/>
        <v>1</v>
      </c>
      <c r="Y12" s="17">
        <f t="shared" si="4"/>
        <v>7</v>
      </c>
      <c r="Z12" s="17">
        <f t="shared" si="4"/>
        <v>1</v>
      </c>
      <c r="AA12" s="17">
        <f t="shared" si="4"/>
        <v>1</v>
      </c>
      <c r="AB12" s="17">
        <f t="shared" si="4"/>
        <v>4</v>
      </c>
      <c r="AC12" s="17">
        <f t="shared" si="4"/>
        <v>68</v>
      </c>
      <c r="AD12" s="17">
        <f t="shared" si="4"/>
        <v>0</v>
      </c>
      <c r="AE12" s="31">
        <f t="shared" si="4"/>
        <v>71</v>
      </c>
      <c r="AF12" s="31">
        <f t="shared" si="4"/>
        <v>139</v>
      </c>
    </row>
    <row r="13" spans="1:32" ht="23.1" customHeight="1" x14ac:dyDescent="0.25">
      <c r="B13" s="23" t="s">
        <v>40</v>
      </c>
      <c r="C13" s="50">
        <v>18</v>
      </c>
      <c r="D13" s="50">
        <v>0</v>
      </c>
      <c r="E13" s="50">
        <v>0</v>
      </c>
      <c r="F13" s="50">
        <v>6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3</v>
      </c>
      <c r="M13" s="50">
        <v>22</v>
      </c>
      <c r="N13" s="50">
        <v>0</v>
      </c>
      <c r="O13" s="17">
        <f t="shared" si="0"/>
        <v>27</v>
      </c>
      <c r="P13" s="17">
        <f t="shared" si="1"/>
        <v>49</v>
      </c>
      <c r="R13" s="1" t="s">
        <v>9</v>
      </c>
      <c r="S13" s="17">
        <f t="shared" ref="S13:AF13" si="5">SUM(C22:C25)</f>
        <v>20</v>
      </c>
      <c r="T13" s="17">
        <f t="shared" si="5"/>
        <v>3</v>
      </c>
      <c r="U13" s="17">
        <f t="shared" si="5"/>
        <v>6</v>
      </c>
      <c r="V13" s="17">
        <f t="shared" si="5"/>
        <v>6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1</v>
      </c>
      <c r="AA13" s="17">
        <f t="shared" si="5"/>
        <v>0</v>
      </c>
      <c r="AB13" s="17">
        <f t="shared" si="5"/>
        <v>2</v>
      </c>
      <c r="AC13" s="17">
        <f t="shared" si="5"/>
        <v>60</v>
      </c>
      <c r="AD13" s="17">
        <f t="shared" si="5"/>
        <v>0</v>
      </c>
      <c r="AE13" s="31">
        <f t="shared" si="5"/>
        <v>46</v>
      </c>
      <c r="AF13" s="31">
        <f t="shared" si="5"/>
        <v>106</v>
      </c>
    </row>
    <row r="14" spans="1:32" ht="23.1" customHeight="1" x14ac:dyDescent="0.25">
      <c r="B14" s="23" t="s">
        <v>41</v>
      </c>
      <c r="C14" s="50">
        <v>11</v>
      </c>
      <c r="D14" s="50">
        <v>2</v>
      </c>
      <c r="E14" s="50">
        <v>2</v>
      </c>
      <c r="F14" s="50">
        <v>2</v>
      </c>
      <c r="G14" s="50">
        <v>0</v>
      </c>
      <c r="H14" s="50">
        <v>0</v>
      </c>
      <c r="I14" s="50">
        <v>1</v>
      </c>
      <c r="J14" s="50">
        <v>0</v>
      </c>
      <c r="K14" s="50">
        <v>1</v>
      </c>
      <c r="L14" s="50">
        <v>0</v>
      </c>
      <c r="M14" s="50">
        <v>20</v>
      </c>
      <c r="N14" s="50">
        <v>0</v>
      </c>
      <c r="O14" s="17">
        <f t="shared" si="0"/>
        <v>19</v>
      </c>
      <c r="P14" s="17">
        <f t="shared" si="1"/>
        <v>39</v>
      </c>
      <c r="R14" s="1" t="s">
        <v>10</v>
      </c>
      <c r="S14" s="17">
        <f t="shared" ref="S14:AF14" si="6">SUM(C26:C29)</f>
        <v>31</v>
      </c>
      <c r="T14" s="17">
        <f t="shared" si="6"/>
        <v>4</v>
      </c>
      <c r="U14" s="17">
        <f t="shared" si="6"/>
        <v>7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9</v>
      </c>
      <c r="Z14" s="17">
        <f t="shared" si="6"/>
        <v>4</v>
      </c>
      <c r="AA14" s="17">
        <f t="shared" si="6"/>
        <v>1</v>
      </c>
      <c r="AB14" s="17">
        <f t="shared" si="6"/>
        <v>1</v>
      </c>
      <c r="AC14" s="17">
        <f t="shared" si="6"/>
        <v>102</v>
      </c>
      <c r="AD14" s="17">
        <f t="shared" si="6"/>
        <v>0</v>
      </c>
      <c r="AE14" s="31">
        <f t="shared" si="6"/>
        <v>61</v>
      </c>
      <c r="AF14" s="31">
        <f t="shared" si="6"/>
        <v>163</v>
      </c>
    </row>
    <row r="15" spans="1:32" ht="23.1" customHeight="1" x14ac:dyDescent="0.25">
      <c r="B15" s="23" t="s">
        <v>42</v>
      </c>
      <c r="C15" s="50">
        <v>12</v>
      </c>
      <c r="D15" s="50">
        <v>2</v>
      </c>
      <c r="E15" s="50">
        <v>2</v>
      </c>
      <c r="F15" s="50">
        <v>3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28</v>
      </c>
      <c r="N15" s="50">
        <v>0</v>
      </c>
      <c r="O15" s="17">
        <f>SUM(C15:L15,N15)</f>
        <v>20</v>
      </c>
      <c r="P15" s="17">
        <f>SUM(C15:N15)</f>
        <v>48</v>
      </c>
      <c r="R15" s="1" t="s">
        <v>11</v>
      </c>
      <c r="S15" s="17">
        <f t="shared" ref="S15:AF15" si="7">SUM(C30:C33)</f>
        <v>32</v>
      </c>
      <c r="T15" s="17">
        <f t="shared" si="7"/>
        <v>6</v>
      </c>
      <c r="U15" s="17">
        <f t="shared" si="7"/>
        <v>3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2</v>
      </c>
      <c r="AA15" s="17">
        <f t="shared" si="7"/>
        <v>1</v>
      </c>
      <c r="AB15" s="17">
        <f t="shared" si="7"/>
        <v>1</v>
      </c>
      <c r="AC15" s="17">
        <f t="shared" si="7"/>
        <v>79</v>
      </c>
      <c r="AD15" s="17">
        <f t="shared" si="7"/>
        <v>0</v>
      </c>
      <c r="AE15" s="31">
        <f t="shared" si="7"/>
        <v>56</v>
      </c>
      <c r="AF15" s="31">
        <f t="shared" si="7"/>
        <v>135</v>
      </c>
    </row>
    <row r="16" spans="1:32" ht="23.1" customHeight="1" x14ac:dyDescent="0.25">
      <c r="B16" s="23" t="s">
        <v>43</v>
      </c>
      <c r="C16" s="50">
        <v>2</v>
      </c>
      <c r="D16" s="50">
        <v>3</v>
      </c>
      <c r="E16" s="50">
        <v>0</v>
      </c>
      <c r="F16" s="50">
        <v>4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13</v>
      </c>
      <c r="N16" s="50">
        <v>0</v>
      </c>
      <c r="O16" s="17">
        <f>SUM(C16:L16,N16)</f>
        <v>10</v>
      </c>
      <c r="P16" s="17">
        <f t="shared" si="1"/>
        <v>23</v>
      </c>
      <c r="R16" s="1" t="s">
        <v>12</v>
      </c>
      <c r="S16" s="17">
        <f t="shared" ref="S16:AF16" si="8">SUM(C34:C37)</f>
        <v>25</v>
      </c>
      <c r="T16" s="17">
        <f t="shared" si="8"/>
        <v>6</v>
      </c>
      <c r="U16" s="17">
        <f t="shared" si="8"/>
        <v>7</v>
      </c>
      <c r="V16" s="17">
        <f t="shared" si="8"/>
        <v>11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1</v>
      </c>
      <c r="AA16" s="17">
        <f t="shared" si="8"/>
        <v>1</v>
      </c>
      <c r="AB16" s="17">
        <f t="shared" si="8"/>
        <v>1</v>
      </c>
      <c r="AC16" s="17">
        <f t="shared" si="8"/>
        <v>80</v>
      </c>
      <c r="AD16" s="17">
        <f t="shared" si="8"/>
        <v>0</v>
      </c>
      <c r="AE16" s="31">
        <f t="shared" si="8"/>
        <v>59</v>
      </c>
      <c r="AF16" s="31">
        <f t="shared" si="8"/>
        <v>139</v>
      </c>
    </row>
    <row r="17" spans="2:32" ht="23.1" customHeight="1" x14ac:dyDescent="0.25">
      <c r="B17" s="23" t="s">
        <v>44</v>
      </c>
      <c r="C17" s="50">
        <v>7</v>
      </c>
      <c r="D17" s="50">
        <v>0</v>
      </c>
      <c r="E17" s="50">
        <v>1</v>
      </c>
      <c r="F17" s="50">
        <v>2</v>
      </c>
      <c r="G17" s="50">
        <v>0</v>
      </c>
      <c r="H17" s="50">
        <v>0</v>
      </c>
      <c r="I17" s="50">
        <v>2</v>
      </c>
      <c r="J17" s="50">
        <v>3</v>
      </c>
      <c r="K17" s="50">
        <v>0</v>
      </c>
      <c r="L17" s="50">
        <v>0</v>
      </c>
      <c r="M17" s="50">
        <v>11</v>
      </c>
      <c r="N17" s="50">
        <v>0</v>
      </c>
      <c r="O17" s="17">
        <f t="shared" si="0"/>
        <v>15</v>
      </c>
      <c r="P17" s="17">
        <f t="shared" si="1"/>
        <v>26</v>
      </c>
      <c r="R17" s="1" t="s">
        <v>13</v>
      </c>
      <c r="S17" s="17">
        <f t="shared" ref="S17:AF17" si="9">SUM(C38:C41)</f>
        <v>28</v>
      </c>
      <c r="T17" s="17">
        <f t="shared" si="9"/>
        <v>2</v>
      </c>
      <c r="U17" s="17">
        <f t="shared" si="9"/>
        <v>6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8</v>
      </c>
      <c r="Z17" s="17">
        <f t="shared" si="9"/>
        <v>2</v>
      </c>
      <c r="AA17" s="17">
        <f t="shared" si="9"/>
        <v>0</v>
      </c>
      <c r="AB17" s="17">
        <f t="shared" si="9"/>
        <v>3</v>
      </c>
      <c r="AC17" s="17">
        <f t="shared" si="9"/>
        <v>55</v>
      </c>
      <c r="AD17" s="17">
        <f t="shared" si="9"/>
        <v>0</v>
      </c>
      <c r="AE17" s="31">
        <f t="shared" si="9"/>
        <v>55</v>
      </c>
      <c r="AF17" s="31">
        <f t="shared" si="9"/>
        <v>110</v>
      </c>
    </row>
    <row r="18" spans="2:32" ht="23.1" customHeight="1" x14ac:dyDescent="0.25">
      <c r="B18" s="23" t="s">
        <v>45</v>
      </c>
      <c r="C18" s="50">
        <v>6</v>
      </c>
      <c r="D18" s="50">
        <v>3</v>
      </c>
      <c r="E18" s="50">
        <v>1</v>
      </c>
      <c r="F18" s="50">
        <v>2</v>
      </c>
      <c r="G18" s="50">
        <v>0</v>
      </c>
      <c r="H18" s="50">
        <v>0</v>
      </c>
      <c r="I18" s="50">
        <v>0</v>
      </c>
      <c r="J18" s="50">
        <v>0</v>
      </c>
      <c r="K18" s="50">
        <v>1</v>
      </c>
      <c r="L18" s="50">
        <v>3</v>
      </c>
      <c r="M18" s="50">
        <v>12</v>
      </c>
      <c r="N18" s="50">
        <v>0</v>
      </c>
      <c r="O18" s="17">
        <f t="shared" si="0"/>
        <v>16</v>
      </c>
      <c r="P18" s="17">
        <f t="shared" si="1"/>
        <v>28</v>
      </c>
      <c r="R18" s="1" t="s">
        <v>14</v>
      </c>
      <c r="S18" s="17">
        <f t="shared" ref="S18:AF18" si="10">SUM(C42:C45)</f>
        <v>21</v>
      </c>
      <c r="T18" s="17">
        <f t="shared" si="10"/>
        <v>4</v>
      </c>
      <c r="U18" s="17">
        <f t="shared" si="10"/>
        <v>3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5</v>
      </c>
      <c r="AA18" s="17">
        <f t="shared" si="10"/>
        <v>0</v>
      </c>
      <c r="AB18" s="17">
        <f t="shared" si="10"/>
        <v>0</v>
      </c>
      <c r="AC18" s="17">
        <f t="shared" si="10"/>
        <v>82</v>
      </c>
      <c r="AD18" s="17">
        <f t="shared" si="10"/>
        <v>0</v>
      </c>
      <c r="AE18" s="31">
        <f t="shared" si="10"/>
        <v>42</v>
      </c>
      <c r="AF18" s="31">
        <f t="shared" si="10"/>
        <v>124</v>
      </c>
    </row>
    <row r="19" spans="2:32" ht="23.1" customHeight="1" x14ac:dyDescent="0.25">
      <c r="B19" s="23" t="s">
        <v>46</v>
      </c>
      <c r="C19" s="50">
        <v>15</v>
      </c>
      <c r="D19" s="50">
        <v>1</v>
      </c>
      <c r="E19" s="50">
        <v>3</v>
      </c>
      <c r="F19" s="50">
        <v>1</v>
      </c>
      <c r="G19" s="50">
        <v>0</v>
      </c>
      <c r="H19" s="50">
        <v>1</v>
      </c>
      <c r="I19" s="50">
        <v>4</v>
      </c>
      <c r="J19" s="50">
        <v>0</v>
      </c>
      <c r="K19" s="50">
        <v>0</v>
      </c>
      <c r="L19" s="50">
        <v>0</v>
      </c>
      <c r="M19" s="50">
        <v>22</v>
      </c>
      <c r="N19" s="50">
        <v>0</v>
      </c>
      <c r="O19" s="17">
        <f t="shared" si="0"/>
        <v>25</v>
      </c>
      <c r="P19" s="17">
        <f t="shared" si="1"/>
        <v>47</v>
      </c>
      <c r="R19" s="1" t="s">
        <v>15</v>
      </c>
      <c r="S19" s="17">
        <f t="shared" ref="S19:AF19" si="11">SUM(C46:C49)</f>
        <v>35</v>
      </c>
      <c r="T19" s="17">
        <f t="shared" si="11"/>
        <v>2</v>
      </c>
      <c r="U19" s="17">
        <f t="shared" si="11"/>
        <v>12</v>
      </c>
      <c r="V19" s="17">
        <f t="shared" si="11"/>
        <v>9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103</v>
      </c>
      <c r="AD19" s="17">
        <f t="shared" si="11"/>
        <v>0</v>
      </c>
      <c r="AE19" s="31">
        <f t="shared" si="11"/>
        <v>67</v>
      </c>
      <c r="AF19" s="31">
        <f t="shared" si="11"/>
        <v>170</v>
      </c>
    </row>
    <row r="20" spans="2:32" ht="23.1" customHeight="1" x14ac:dyDescent="0.25">
      <c r="B20" s="23" t="s">
        <v>47</v>
      </c>
      <c r="C20" s="50">
        <v>10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16</v>
      </c>
      <c r="N20" s="50">
        <v>0</v>
      </c>
      <c r="O20" s="17">
        <f t="shared" si="0"/>
        <v>13</v>
      </c>
      <c r="P20" s="17">
        <f t="shared" si="1"/>
        <v>29</v>
      </c>
      <c r="R20" s="1" t="s">
        <v>16</v>
      </c>
      <c r="S20" s="17">
        <f t="shared" ref="S20:AF20" si="12">SUM(C50:C53)</f>
        <v>60</v>
      </c>
      <c r="T20" s="17">
        <f t="shared" si="12"/>
        <v>5</v>
      </c>
      <c r="U20" s="17">
        <f t="shared" si="12"/>
        <v>9</v>
      </c>
      <c r="V20" s="17">
        <f t="shared" si="12"/>
        <v>11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98</v>
      </c>
      <c r="AD20" s="17">
        <f t="shared" si="12"/>
        <v>0</v>
      </c>
      <c r="AE20" s="31">
        <f t="shared" si="12"/>
        <v>90</v>
      </c>
      <c r="AF20" s="31">
        <f t="shared" si="12"/>
        <v>188</v>
      </c>
    </row>
    <row r="21" spans="2:32" ht="23.1" customHeight="1" x14ac:dyDescent="0.25">
      <c r="B21" s="23" t="s">
        <v>48</v>
      </c>
      <c r="C21" s="50">
        <v>10</v>
      </c>
      <c r="D21" s="50">
        <v>2</v>
      </c>
      <c r="E21" s="50">
        <v>1</v>
      </c>
      <c r="F21" s="50">
        <v>1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1</v>
      </c>
      <c r="M21" s="50">
        <v>18</v>
      </c>
      <c r="N21" s="50">
        <v>0</v>
      </c>
      <c r="O21" s="17">
        <f t="shared" si="0"/>
        <v>17</v>
      </c>
      <c r="P21" s="17">
        <f t="shared" si="1"/>
        <v>35</v>
      </c>
      <c r="R21" s="36" t="s">
        <v>20</v>
      </c>
      <c r="S21" s="34">
        <f t="shared" ref="S21:AF21" si="13">SUM(C54:C57)</f>
        <v>57</v>
      </c>
      <c r="T21" s="17">
        <f t="shared" si="13"/>
        <v>6</v>
      </c>
      <c r="U21" s="17">
        <f t="shared" si="13"/>
        <v>8</v>
      </c>
      <c r="V21" s="17">
        <f t="shared" si="13"/>
        <v>19</v>
      </c>
      <c r="W21" s="17">
        <f t="shared" si="13"/>
        <v>0</v>
      </c>
      <c r="X21" s="17">
        <f t="shared" si="13"/>
        <v>0</v>
      </c>
      <c r="Y21" s="17">
        <f t="shared" si="13"/>
        <v>8</v>
      </c>
      <c r="Z21" s="17">
        <f t="shared" si="13"/>
        <v>3</v>
      </c>
      <c r="AA21" s="17">
        <f t="shared" si="13"/>
        <v>0</v>
      </c>
      <c r="AB21" s="17">
        <f t="shared" si="13"/>
        <v>1</v>
      </c>
      <c r="AC21" s="17">
        <f t="shared" si="13"/>
        <v>83</v>
      </c>
      <c r="AD21" s="17">
        <f t="shared" si="13"/>
        <v>0</v>
      </c>
      <c r="AE21" s="31">
        <f t="shared" si="13"/>
        <v>102</v>
      </c>
      <c r="AF21" s="31">
        <f t="shared" si="13"/>
        <v>185</v>
      </c>
    </row>
    <row r="22" spans="2:32" ht="23.1" customHeight="1" x14ac:dyDescent="0.25">
      <c r="B22" s="23" t="s">
        <v>49</v>
      </c>
      <c r="C22" s="50">
        <v>3</v>
      </c>
      <c r="D22" s="50">
        <v>0</v>
      </c>
      <c r="E22" s="50">
        <v>1</v>
      </c>
      <c r="F22" s="50">
        <v>2</v>
      </c>
      <c r="G22" s="50">
        <v>0</v>
      </c>
      <c r="H22" s="50">
        <v>0</v>
      </c>
      <c r="I22" s="50">
        <v>4</v>
      </c>
      <c r="J22" s="50">
        <v>1</v>
      </c>
      <c r="K22" s="50">
        <v>0</v>
      </c>
      <c r="L22" s="50">
        <v>2</v>
      </c>
      <c r="M22" s="50">
        <v>14</v>
      </c>
      <c r="N22" s="50">
        <v>0</v>
      </c>
      <c r="O22" s="17">
        <f t="shared" si="0"/>
        <v>13</v>
      </c>
      <c r="P22" s="17">
        <f t="shared" si="1"/>
        <v>27</v>
      </c>
      <c r="R22" s="57" t="s">
        <v>90</v>
      </c>
      <c r="S22" s="58">
        <f>MAX(S10:S12)</f>
        <v>77</v>
      </c>
      <c r="T22" s="58">
        <f t="shared" ref="T22:AF22" si="14">MAX(T10:T12)</f>
        <v>10</v>
      </c>
      <c r="U22" s="58">
        <f t="shared" si="14"/>
        <v>15</v>
      </c>
      <c r="V22" s="58">
        <f t="shared" si="14"/>
        <v>19</v>
      </c>
      <c r="W22" s="58">
        <f t="shared" si="14"/>
        <v>0</v>
      </c>
      <c r="X22" s="58">
        <f t="shared" si="14"/>
        <v>1</v>
      </c>
      <c r="Y22" s="58">
        <f t="shared" si="14"/>
        <v>7</v>
      </c>
      <c r="Z22" s="58">
        <f t="shared" si="14"/>
        <v>3</v>
      </c>
      <c r="AA22" s="58">
        <f t="shared" si="14"/>
        <v>1</v>
      </c>
      <c r="AB22" s="58">
        <f t="shared" si="14"/>
        <v>4</v>
      </c>
      <c r="AC22" s="58">
        <f t="shared" si="14"/>
        <v>100</v>
      </c>
      <c r="AD22" s="58">
        <f t="shared" si="14"/>
        <v>0</v>
      </c>
      <c r="AE22" s="40">
        <f t="shared" si="14"/>
        <v>127</v>
      </c>
      <c r="AF22" s="40">
        <f t="shared" si="14"/>
        <v>227</v>
      </c>
    </row>
    <row r="23" spans="2:32" ht="23.1" customHeight="1" x14ac:dyDescent="0.25">
      <c r="B23" s="23" t="s">
        <v>50</v>
      </c>
      <c r="C23" s="50">
        <v>5</v>
      </c>
      <c r="D23" s="50">
        <v>0</v>
      </c>
      <c r="E23" s="50">
        <v>3</v>
      </c>
      <c r="F23" s="50">
        <v>1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16</v>
      </c>
      <c r="N23" s="50">
        <v>0</v>
      </c>
      <c r="O23" s="17">
        <f t="shared" si="0"/>
        <v>10</v>
      </c>
      <c r="P23" s="17">
        <f t="shared" si="1"/>
        <v>26</v>
      </c>
      <c r="R23" s="57" t="s">
        <v>91</v>
      </c>
      <c r="S23" s="58">
        <f>MAX(S13:S18)</f>
        <v>32</v>
      </c>
      <c r="T23" s="58">
        <f t="shared" ref="T23:AF23" si="15">MAX(T13:T18)</f>
        <v>6</v>
      </c>
      <c r="U23" s="58">
        <f t="shared" si="15"/>
        <v>7</v>
      </c>
      <c r="V23" s="58">
        <f t="shared" si="15"/>
        <v>11</v>
      </c>
      <c r="W23" s="58">
        <f t="shared" si="15"/>
        <v>0</v>
      </c>
      <c r="X23" s="58">
        <f t="shared" si="15"/>
        <v>0</v>
      </c>
      <c r="Y23" s="58">
        <f t="shared" si="15"/>
        <v>9</v>
      </c>
      <c r="Z23" s="58">
        <f t="shared" si="15"/>
        <v>5</v>
      </c>
      <c r="AA23" s="58">
        <f t="shared" si="15"/>
        <v>1</v>
      </c>
      <c r="AB23" s="58">
        <f t="shared" si="15"/>
        <v>3</v>
      </c>
      <c r="AC23" s="58">
        <f t="shared" si="15"/>
        <v>102</v>
      </c>
      <c r="AD23" s="58">
        <f t="shared" si="15"/>
        <v>0</v>
      </c>
      <c r="AE23" s="40">
        <f t="shared" si="15"/>
        <v>61</v>
      </c>
      <c r="AF23" s="40">
        <f t="shared" si="15"/>
        <v>163</v>
      </c>
    </row>
    <row r="24" spans="2:32" ht="23.1" customHeight="1" x14ac:dyDescent="0.25">
      <c r="B24" s="23" t="s">
        <v>51</v>
      </c>
      <c r="C24" s="50">
        <v>5</v>
      </c>
      <c r="D24" s="50">
        <v>0</v>
      </c>
      <c r="E24" s="50">
        <v>1</v>
      </c>
      <c r="F24" s="50">
        <v>3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10</v>
      </c>
      <c r="N24" s="50">
        <v>0</v>
      </c>
      <c r="O24" s="17">
        <f t="shared" si="0"/>
        <v>11</v>
      </c>
      <c r="P24" s="17">
        <f t="shared" si="1"/>
        <v>21</v>
      </c>
      <c r="R24" s="57" t="s">
        <v>92</v>
      </c>
      <c r="S24" s="58">
        <f>MAX(S19:S21)</f>
        <v>60</v>
      </c>
      <c r="T24" s="58">
        <f t="shared" ref="T24:AF24" si="16">MAX(T19:T21)</f>
        <v>6</v>
      </c>
      <c r="U24" s="58">
        <f t="shared" si="16"/>
        <v>12</v>
      </c>
      <c r="V24" s="58">
        <f t="shared" si="16"/>
        <v>19</v>
      </c>
      <c r="W24" s="58">
        <f t="shared" si="16"/>
        <v>0</v>
      </c>
      <c r="X24" s="58">
        <f t="shared" si="16"/>
        <v>0</v>
      </c>
      <c r="Y24" s="58">
        <f t="shared" si="16"/>
        <v>8</v>
      </c>
      <c r="Z24" s="58">
        <f t="shared" si="16"/>
        <v>3</v>
      </c>
      <c r="AA24" s="58">
        <f t="shared" si="16"/>
        <v>0</v>
      </c>
      <c r="AB24" s="58">
        <f t="shared" si="16"/>
        <v>1</v>
      </c>
      <c r="AC24" s="58">
        <f t="shared" si="16"/>
        <v>103</v>
      </c>
      <c r="AD24" s="58">
        <f t="shared" si="16"/>
        <v>0</v>
      </c>
      <c r="AE24" s="40">
        <f t="shared" si="16"/>
        <v>102</v>
      </c>
      <c r="AF24" s="40">
        <f t="shared" si="16"/>
        <v>188</v>
      </c>
    </row>
    <row r="25" spans="2:32" ht="23.1" customHeight="1" x14ac:dyDescent="0.25">
      <c r="B25" s="23" t="s">
        <v>52</v>
      </c>
      <c r="C25" s="50">
        <v>7</v>
      </c>
      <c r="D25" s="50">
        <v>3</v>
      </c>
      <c r="E25" s="50">
        <v>1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20</v>
      </c>
      <c r="N25" s="50">
        <v>0</v>
      </c>
      <c r="O25" s="17">
        <f t="shared" si="0"/>
        <v>12</v>
      </c>
      <c r="P25" s="17">
        <f t="shared" si="1"/>
        <v>32</v>
      </c>
      <c r="R25" s="37" t="s">
        <v>85</v>
      </c>
      <c r="S25" s="35">
        <f t="shared" ref="S25:AF25" si="17">SUM(S10:S12)</f>
        <v>150</v>
      </c>
      <c r="T25" s="16">
        <f t="shared" si="17"/>
        <v>23</v>
      </c>
      <c r="U25" s="16">
        <f t="shared" si="17"/>
        <v>25</v>
      </c>
      <c r="V25" s="16">
        <f t="shared" si="17"/>
        <v>35</v>
      </c>
      <c r="W25" s="16">
        <f t="shared" si="17"/>
        <v>0</v>
      </c>
      <c r="X25" s="16">
        <f t="shared" si="17"/>
        <v>1</v>
      </c>
      <c r="Y25" s="16">
        <f t="shared" si="17"/>
        <v>14</v>
      </c>
      <c r="Z25" s="16">
        <f t="shared" si="17"/>
        <v>5</v>
      </c>
      <c r="AA25" s="16">
        <f t="shared" si="17"/>
        <v>2</v>
      </c>
      <c r="AB25" s="16">
        <f t="shared" si="17"/>
        <v>7</v>
      </c>
      <c r="AC25" s="16">
        <f t="shared" si="17"/>
        <v>240</v>
      </c>
      <c r="AD25" s="16">
        <f t="shared" si="17"/>
        <v>0</v>
      </c>
      <c r="AE25" s="32">
        <f t="shared" si="17"/>
        <v>262</v>
      </c>
      <c r="AF25" s="32">
        <f t="shared" si="17"/>
        <v>502</v>
      </c>
    </row>
    <row r="26" spans="2:32" ht="23.1" customHeight="1" x14ac:dyDescent="0.25">
      <c r="B26" s="23" t="s">
        <v>53</v>
      </c>
      <c r="C26" s="50">
        <v>13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0</v>
      </c>
      <c r="J26" s="50">
        <v>2</v>
      </c>
      <c r="K26" s="50">
        <v>1</v>
      </c>
      <c r="L26" s="50">
        <v>0</v>
      </c>
      <c r="M26" s="50">
        <v>24</v>
      </c>
      <c r="N26" s="50">
        <v>0</v>
      </c>
      <c r="O26" s="17">
        <f t="shared" si="0"/>
        <v>18</v>
      </c>
      <c r="P26" s="17">
        <f t="shared" si="1"/>
        <v>42</v>
      </c>
      <c r="R26" s="28" t="s">
        <v>86</v>
      </c>
      <c r="S26" s="16">
        <f t="shared" ref="S26:AF26" si="18">SUM(S13:S18)</f>
        <v>157</v>
      </c>
      <c r="T26" s="16">
        <f t="shared" si="18"/>
        <v>25</v>
      </c>
      <c r="U26" s="16">
        <f t="shared" si="18"/>
        <v>32</v>
      </c>
      <c r="V26" s="16">
        <f t="shared" si="18"/>
        <v>36</v>
      </c>
      <c r="W26" s="16">
        <f t="shared" si="18"/>
        <v>0</v>
      </c>
      <c r="X26" s="16">
        <f t="shared" si="18"/>
        <v>0</v>
      </c>
      <c r="Y26" s="16">
        <f t="shared" si="18"/>
        <v>43</v>
      </c>
      <c r="Z26" s="16">
        <f t="shared" si="18"/>
        <v>15</v>
      </c>
      <c r="AA26" s="16">
        <f t="shared" si="18"/>
        <v>3</v>
      </c>
      <c r="AB26" s="16">
        <f t="shared" si="18"/>
        <v>8</v>
      </c>
      <c r="AC26" s="16">
        <f t="shared" si="18"/>
        <v>458</v>
      </c>
      <c r="AD26" s="16">
        <f t="shared" si="18"/>
        <v>0</v>
      </c>
      <c r="AE26" s="32">
        <f t="shared" si="18"/>
        <v>319</v>
      </c>
      <c r="AF26" s="32">
        <f t="shared" si="18"/>
        <v>777</v>
      </c>
    </row>
    <row r="27" spans="2:32" ht="23.1" customHeight="1" x14ac:dyDescent="0.25">
      <c r="B27" s="23" t="s">
        <v>54</v>
      </c>
      <c r="C27" s="50">
        <v>7</v>
      </c>
      <c r="D27" s="50">
        <v>3</v>
      </c>
      <c r="E27" s="50">
        <v>1</v>
      </c>
      <c r="F27" s="50">
        <v>1</v>
      </c>
      <c r="G27" s="50">
        <v>0</v>
      </c>
      <c r="H27" s="50">
        <v>0</v>
      </c>
      <c r="I27" s="50">
        <v>6</v>
      </c>
      <c r="J27" s="50">
        <v>0</v>
      </c>
      <c r="K27" s="50">
        <v>0</v>
      </c>
      <c r="L27" s="50">
        <v>0</v>
      </c>
      <c r="M27" s="50">
        <v>24</v>
      </c>
      <c r="N27" s="50">
        <v>0</v>
      </c>
      <c r="O27" s="17">
        <f t="shared" si="0"/>
        <v>18</v>
      </c>
      <c r="P27" s="17">
        <f t="shared" si="1"/>
        <v>42</v>
      </c>
      <c r="R27" s="29" t="s">
        <v>87</v>
      </c>
      <c r="S27" s="16">
        <f t="shared" ref="S27:AF27" si="19">SUM(S19:S21)</f>
        <v>152</v>
      </c>
      <c r="T27" s="16">
        <f t="shared" si="19"/>
        <v>13</v>
      </c>
      <c r="U27" s="16">
        <f t="shared" si="19"/>
        <v>29</v>
      </c>
      <c r="V27" s="16">
        <f t="shared" si="19"/>
        <v>39</v>
      </c>
      <c r="W27" s="16">
        <f t="shared" si="19"/>
        <v>0</v>
      </c>
      <c r="X27" s="16">
        <f t="shared" si="19"/>
        <v>0</v>
      </c>
      <c r="Y27" s="16">
        <f t="shared" si="19"/>
        <v>18</v>
      </c>
      <c r="Z27" s="16">
        <f t="shared" si="19"/>
        <v>7</v>
      </c>
      <c r="AA27" s="16">
        <f t="shared" si="19"/>
        <v>0</v>
      </c>
      <c r="AB27" s="16">
        <f t="shared" si="19"/>
        <v>1</v>
      </c>
      <c r="AC27" s="16">
        <f t="shared" si="19"/>
        <v>284</v>
      </c>
      <c r="AD27" s="16">
        <f t="shared" si="19"/>
        <v>0</v>
      </c>
      <c r="AE27" s="32">
        <f t="shared" si="19"/>
        <v>259</v>
      </c>
      <c r="AF27" s="32">
        <f t="shared" si="19"/>
        <v>543</v>
      </c>
    </row>
    <row r="28" spans="2:32" ht="23.1" customHeight="1" x14ac:dyDescent="0.25">
      <c r="B28" s="23" t="s">
        <v>55</v>
      </c>
      <c r="C28" s="50">
        <v>7</v>
      </c>
      <c r="D28" s="50">
        <v>0</v>
      </c>
      <c r="E28" s="50">
        <v>4</v>
      </c>
      <c r="F28" s="50">
        <v>2</v>
      </c>
      <c r="G28" s="50">
        <v>0</v>
      </c>
      <c r="H28" s="50">
        <v>0</v>
      </c>
      <c r="I28" s="50">
        <v>2</v>
      </c>
      <c r="J28" s="50">
        <v>1</v>
      </c>
      <c r="K28" s="50">
        <v>0</v>
      </c>
      <c r="L28" s="50">
        <v>1</v>
      </c>
      <c r="M28" s="50">
        <v>24</v>
      </c>
      <c r="N28" s="50">
        <v>0</v>
      </c>
      <c r="O28" s="17">
        <f t="shared" si="0"/>
        <v>17</v>
      </c>
      <c r="P28" s="17">
        <f t="shared" si="1"/>
        <v>41</v>
      </c>
      <c r="R28" s="5" t="s">
        <v>17</v>
      </c>
      <c r="S28" s="16">
        <f t="shared" ref="S28:AF28" si="20">SUM(S10:S21)</f>
        <v>459</v>
      </c>
      <c r="T28" s="16">
        <f t="shared" si="20"/>
        <v>61</v>
      </c>
      <c r="U28" s="16">
        <f t="shared" si="20"/>
        <v>86</v>
      </c>
      <c r="V28" s="16">
        <f t="shared" si="20"/>
        <v>110</v>
      </c>
      <c r="W28" s="16">
        <f t="shared" si="20"/>
        <v>0</v>
      </c>
      <c r="X28" s="16">
        <f t="shared" si="20"/>
        <v>1</v>
      </c>
      <c r="Y28" s="16">
        <f t="shared" si="20"/>
        <v>75</v>
      </c>
      <c r="Z28" s="16">
        <f t="shared" si="20"/>
        <v>27</v>
      </c>
      <c r="AA28" s="16">
        <f t="shared" si="20"/>
        <v>5</v>
      </c>
      <c r="AB28" s="16">
        <f t="shared" si="20"/>
        <v>16</v>
      </c>
      <c r="AC28" s="16">
        <f t="shared" si="20"/>
        <v>982</v>
      </c>
      <c r="AD28" s="16">
        <f t="shared" si="20"/>
        <v>0</v>
      </c>
      <c r="AE28" s="32">
        <f t="shared" si="20"/>
        <v>840</v>
      </c>
      <c r="AF28" s="32">
        <f t="shared" si="20"/>
        <v>1822</v>
      </c>
    </row>
    <row r="29" spans="2:32" ht="23.1" customHeight="1" x14ac:dyDescent="0.25">
      <c r="B29" s="23" t="s">
        <v>56</v>
      </c>
      <c r="C29" s="50">
        <v>4</v>
      </c>
      <c r="D29" s="50">
        <v>1</v>
      </c>
      <c r="E29" s="50">
        <v>1</v>
      </c>
      <c r="F29" s="50">
        <v>0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30</v>
      </c>
      <c r="N29" s="50">
        <v>0</v>
      </c>
      <c r="O29" s="17">
        <f t="shared" si="0"/>
        <v>8</v>
      </c>
      <c r="P29" s="17">
        <f t="shared" si="1"/>
        <v>38</v>
      </c>
      <c r="R29"/>
      <c r="S29" s="20"/>
      <c r="T29" s="19"/>
    </row>
    <row r="30" spans="2:32" ht="23.1" customHeight="1" x14ac:dyDescent="0.25">
      <c r="B30" s="23" t="s">
        <v>57</v>
      </c>
      <c r="C30" s="50">
        <v>15</v>
      </c>
      <c r="D30" s="50">
        <v>2</v>
      </c>
      <c r="E30" s="50">
        <v>1</v>
      </c>
      <c r="F30" s="50">
        <v>2</v>
      </c>
      <c r="G30" s="50">
        <v>0</v>
      </c>
      <c r="H30" s="50">
        <v>0</v>
      </c>
      <c r="I30" s="50">
        <v>0</v>
      </c>
      <c r="J30" s="50">
        <v>1</v>
      </c>
      <c r="K30" s="50">
        <v>1</v>
      </c>
      <c r="L30" s="50">
        <v>1</v>
      </c>
      <c r="M30" s="50">
        <v>20</v>
      </c>
      <c r="N30" s="50">
        <v>0</v>
      </c>
      <c r="O30" s="17">
        <f t="shared" si="0"/>
        <v>23</v>
      </c>
      <c r="P30" s="17">
        <f t="shared" si="1"/>
        <v>43</v>
      </c>
      <c r="R30"/>
      <c r="S30" s="19"/>
      <c r="T30" s="19"/>
    </row>
    <row r="31" spans="2:32" ht="23.1" customHeight="1" x14ac:dyDescent="0.25">
      <c r="B31" s="24" t="s">
        <v>58</v>
      </c>
      <c r="C31" s="50">
        <v>9</v>
      </c>
      <c r="D31" s="50">
        <v>2</v>
      </c>
      <c r="E31" s="50">
        <v>1</v>
      </c>
      <c r="F31" s="50">
        <v>0</v>
      </c>
      <c r="G31" s="50">
        <v>0</v>
      </c>
      <c r="H31" s="50">
        <v>0</v>
      </c>
      <c r="I31" s="50">
        <v>4</v>
      </c>
      <c r="J31" s="50">
        <v>0</v>
      </c>
      <c r="K31" s="50">
        <v>0</v>
      </c>
      <c r="L31" s="50">
        <v>0</v>
      </c>
      <c r="M31" s="50">
        <v>19</v>
      </c>
      <c r="N31" s="50">
        <v>0</v>
      </c>
      <c r="O31" s="17">
        <f t="shared" si="0"/>
        <v>16</v>
      </c>
      <c r="P31" s="17">
        <f t="shared" si="1"/>
        <v>35</v>
      </c>
      <c r="R31"/>
      <c r="S31" s="19"/>
      <c r="T31" s="19"/>
    </row>
    <row r="32" spans="2:32" ht="23.1" customHeight="1" x14ac:dyDescent="0.25">
      <c r="B32" s="24" t="s">
        <v>59</v>
      </c>
      <c r="C32" s="50">
        <v>2</v>
      </c>
      <c r="D32" s="50">
        <v>1</v>
      </c>
      <c r="E32" s="50">
        <v>0</v>
      </c>
      <c r="F32" s="50">
        <v>1</v>
      </c>
      <c r="G32" s="50">
        <v>0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17</v>
      </c>
      <c r="N32" s="50">
        <v>0</v>
      </c>
      <c r="O32" s="17">
        <f t="shared" si="0"/>
        <v>7</v>
      </c>
      <c r="P32" s="17">
        <f t="shared" si="1"/>
        <v>24</v>
      </c>
      <c r="R32"/>
      <c r="S32" s="19"/>
      <c r="T32" s="19"/>
    </row>
    <row r="33" spans="2:20" ht="23.1" customHeight="1" x14ac:dyDescent="0.25">
      <c r="B33" s="23" t="s">
        <v>60</v>
      </c>
      <c r="C33" s="50">
        <v>6</v>
      </c>
      <c r="D33" s="50">
        <v>1</v>
      </c>
      <c r="E33" s="50">
        <v>1</v>
      </c>
      <c r="F33" s="50">
        <v>2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23</v>
      </c>
      <c r="N33" s="50">
        <v>0</v>
      </c>
      <c r="O33" s="17">
        <f t="shared" si="0"/>
        <v>10</v>
      </c>
      <c r="P33" s="17">
        <f t="shared" si="1"/>
        <v>33</v>
      </c>
      <c r="R33"/>
      <c r="S33" s="19"/>
      <c r="T33" s="19"/>
    </row>
    <row r="34" spans="2:20" ht="23.1" customHeight="1" x14ac:dyDescent="0.25">
      <c r="B34" s="24" t="s">
        <v>61</v>
      </c>
      <c r="C34" s="50">
        <v>6</v>
      </c>
      <c r="D34" s="50">
        <v>0</v>
      </c>
      <c r="E34" s="50">
        <v>2</v>
      </c>
      <c r="F34" s="50">
        <v>3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22</v>
      </c>
      <c r="N34" s="50">
        <v>0</v>
      </c>
      <c r="O34" s="17">
        <f t="shared" si="0"/>
        <v>11</v>
      </c>
      <c r="P34" s="17">
        <f t="shared" si="1"/>
        <v>33</v>
      </c>
      <c r="R34"/>
      <c r="S34" s="19"/>
      <c r="T34" s="19"/>
    </row>
    <row r="35" spans="2:20" ht="23.1" customHeight="1" x14ac:dyDescent="0.25">
      <c r="B35" s="24" t="s">
        <v>62</v>
      </c>
      <c r="C35" s="50">
        <v>8</v>
      </c>
      <c r="D35" s="50">
        <v>1</v>
      </c>
      <c r="E35" s="50">
        <v>1</v>
      </c>
      <c r="F35" s="50">
        <v>4</v>
      </c>
      <c r="G35" s="50">
        <v>0</v>
      </c>
      <c r="H35" s="50">
        <v>0</v>
      </c>
      <c r="I35" s="50">
        <v>3</v>
      </c>
      <c r="J35" s="50">
        <v>1</v>
      </c>
      <c r="K35" s="50">
        <v>1</v>
      </c>
      <c r="L35" s="50">
        <v>1</v>
      </c>
      <c r="M35" s="50">
        <v>22</v>
      </c>
      <c r="N35" s="50">
        <v>0</v>
      </c>
      <c r="O35" s="17">
        <f t="shared" si="0"/>
        <v>20</v>
      </c>
      <c r="P35" s="17">
        <f t="shared" si="1"/>
        <v>42</v>
      </c>
      <c r="R35"/>
      <c r="S35" s="19"/>
      <c r="T35" s="19"/>
    </row>
    <row r="36" spans="2:20" ht="23.1" customHeight="1" x14ac:dyDescent="0.25">
      <c r="B36" s="24" t="s">
        <v>63</v>
      </c>
      <c r="C36" s="50">
        <v>6</v>
      </c>
      <c r="D36" s="50">
        <v>1</v>
      </c>
      <c r="E36" s="50">
        <v>1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17</v>
      </c>
      <c r="N36" s="50">
        <v>0</v>
      </c>
      <c r="O36" s="17">
        <f t="shared" si="0"/>
        <v>10</v>
      </c>
      <c r="P36" s="17">
        <f t="shared" si="1"/>
        <v>27</v>
      </c>
      <c r="R36"/>
      <c r="S36" s="19"/>
      <c r="T36" s="19"/>
    </row>
    <row r="37" spans="2:20" ht="23.1" customHeight="1" x14ac:dyDescent="0.25">
      <c r="B37" s="23" t="s">
        <v>64</v>
      </c>
      <c r="C37" s="50">
        <v>5</v>
      </c>
      <c r="D37" s="50">
        <v>4</v>
      </c>
      <c r="E37" s="50">
        <v>3</v>
      </c>
      <c r="F37" s="50">
        <v>3</v>
      </c>
      <c r="G37" s="50">
        <v>0</v>
      </c>
      <c r="H37" s="50">
        <v>0</v>
      </c>
      <c r="I37" s="50">
        <v>3</v>
      </c>
      <c r="J37" s="50">
        <v>0</v>
      </c>
      <c r="K37" s="50">
        <v>0</v>
      </c>
      <c r="L37" s="50">
        <v>0</v>
      </c>
      <c r="M37" s="50">
        <v>19</v>
      </c>
      <c r="N37" s="50">
        <v>0</v>
      </c>
      <c r="O37" s="17">
        <f t="shared" si="0"/>
        <v>18</v>
      </c>
      <c r="P37" s="17">
        <f t="shared" si="1"/>
        <v>37</v>
      </c>
      <c r="R37"/>
      <c r="S37" s="19"/>
      <c r="T37" s="19"/>
    </row>
    <row r="38" spans="2:20" ht="23.1" customHeight="1" x14ac:dyDescent="0.25">
      <c r="B38" s="24" t="s">
        <v>65</v>
      </c>
      <c r="C38" s="50">
        <v>9</v>
      </c>
      <c r="D38" s="50">
        <v>2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17</v>
      </c>
      <c r="N38" s="50">
        <v>0</v>
      </c>
      <c r="O38" s="17">
        <f t="shared" si="0"/>
        <v>13</v>
      </c>
      <c r="P38" s="17">
        <f t="shared" si="1"/>
        <v>30</v>
      </c>
      <c r="R38"/>
      <c r="S38" s="19"/>
      <c r="T38" s="19"/>
    </row>
    <row r="39" spans="2:20" ht="23.1" customHeight="1" x14ac:dyDescent="0.25">
      <c r="B39" s="24" t="s">
        <v>66</v>
      </c>
      <c r="C39" s="50">
        <v>5</v>
      </c>
      <c r="D39" s="50">
        <v>0</v>
      </c>
      <c r="E39" s="50">
        <v>5</v>
      </c>
      <c r="F39" s="50">
        <v>2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2</v>
      </c>
      <c r="M39" s="50">
        <v>19</v>
      </c>
      <c r="N39" s="50">
        <v>0</v>
      </c>
      <c r="O39" s="17">
        <f t="shared" si="0"/>
        <v>17</v>
      </c>
      <c r="P39" s="17">
        <f t="shared" si="1"/>
        <v>36</v>
      </c>
      <c r="R39"/>
      <c r="S39" s="19"/>
      <c r="T39" s="19"/>
    </row>
    <row r="40" spans="2:20" ht="23.1" customHeight="1" x14ac:dyDescent="0.25">
      <c r="B40" s="24" t="s">
        <v>67</v>
      </c>
      <c r="C40" s="50">
        <v>7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2</v>
      </c>
      <c r="J40" s="50">
        <v>2</v>
      </c>
      <c r="K40" s="50">
        <v>0</v>
      </c>
      <c r="L40" s="50">
        <v>1</v>
      </c>
      <c r="M40" s="50">
        <v>10</v>
      </c>
      <c r="N40" s="50">
        <v>0</v>
      </c>
      <c r="O40" s="17">
        <f t="shared" si="0"/>
        <v>13</v>
      </c>
      <c r="P40" s="17">
        <f t="shared" si="1"/>
        <v>23</v>
      </c>
      <c r="R40"/>
      <c r="S40" s="19"/>
      <c r="T40" s="19"/>
    </row>
    <row r="41" spans="2:20" ht="23.1" customHeight="1" x14ac:dyDescent="0.25">
      <c r="B41" s="23" t="s">
        <v>68</v>
      </c>
      <c r="C41" s="50">
        <v>7</v>
      </c>
      <c r="D41" s="50">
        <v>0</v>
      </c>
      <c r="E41" s="50">
        <v>0</v>
      </c>
      <c r="F41" s="50">
        <v>3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9</v>
      </c>
      <c r="N41" s="50">
        <v>0</v>
      </c>
      <c r="O41" s="17">
        <f t="shared" si="0"/>
        <v>12</v>
      </c>
      <c r="P41" s="17">
        <f t="shared" si="1"/>
        <v>21</v>
      </c>
      <c r="R41"/>
      <c r="S41" s="19"/>
      <c r="T41" s="19"/>
    </row>
    <row r="42" spans="2:20" ht="23.1" customHeight="1" x14ac:dyDescent="0.25">
      <c r="B42" s="24" t="s">
        <v>69</v>
      </c>
      <c r="C42" s="50">
        <v>4</v>
      </c>
      <c r="D42" s="50">
        <v>2</v>
      </c>
      <c r="E42" s="50">
        <v>2</v>
      </c>
      <c r="F42" s="50">
        <v>1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0</v>
      </c>
      <c r="M42" s="50">
        <v>24</v>
      </c>
      <c r="N42" s="50">
        <v>0</v>
      </c>
      <c r="O42" s="17">
        <f t="shared" si="0"/>
        <v>13</v>
      </c>
      <c r="P42" s="17">
        <f t="shared" si="1"/>
        <v>37</v>
      </c>
      <c r="R42"/>
      <c r="S42" s="19"/>
      <c r="T42" s="19"/>
    </row>
    <row r="43" spans="2:20" ht="23.1" customHeight="1" x14ac:dyDescent="0.25">
      <c r="B43" s="23" t="s">
        <v>70</v>
      </c>
      <c r="C43" s="50">
        <v>5</v>
      </c>
      <c r="D43" s="50">
        <v>0</v>
      </c>
      <c r="E43" s="50">
        <v>1</v>
      </c>
      <c r="F43" s="50">
        <v>2</v>
      </c>
      <c r="G43" s="50">
        <v>0</v>
      </c>
      <c r="H43" s="50">
        <v>0</v>
      </c>
      <c r="I43" s="50">
        <v>0</v>
      </c>
      <c r="J43" s="50">
        <v>2</v>
      </c>
      <c r="K43" s="50">
        <v>0</v>
      </c>
      <c r="L43" s="50">
        <v>0</v>
      </c>
      <c r="M43" s="50">
        <v>19</v>
      </c>
      <c r="N43" s="50">
        <v>0</v>
      </c>
      <c r="O43" s="17">
        <f t="shared" si="0"/>
        <v>10</v>
      </c>
      <c r="P43" s="17">
        <f t="shared" si="1"/>
        <v>29</v>
      </c>
      <c r="R43"/>
      <c r="S43" s="19"/>
      <c r="T43" s="19"/>
    </row>
    <row r="44" spans="2:20" ht="23.1" customHeight="1" x14ac:dyDescent="0.25">
      <c r="B44" s="25" t="s">
        <v>71</v>
      </c>
      <c r="C44" s="50">
        <v>6</v>
      </c>
      <c r="D44" s="50">
        <v>2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2</v>
      </c>
      <c r="K44" s="50">
        <v>0</v>
      </c>
      <c r="L44" s="50">
        <v>0</v>
      </c>
      <c r="M44" s="50">
        <v>20</v>
      </c>
      <c r="N44" s="50">
        <v>0</v>
      </c>
      <c r="O44" s="17">
        <f t="shared" si="0"/>
        <v>11</v>
      </c>
      <c r="P44" s="17">
        <f t="shared" si="1"/>
        <v>31</v>
      </c>
      <c r="R44"/>
      <c r="S44" s="19"/>
      <c r="T44" s="19"/>
    </row>
    <row r="45" spans="2:20" ht="23.1" customHeight="1" x14ac:dyDescent="0.25">
      <c r="B45" s="23" t="s">
        <v>72</v>
      </c>
      <c r="C45" s="50">
        <v>6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19</v>
      </c>
      <c r="N45" s="50">
        <v>0</v>
      </c>
      <c r="O45" s="17">
        <f t="shared" si="0"/>
        <v>8</v>
      </c>
      <c r="P45" s="17">
        <f t="shared" si="1"/>
        <v>27</v>
      </c>
      <c r="R45"/>
      <c r="S45" s="19"/>
      <c r="T45" s="19"/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2</v>
      </c>
      <c r="F46" s="50">
        <v>3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23</v>
      </c>
      <c r="N46" s="50">
        <v>0</v>
      </c>
      <c r="O46" s="17">
        <f t="shared" si="0"/>
        <v>9</v>
      </c>
      <c r="P46" s="17">
        <f t="shared" si="1"/>
        <v>32</v>
      </c>
      <c r="R46" s="19"/>
      <c r="S46" s="19"/>
      <c r="T46"/>
    </row>
    <row r="47" spans="2:20" ht="23.1" customHeight="1" x14ac:dyDescent="0.25">
      <c r="B47" s="24" t="s">
        <v>74</v>
      </c>
      <c r="C47" s="50">
        <v>7</v>
      </c>
      <c r="D47" s="50">
        <v>0</v>
      </c>
      <c r="E47" s="50">
        <v>1</v>
      </c>
      <c r="F47" s="50">
        <v>2</v>
      </c>
      <c r="G47" s="50">
        <v>0</v>
      </c>
      <c r="H47" s="50">
        <v>0</v>
      </c>
      <c r="I47" s="50">
        <v>3</v>
      </c>
      <c r="J47" s="50">
        <v>1</v>
      </c>
      <c r="K47" s="50">
        <v>0</v>
      </c>
      <c r="L47" s="50">
        <v>0</v>
      </c>
      <c r="M47" s="50">
        <v>29</v>
      </c>
      <c r="N47" s="50">
        <v>0</v>
      </c>
      <c r="O47" s="17">
        <f t="shared" si="0"/>
        <v>14</v>
      </c>
      <c r="P47" s="17">
        <f t="shared" si="1"/>
        <v>43</v>
      </c>
      <c r="R47" s="19"/>
      <c r="S47" s="19"/>
      <c r="T47"/>
    </row>
    <row r="48" spans="2:20" ht="23.1" customHeight="1" x14ac:dyDescent="0.25">
      <c r="B48" s="24" t="s">
        <v>75</v>
      </c>
      <c r="C48" s="50">
        <v>10</v>
      </c>
      <c r="D48" s="50">
        <v>2</v>
      </c>
      <c r="E48" s="50">
        <v>6</v>
      </c>
      <c r="F48" s="50">
        <v>2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28</v>
      </c>
      <c r="N48" s="50">
        <v>0</v>
      </c>
      <c r="O48" s="17">
        <f t="shared" si="0"/>
        <v>23</v>
      </c>
      <c r="P48" s="17">
        <f t="shared" si="1"/>
        <v>51</v>
      </c>
      <c r="R48" s="19"/>
      <c r="S48" s="19"/>
      <c r="T48"/>
    </row>
    <row r="49" spans="2:20" ht="23.1" customHeight="1" x14ac:dyDescent="0.25">
      <c r="B49" s="23" t="s">
        <v>76</v>
      </c>
      <c r="C49" s="50">
        <v>15</v>
      </c>
      <c r="D49" s="50">
        <v>0</v>
      </c>
      <c r="E49" s="50">
        <v>3</v>
      </c>
      <c r="F49" s="50">
        <v>2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23</v>
      </c>
      <c r="N49" s="50">
        <v>0</v>
      </c>
      <c r="O49" s="17">
        <f t="shared" si="0"/>
        <v>21</v>
      </c>
      <c r="P49" s="17">
        <f t="shared" si="1"/>
        <v>44</v>
      </c>
      <c r="R49" s="19"/>
      <c r="S49" s="19"/>
      <c r="T49"/>
    </row>
    <row r="50" spans="2:20" ht="23.1" customHeight="1" x14ac:dyDescent="0.25">
      <c r="B50" s="24" t="s">
        <v>77</v>
      </c>
      <c r="C50" s="50">
        <v>14</v>
      </c>
      <c r="D50" s="50">
        <v>1</v>
      </c>
      <c r="E50" s="50">
        <v>4</v>
      </c>
      <c r="F50" s="50">
        <v>4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25</v>
      </c>
      <c r="N50" s="50">
        <v>0</v>
      </c>
      <c r="O50" s="17">
        <f t="shared" si="0"/>
        <v>23</v>
      </c>
      <c r="P50" s="17">
        <f t="shared" si="1"/>
        <v>48</v>
      </c>
      <c r="R50" s="19"/>
      <c r="S50" s="19"/>
      <c r="T50"/>
    </row>
    <row r="51" spans="2:20" ht="23.1" customHeight="1" x14ac:dyDescent="0.25">
      <c r="B51" s="24" t="s">
        <v>78</v>
      </c>
      <c r="C51" s="50">
        <v>19</v>
      </c>
      <c r="D51" s="50">
        <v>0</v>
      </c>
      <c r="E51" s="50">
        <v>3</v>
      </c>
      <c r="F51" s="50">
        <v>5</v>
      </c>
      <c r="G51" s="50">
        <v>0</v>
      </c>
      <c r="H51" s="50">
        <v>0</v>
      </c>
      <c r="I51" s="50">
        <v>1</v>
      </c>
      <c r="J51" s="50">
        <v>1</v>
      </c>
      <c r="K51" s="50">
        <v>0</v>
      </c>
      <c r="L51" s="50">
        <v>0</v>
      </c>
      <c r="M51" s="50">
        <v>22</v>
      </c>
      <c r="N51" s="50">
        <v>0</v>
      </c>
      <c r="O51" s="17">
        <f>SUM(C51:L51,N51)</f>
        <v>29</v>
      </c>
      <c r="P51" s="17">
        <f t="shared" si="1"/>
        <v>51</v>
      </c>
      <c r="R51" s="19"/>
      <c r="S51" s="19"/>
      <c r="T51"/>
    </row>
    <row r="52" spans="2:20" ht="23.1" customHeight="1" x14ac:dyDescent="0.25">
      <c r="B52" s="24" t="s">
        <v>79</v>
      </c>
      <c r="C52" s="50">
        <v>12</v>
      </c>
      <c r="D52" s="50">
        <v>1</v>
      </c>
      <c r="E52" s="50">
        <v>2</v>
      </c>
      <c r="F52" s="50">
        <v>1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0</v>
      </c>
      <c r="M52" s="50">
        <v>29</v>
      </c>
      <c r="N52" s="50">
        <v>0</v>
      </c>
      <c r="O52" s="17">
        <f t="shared" si="0"/>
        <v>18</v>
      </c>
      <c r="P52" s="17">
        <f t="shared" si="1"/>
        <v>47</v>
      </c>
      <c r="R52" s="19"/>
      <c r="S52" s="19"/>
      <c r="T52"/>
    </row>
    <row r="53" spans="2:20" ht="23.1" customHeight="1" x14ac:dyDescent="0.25">
      <c r="B53" s="23" t="s">
        <v>80</v>
      </c>
      <c r="C53" s="50">
        <v>15</v>
      </c>
      <c r="D53" s="50">
        <v>3</v>
      </c>
      <c r="E53" s="50">
        <v>0</v>
      </c>
      <c r="F53" s="50">
        <v>1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22</v>
      </c>
      <c r="N53" s="50">
        <v>0</v>
      </c>
      <c r="O53" s="17">
        <f>SUM(C53:L53,N53)</f>
        <v>20</v>
      </c>
      <c r="P53" s="17">
        <f t="shared" si="1"/>
        <v>42</v>
      </c>
      <c r="R53" s="19"/>
      <c r="S53" s="19"/>
      <c r="T53"/>
    </row>
    <row r="54" spans="2:20" ht="23.1" customHeight="1" x14ac:dyDescent="0.25">
      <c r="B54" s="23" t="s">
        <v>81</v>
      </c>
      <c r="C54" s="50">
        <v>11</v>
      </c>
      <c r="D54" s="50">
        <v>1</v>
      </c>
      <c r="E54" s="50">
        <v>0</v>
      </c>
      <c r="F54" s="50">
        <v>5</v>
      </c>
      <c r="G54" s="50">
        <v>0</v>
      </c>
      <c r="H54" s="50">
        <v>0</v>
      </c>
      <c r="I54" s="50">
        <v>3</v>
      </c>
      <c r="J54" s="50">
        <v>1</v>
      </c>
      <c r="K54" s="50">
        <v>0</v>
      </c>
      <c r="L54" s="50">
        <v>1</v>
      </c>
      <c r="M54" s="50">
        <v>14</v>
      </c>
      <c r="N54" s="50">
        <v>0</v>
      </c>
      <c r="O54" s="17">
        <f t="shared" si="0"/>
        <v>22</v>
      </c>
      <c r="P54" s="17">
        <f t="shared" si="1"/>
        <v>36</v>
      </c>
      <c r="R54" s="19"/>
      <c r="S54" s="19"/>
      <c r="T54"/>
    </row>
    <row r="55" spans="2:20" ht="23.1" customHeight="1" x14ac:dyDescent="0.25">
      <c r="B55" s="23" t="s">
        <v>82</v>
      </c>
      <c r="C55" s="50">
        <v>20</v>
      </c>
      <c r="D55" s="50">
        <v>2</v>
      </c>
      <c r="E55" s="50">
        <v>3</v>
      </c>
      <c r="F55" s="50">
        <v>6</v>
      </c>
      <c r="G55" s="50">
        <v>0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20</v>
      </c>
      <c r="N55" s="50">
        <v>0</v>
      </c>
      <c r="O55" s="17">
        <f t="shared" si="0"/>
        <v>34</v>
      </c>
      <c r="P55" s="17">
        <f t="shared" si="1"/>
        <v>54</v>
      </c>
      <c r="R55" s="19"/>
      <c r="S55" s="19"/>
      <c r="T55"/>
    </row>
    <row r="56" spans="2:20" ht="23.1" customHeight="1" x14ac:dyDescent="0.25">
      <c r="B56" s="23" t="s">
        <v>83</v>
      </c>
      <c r="C56" s="50">
        <v>9</v>
      </c>
      <c r="D56" s="50">
        <v>0</v>
      </c>
      <c r="E56" s="50">
        <v>1</v>
      </c>
      <c r="F56" s="50">
        <v>7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20</v>
      </c>
      <c r="N56" s="50">
        <v>0</v>
      </c>
      <c r="O56" s="17">
        <f t="shared" si="0"/>
        <v>20</v>
      </c>
      <c r="P56" s="17">
        <f t="shared" si="1"/>
        <v>40</v>
      </c>
      <c r="R56" s="19"/>
      <c r="S56" s="19"/>
      <c r="T56"/>
    </row>
    <row r="57" spans="2:20" ht="23.1" customHeight="1" x14ac:dyDescent="0.25">
      <c r="B57" s="23" t="s">
        <v>84</v>
      </c>
      <c r="C57" s="50">
        <v>17</v>
      </c>
      <c r="D57" s="50">
        <v>3</v>
      </c>
      <c r="E57" s="50">
        <v>4</v>
      </c>
      <c r="F57" s="50">
        <v>1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29</v>
      </c>
      <c r="N57" s="50">
        <v>0</v>
      </c>
      <c r="O57" s="17">
        <f t="shared" si="0"/>
        <v>26</v>
      </c>
      <c r="P57" s="17">
        <f t="shared" si="1"/>
        <v>55</v>
      </c>
      <c r="R57" s="19"/>
      <c r="S57" s="19"/>
      <c r="T57"/>
    </row>
    <row r="58" spans="2:20" ht="23.1" customHeight="1" x14ac:dyDescent="0.25">
      <c r="B58" s="59" t="s">
        <v>18</v>
      </c>
      <c r="C58" s="16">
        <f t="shared" ref="C58:P58" si="21">SUM(C10:C57)</f>
        <v>459</v>
      </c>
      <c r="D58" s="16">
        <f t="shared" si="21"/>
        <v>61</v>
      </c>
      <c r="E58" s="16">
        <f t="shared" si="21"/>
        <v>86</v>
      </c>
      <c r="F58" s="16">
        <f t="shared" si="21"/>
        <v>110</v>
      </c>
      <c r="G58" s="16">
        <f t="shared" si="21"/>
        <v>0</v>
      </c>
      <c r="H58" s="16">
        <f t="shared" si="21"/>
        <v>1</v>
      </c>
      <c r="I58" s="16">
        <f t="shared" si="21"/>
        <v>75</v>
      </c>
      <c r="J58" s="16">
        <f t="shared" si="21"/>
        <v>27</v>
      </c>
      <c r="K58" s="16">
        <f t="shared" si="21"/>
        <v>5</v>
      </c>
      <c r="L58" s="16">
        <f t="shared" si="21"/>
        <v>16</v>
      </c>
      <c r="M58" s="16">
        <f t="shared" si="21"/>
        <v>982</v>
      </c>
      <c r="N58" s="16">
        <f t="shared" si="21"/>
        <v>0</v>
      </c>
      <c r="O58" s="16">
        <f t="shared" si="21"/>
        <v>840</v>
      </c>
      <c r="P58" s="16">
        <f t="shared" si="21"/>
        <v>1822</v>
      </c>
      <c r="R58" s="19"/>
      <c r="S58" s="19"/>
      <c r="T58"/>
    </row>
    <row r="59" spans="2:20" ht="23.1" customHeight="1" x14ac:dyDescent="0.25">
      <c r="B59" s="59" t="s">
        <v>93</v>
      </c>
      <c r="C59" s="43">
        <f t="shared" ref="C59:N59" si="22">C58/$P$58</f>
        <v>0.25192096597145991</v>
      </c>
      <c r="D59" s="43">
        <f t="shared" si="22"/>
        <v>3.3479692645444564E-2</v>
      </c>
      <c r="E59" s="43">
        <f t="shared" si="22"/>
        <v>4.7200878155872671E-2</v>
      </c>
      <c r="F59" s="43">
        <f t="shared" si="22"/>
        <v>6.0373216245883647E-2</v>
      </c>
      <c r="G59" s="43">
        <f t="shared" si="22"/>
        <v>0</v>
      </c>
      <c r="H59" s="43">
        <f t="shared" si="22"/>
        <v>5.4884742041712406E-4</v>
      </c>
      <c r="I59" s="43">
        <f t="shared" si="22"/>
        <v>4.1163556531284305E-2</v>
      </c>
      <c r="J59" s="43">
        <f t="shared" si="22"/>
        <v>1.4818880351262349E-2</v>
      </c>
      <c r="K59" s="43">
        <f t="shared" si="22"/>
        <v>2.7442371020856204E-3</v>
      </c>
      <c r="L59" s="43">
        <f t="shared" si="22"/>
        <v>8.7815587266739849E-3</v>
      </c>
      <c r="M59" s="43">
        <f t="shared" si="22"/>
        <v>0.53896816684961579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60" t="s">
        <v>94</v>
      </c>
      <c r="C60" s="44">
        <f>C58/$O$58</f>
        <v>0.54642857142857137</v>
      </c>
      <c r="D60" s="44">
        <f t="shared" ref="D60:N60" si="23">D58/$O$58</f>
        <v>7.2619047619047625E-2</v>
      </c>
      <c r="E60" s="44">
        <f t="shared" si="23"/>
        <v>0.10238095238095238</v>
      </c>
      <c r="F60" s="44">
        <f t="shared" si="23"/>
        <v>0.13095238095238096</v>
      </c>
      <c r="G60" s="44">
        <f t="shared" si="23"/>
        <v>0</v>
      </c>
      <c r="H60" s="44">
        <f t="shared" si="23"/>
        <v>1.1904761904761906E-3</v>
      </c>
      <c r="I60" s="44">
        <f t="shared" si="23"/>
        <v>8.9285714285714288E-2</v>
      </c>
      <c r="J60" s="44">
        <f t="shared" si="23"/>
        <v>3.214285714285714E-2</v>
      </c>
      <c r="K60" s="44">
        <f t="shared" si="23"/>
        <v>5.9523809523809521E-3</v>
      </c>
      <c r="L60" s="44">
        <f t="shared" si="23"/>
        <v>1.9047619047619049E-2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126"/>
  <sheetViews>
    <sheetView view="pageBreakPreview" zoomScale="60" workbookViewId="0">
      <selection activeCell="S49" sqref="S4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1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1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1:32" ht="20.100000000000001" customHeight="1" x14ac:dyDescent="0.25">
      <c r="B3" s="22" t="s">
        <v>96</v>
      </c>
      <c r="C3" s="78" t="str">
        <f>'[1]24.09.2019 KIIRA RD-KASANGATI '!C3:G3</f>
        <v>MCC-C2-STN70-BONOBOS MOTEL</v>
      </c>
      <c r="D3" s="78"/>
      <c r="E3" s="78"/>
      <c r="F3" s="78"/>
      <c r="G3" s="78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1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1:32" ht="20.100000000000001" customHeight="1" x14ac:dyDescent="0.25">
      <c r="A5" s="51"/>
      <c r="B5" s="51"/>
      <c r="C5" s="52" t="s">
        <v>3</v>
      </c>
      <c r="D5" s="53" t="str">
        <f>'[1]24.09.2019 KIIRA RD-KASANGATI '!D5</f>
        <v>24.09.19</v>
      </c>
      <c r="E5" s="51"/>
      <c r="F5" s="54" t="s">
        <v>1</v>
      </c>
      <c r="G5" s="76" t="str">
        <f>'[1]24.09.2019 KIIRA RD-KASANGATI '!G5:H5</f>
        <v>BONOBOS MOTEL</v>
      </c>
      <c r="H5" s="77"/>
      <c r="I5" s="55"/>
      <c r="J5" s="52" t="s">
        <v>5</v>
      </c>
      <c r="K5" s="76" t="s">
        <v>171</v>
      </c>
      <c r="L5" s="77"/>
      <c r="M5" s="56"/>
      <c r="N5" s="56"/>
      <c r="O5" s="51"/>
      <c r="P5" s="51"/>
      <c r="Q5" s="51"/>
      <c r="R5" s="51"/>
      <c r="S5" s="56"/>
      <c r="T5" s="56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</row>
    <row r="6" spans="1:32" ht="23.25" customHeight="1" x14ac:dyDescent="0.25">
      <c r="A6" s="51"/>
      <c r="B6" s="51"/>
      <c r="C6" s="52" t="s">
        <v>4</v>
      </c>
      <c r="D6" s="66" t="s">
        <v>178</v>
      </c>
      <c r="E6" s="67"/>
      <c r="F6" s="52" t="s">
        <v>2</v>
      </c>
      <c r="G6" s="66" t="s">
        <v>177</v>
      </c>
      <c r="H6" s="67"/>
      <c r="I6" s="51"/>
      <c r="J6" s="52" t="s">
        <v>21</v>
      </c>
      <c r="K6" s="76" t="str">
        <f>'[1]24.09.2019 KIIRA RD-KASANGATI '!K6:L6</f>
        <v>LAWRENCE</v>
      </c>
      <c r="L6" s="77"/>
      <c r="M6" s="56"/>
      <c r="N6" s="56"/>
      <c r="O6" s="51"/>
      <c r="P6" s="51"/>
      <c r="Q6" s="51"/>
      <c r="R6" s="51"/>
      <c r="S6" s="56"/>
      <c r="T6" s="56"/>
      <c r="U6" s="51"/>
      <c r="V6" s="51"/>
      <c r="W6" s="51"/>
      <c r="X6" s="51"/>
      <c r="Y6" s="51"/>
      <c r="Z6" s="51"/>
      <c r="AA6" s="51"/>
      <c r="AB6" s="51"/>
      <c r="AC6" s="51"/>
      <c r="AD6" s="51"/>
      <c r="AE6" s="51"/>
      <c r="AF6" s="51"/>
    </row>
    <row r="7" spans="1:32" ht="20.100000000000001" customHeight="1" x14ac:dyDescent="0.25">
      <c r="B7" s="2"/>
      <c r="I7" s="2"/>
      <c r="R7"/>
      <c r="S7" s="19"/>
      <c r="T7" s="19"/>
    </row>
    <row r="8" spans="1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1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1:32" ht="23.1" customHeight="1" x14ac:dyDescent="0.25">
      <c r="B10" s="23" t="s">
        <v>37</v>
      </c>
      <c r="C10" s="50">
        <v>25</v>
      </c>
      <c r="D10" s="50">
        <v>1</v>
      </c>
      <c r="E10" s="50">
        <v>7</v>
      </c>
      <c r="F10" s="50">
        <v>5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2</v>
      </c>
      <c r="M10" s="50">
        <v>32</v>
      </c>
      <c r="N10" s="50">
        <v>0</v>
      </c>
      <c r="O10" s="17">
        <f t="shared" ref="O10:O58" si="0">SUM(C10:L10,N10)</f>
        <v>41</v>
      </c>
      <c r="P10" s="17">
        <f t="shared" ref="P10:P57" si="1">SUM(C10:N10)</f>
        <v>73</v>
      </c>
      <c r="R10" s="1" t="s">
        <v>6</v>
      </c>
      <c r="S10" s="17">
        <f t="shared" ref="S10:AF10" si="2">SUM(C10:C13)</f>
        <v>73</v>
      </c>
      <c r="T10" s="17">
        <f t="shared" si="2"/>
        <v>5</v>
      </c>
      <c r="U10" s="17">
        <f t="shared" si="2"/>
        <v>9</v>
      </c>
      <c r="V10" s="17">
        <f t="shared" si="2"/>
        <v>20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0</v>
      </c>
      <c r="AA10" s="17">
        <f t="shared" si="2"/>
        <v>0</v>
      </c>
      <c r="AB10" s="17">
        <f t="shared" si="2"/>
        <v>3</v>
      </c>
      <c r="AC10" s="17">
        <f t="shared" si="2"/>
        <v>112</v>
      </c>
      <c r="AD10" s="17">
        <f t="shared" si="2"/>
        <v>0</v>
      </c>
      <c r="AE10" s="31">
        <f t="shared" si="2"/>
        <v>116</v>
      </c>
      <c r="AF10" s="31">
        <f t="shared" si="2"/>
        <v>228</v>
      </c>
    </row>
    <row r="11" spans="1:32" s="6" customFormat="1" ht="23.1" customHeight="1" x14ac:dyDescent="0.25">
      <c r="B11" s="23" t="s">
        <v>38</v>
      </c>
      <c r="C11" s="50">
        <v>20</v>
      </c>
      <c r="D11" s="50">
        <v>1</v>
      </c>
      <c r="E11" s="50">
        <v>1</v>
      </c>
      <c r="F11" s="50">
        <v>5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1</v>
      </c>
      <c r="M11" s="50">
        <v>35</v>
      </c>
      <c r="N11" s="50">
        <v>0</v>
      </c>
      <c r="O11" s="17">
        <f>SUM(C11:L11,N11)</f>
        <v>29</v>
      </c>
      <c r="P11" s="17">
        <f t="shared" si="1"/>
        <v>64</v>
      </c>
      <c r="R11" s="1" t="s">
        <v>7</v>
      </c>
      <c r="S11" s="17">
        <f t="shared" ref="S11:AF11" si="3">SUM(C14:C17)</f>
        <v>25</v>
      </c>
      <c r="T11" s="17">
        <f t="shared" si="3"/>
        <v>6</v>
      </c>
      <c r="U11" s="17">
        <f t="shared" si="3"/>
        <v>6</v>
      </c>
      <c r="V11" s="17">
        <f t="shared" si="3"/>
        <v>15</v>
      </c>
      <c r="W11" s="17">
        <f t="shared" si="3"/>
        <v>0</v>
      </c>
      <c r="X11" s="17">
        <f t="shared" si="3"/>
        <v>0</v>
      </c>
      <c r="Y11" s="17">
        <f t="shared" si="3"/>
        <v>6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91</v>
      </c>
      <c r="AD11" s="17">
        <f t="shared" si="3"/>
        <v>0</v>
      </c>
      <c r="AE11" s="31">
        <f t="shared" si="3"/>
        <v>59</v>
      </c>
      <c r="AF11" s="31">
        <f t="shared" si="3"/>
        <v>150</v>
      </c>
    </row>
    <row r="12" spans="1:32" ht="23.1" customHeight="1" x14ac:dyDescent="0.25">
      <c r="B12" s="23" t="s">
        <v>39</v>
      </c>
      <c r="C12" s="50">
        <v>9</v>
      </c>
      <c r="D12" s="50">
        <v>1</v>
      </c>
      <c r="E12" s="50">
        <v>0</v>
      </c>
      <c r="F12" s="50">
        <v>5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30</v>
      </c>
      <c r="N12" s="50">
        <v>0</v>
      </c>
      <c r="O12" s="17">
        <f>SUM(C12:L12,N12)</f>
        <v>18</v>
      </c>
      <c r="P12" s="17">
        <f t="shared" si="1"/>
        <v>48</v>
      </c>
      <c r="R12" s="1" t="s">
        <v>8</v>
      </c>
      <c r="S12" s="17">
        <f t="shared" ref="S12:AF12" si="4">SUM(C18:C21)</f>
        <v>32</v>
      </c>
      <c r="T12" s="17">
        <f t="shared" si="4"/>
        <v>2</v>
      </c>
      <c r="U12" s="17">
        <f t="shared" si="4"/>
        <v>3</v>
      </c>
      <c r="V12" s="17">
        <f t="shared" si="4"/>
        <v>9</v>
      </c>
      <c r="W12" s="17">
        <f t="shared" si="4"/>
        <v>0</v>
      </c>
      <c r="X12" s="17">
        <f t="shared" si="4"/>
        <v>0</v>
      </c>
      <c r="Y12" s="17">
        <f t="shared" si="4"/>
        <v>9</v>
      </c>
      <c r="Z12" s="17">
        <f t="shared" si="4"/>
        <v>3</v>
      </c>
      <c r="AA12" s="17">
        <f t="shared" si="4"/>
        <v>1</v>
      </c>
      <c r="AB12" s="17">
        <f t="shared" si="4"/>
        <v>0</v>
      </c>
      <c r="AC12" s="17">
        <f t="shared" si="4"/>
        <v>88</v>
      </c>
      <c r="AD12" s="17">
        <f t="shared" si="4"/>
        <v>0</v>
      </c>
      <c r="AE12" s="31">
        <f t="shared" si="4"/>
        <v>59</v>
      </c>
      <c r="AF12" s="31">
        <f t="shared" si="4"/>
        <v>147</v>
      </c>
    </row>
    <row r="13" spans="1:32" ht="23.1" customHeight="1" x14ac:dyDescent="0.25">
      <c r="B13" s="23" t="s">
        <v>40</v>
      </c>
      <c r="C13" s="50">
        <v>19</v>
      </c>
      <c r="D13" s="50">
        <v>2</v>
      </c>
      <c r="E13" s="50">
        <v>1</v>
      </c>
      <c r="F13" s="50">
        <v>5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15</v>
      </c>
      <c r="N13" s="50">
        <v>0</v>
      </c>
      <c r="O13" s="17">
        <f t="shared" si="0"/>
        <v>28</v>
      </c>
      <c r="P13" s="17">
        <f t="shared" si="1"/>
        <v>43</v>
      </c>
      <c r="R13" s="1" t="s">
        <v>9</v>
      </c>
      <c r="S13" s="17">
        <f t="shared" ref="S13:AF13" si="5">SUM(C22:C25)</f>
        <v>37</v>
      </c>
      <c r="T13" s="17">
        <f t="shared" si="5"/>
        <v>3</v>
      </c>
      <c r="U13" s="17">
        <f t="shared" si="5"/>
        <v>7</v>
      </c>
      <c r="V13" s="17">
        <f t="shared" si="5"/>
        <v>5</v>
      </c>
      <c r="W13" s="17">
        <f t="shared" si="5"/>
        <v>0</v>
      </c>
      <c r="X13" s="17">
        <f t="shared" si="5"/>
        <v>1</v>
      </c>
      <c r="Y13" s="17">
        <f t="shared" si="5"/>
        <v>4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78</v>
      </c>
      <c r="AD13" s="17">
        <f t="shared" si="5"/>
        <v>0</v>
      </c>
      <c r="AE13" s="31">
        <f t="shared" si="5"/>
        <v>58</v>
      </c>
      <c r="AF13" s="31">
        <f t="shared" si="5"/>
        <v>136</v>
      </c>
    </row>
    <row r="14" spans="1:32" ht="23.1" customHeight="1" x14ac:dyDescent="0.25">
      <c r="B14" s="23" t="s">
        <v>41</v>
      </c>
      <c r="C14" s="50">
        <v>5</v>
      </c>
      <c r="D14" s="50">
        <v>1</v>
      </c>
      <c r="E14" s="50">
        <v>2</v>
      </c>
      <c r="F14" s="50">
        <v>4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12</v>
      </c>
      <c r="N14" s="50">
        <v>0</v>
      </c>
      <c r="O14" s="17">
        <f t="shared" si="0"/>
        <v>15</v>
      </c>
      <c r="P14" s="17">
        <f t="shared" si="1"/>
        <v>27</v>
      </c>
      <c r="R14" s="1" t="s">
        <v>10</v>
      </c>
      <c r="S14" s="17">
        <f t="shared" ref="S14:AF14" si="6">SUM(C26:C29)</f>
        <v>11</v>
      </c>
      <c r="T14" s="17">
        <f t="shared" si="6"/>
        <v>0</v>
      </c>
      <c r="U14" s="17">
        <f t="shared" si="6"/>
        <v>5</v>
      </c>
      <c r="V14" s="17">
        <f t="shared" si="6"/>
        <v>6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0</v>
      </c>
      <c r="AA14" s="17">
        <f t="shared" si="6"/>
        <v>0</v>
      </c>
      <c r="AB14" s="17">
        <f t="shared" si="6"/>
        <v>3</v>
      </c>
      <c r="AC14" s="17">
        <f t="shared" si="6"/>
        <v>84</v>
      </c>
      <c r="AD14" s="17">
        <f t="shared" si="6"/>
        <v>0</v>
      </c>
      <c r="AE14" s="31">
        <f t="shared" si="6"/>
        <v>32</v>
      </c>
      <c r="AF14" s="31">
        <f t="shared" si="6"/>
        <v>116</v>
      </c>
    </row>
    <row r="15" spans="1:32" ht="23.1" customHeight="1" x14ac:dyDescent="0.25">
      <c r="B15" s="23" t="s">
        <v>42</v>
      </c>
      <c r="C15" s="50">
        <v>6</v>
      </c>
      <c r="D15" s="50">
        <v>3</v>
      </c>
      <c r="E15" s="50">
        <v>3</v>
      </c>
      <c r="F15" s="50">
        <v>5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26</v>
      </c>
      <c r="N15" s="50">
        <v>0</v>
      </c>
      <c r="O15" s="17">
        <f t="shared" si="0"/>
        <v>18</v>
      </c>
      <c r="P15" s="17">
        <f t="shared" si="1"/>
        <v>44</v>
      </c>
      <c r="R15" s="1" t="s">
        <v>11</v>
      </c>
      <c r="S15" s="17">
        <f t="shared" ref="S15:AF15" si="7">SUM(C30:C33)</f>
        <v>19</v>
      </c>
      <c r="T15" s="17">
        <f t="shared" si="7"/>
        <v>5</v>
      </c>
      <c r="U15" s="17">
        <f t="shared" si="7"/>
        <v>6</v>
      </c>
      <c r="V15" s="17">
        <f t="shared" si="7"/>
        <v>6</v>
      </c>
      <c r="W15" s="17">
        <f t="shared" si="7"/>
        <v>0</v>
      </c>
      <c r="X15" s="17">
        <f t="shared" si="7"/>
        <v>0</v>
      </c>
      <c r="Y15" s="17">
        <f t="shared" si="7"/>
        <v>8</v>
      </c>
      <c r="Z15" s="17">
        <f t="shared" si="7"/>
        <v>2</v>
      </c>
      <c r="AA15" s="17">
        <f t="shared" si="7"/>
        <v>3</v>
      </c>
      <c r="AB15" s="17">
        <f t="shared" si="7"/>
        <v>2</v>
      </c>
      <c r="AC15" s="17">
        <f t="shared" si="7"/>
        <v>87</v>
      </c>
      <c r="AD15" s="17">
        <f t="shared" si="7"/>
        <v>0</v>
      </c>
      <c r="AE15" s="31">
        <f t="shared" si="7"/>
        <v>51</v>
      </c>
      <c r="AF15" s="31">
        <f t="shared" si="7"/>
        <v>138</v>
      </c>
    </row>
    <row r="16" spans="1:32" ht="23.1" customHeight="1" x14ac:dyDescent="0.25">
      <c r="B16" s="23" t="s">
        <v>43</v>
      </c>
      <c r="C16" s="50">
        <v>6</v>
      </c>
      <c r="D16" s="50">
        <v>1</v>
      </c>
      <c r="E16" s="50">
        <v>1</v>
      </c>
      <c r="F16" s="50">
        <v>4</v>
      </c>
      <c r="G16" s="50">
        <v>0</v>
      </c>
      <c r="H16" s="50">
        <v>0</v>
      </c>
      <c r="I16" s="50">
        <v>1</v>
      </c>
      <c r="J16" s="50">
        <v>0</v>
      </c>
      <c r="K16" s="50">
        <v>1</v>
      </c>
      <c r="L16" s="50">
        <v>0</v>
      </c>
      <c r="M16" s="50">
        <v>23</v>
      </c>
      <c r="N16" s="50">
        <v>0</v>
      </c>
      <c r="O16" s="17">
        <f t="shared" si="0"/>
        <v>14</v>
      </c>
      <c r="P16" s="17">
        <f t="shared" si="1"/>
        <v>37</v>
      </c>
      <c r="R16" s="1" t="s">
        <v>12</v>
      </c>
      <c r="S16" s="17">
        <f t="shared" ref="S16:AC16" si="8">SUM(C34:C38)</f>
        <v>21</v>
      </c>
      <c r="T16" s="17">
        <f t="shared" si="8"/>
        <v>5</v>
      </c>
      <c r="U16" s="17">
        <f t="shared" si="8"/>
        <v>4</v>
      </c>
      <c r="V16" s="17">
        <f t="shared" si="8"/>
        <v>11</v>
      </c>
      <c r="W16" s="17">
        <f t="shared" si="8"/>
        <v>0</v>
      </c>
      <c r="X16" s="17">
        <f t="shared" si="8"/>
        <v>0</v>
      </c>
      <c r="Y16" s="17">
        <f t="shared" si="8"/>
        <v>8</v>
      </c>
      <c r="Z16" s="17">
        <f t="shared" si="8"/>
        <v>5</v>
      </c>
      <c r="AA16" s="17">
        <f t="shared" si="8"/>
        <v>1</v>
      </c>
      <c r="AB16" s="17">
        <f t="shared" si="8"/>
        <v>0</v>
      </c>
      <c r="AC16" s="17">
        <f t="shared" si="8"/>
        <v>95</v>
      </c>
      <c r="AD16" s="17">
        <f t="shared" ref="AD16:AF16" si="9">SUM(N34:N37)</f>
        <v>0</v>
      </c>
      <c r="AE16" s="31">
        <f t="shared" si="9"/>
        <v>42</v>
      </c>
      <c r="AF16" s="31">
        <f t="shared" si="9"/>
        <v>118</v>
      </c>
    </row>
    <row r="17" spans="2:32" ht="23.1" customHeight="1" x14ac:dyDescent="0.25">
      <c r="B17" s="23" t="s">
        <v>44</v>
      </c>
      <c r="C17" s="50">
        <v>8</v>
      </c>
      <c r="D17" s="50">
        <v>1</v>
      </c>
      <c r="E17" s="50">
        <v>0</v>
      </c>
      <c r="F17" s="50">
        <v>2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30</v>
      </c>
      <c r="N17" s="50">
        <v>0</v>
      </c>
      <c r="O17" s="17">
        <f t="shared" si="0"/>
        <v>12</v>
      </c>
      <c r="P17" s="17">
        <f t="shared" si="1"/>
        <v>42</v>
      </c>
      <c r="R17" s="1" t="s">
        <v>13</v>
      </c>
      <c r="S17" s="17">
        <f t="shared" ref="S17:AC17" si="10">SUM(C39:C42)</f>
        <v>18</v>
      </c>
      <c r="T17" s="17">
        <f t="shared" si="10"/>
        <v>4</v>
      </c>
      <c r="U17" s="17">
        <f t="shared" si="10"/>
        <v>3</v>
      </c>
      <c r="V17" s="17">
        <f t="shared" si="10"/>
        <v>5</v>
      </c>
      <c r="W17" s="17">
        <f t="shared" si="10"/>
        <v>0</v>
      </c>
      <c r="X17" s="17">
        <f t="shared" si="10"/>
        <v>0</v>
      </c>
      <c r="Y17" s="17">
        <f t="shared" si="10"/>
        <v>7</v>
      </c>
      <c r="Z17" s="17">
        <f t="shared" si="10"/>
        <v>0</v>
      </c>
      <c r="AA17" s="17">
        <f t="shared" si="10"/>
        <v>0</v>
      </c>
      <c r="AB17" s="17">
        <f t="shared" si="10"/>
        <v>0</v>
      </c>
      <c r="AC17" s="17">
        <f t="shared" si="10"/>
        <v>50</v>
      </c>
      <c r="AD17" s="17">
        <f t="shared" ref="AD17:AF17" si="11">SUM(N38:N41)</f>
        <v>0</v>
      </c>
      <c r="AE17" s="31">
        <f t="shared" si="11"/>
        <v>35</v>
      </c>
      <c r="AF17" s="31">
        <f t="shared" si="11"/>
        <v>85</v>
      </c>
    </row>
    <row r="18" spans="2:32" ht="23.1" customHeight="1" x14ac:dyDescent="0.25">
      <c r="B18" s="23" t="s">
        <v>45</v>
      </c>
      <c r="C18" s="50">
        <v>8</v>
      </c>
      <c r="D18" s="50">
        <v>0</v>
      </c>
      <c r="E18" s="50">
        <v>1</v>
      </c>
      <c r="F18" s="50">
        <v>2</v>
      </c>
      <c r="G18" s="50">
        <v>0</v>
      </c>
      <c r="H18" s="50">
        <v>0</v>
      </c>
      <c r="I18" s="50">
        <v>3</v>
      </c>
      <c r="J18" s="50">
        <v>1</v>
      </c>
      <c r="K18" s="50">
        <v>0</v>
      </c>
      <c r="L18" s="50">
        <v>0</v>
      </c>
      <c r="M18" s="50">
        <v>19</v>
      </c>
      <c r="N18" s="50">
        <v>0</v>
      </c>
      <c r="O18" s="17">
        <f t="shared" si="0"/>
        <v>15</v>
      </c>
      <c r="P18" s="17">
        <f t="shared" si="1"/>
        <v>34</v>
      </c>
      <c r="R18" s="1" t="s">
        <v>14</v>
      </c>
      <c r="S18" s="17">
        <f t="shared" ref="S18:AC18" si="12">SUM(C43:C46)</f>
        <v>29</v>
      </c>
      <c r="T18" s="17">
        <f t="shared" si="12"/>
        <v>2</v>
      </c>
      <c r="U18" s="17">
        <f t="shared" si="12"/>
        <v>5</v>
      </c>
      <c r="V18" s="17">
        <f t="shared" si="12"/>
        <v>9</v>
      </c>
      <c r="W18" s="17">
        <f t="shared" si="12"/>
        <v>0</v>
      </c>
      <c r="X18" s="17">
        <f t="shared" si="12"/>
        <v>0</v>
      </c>
      <c r="Y18" s="17">
        <f t="shared" si="12"/>
        <v>8</v>
      </c>
      <c r="Z18" s="17">
        <f t="shared" si="12"/>
        <v>0</v>
      </c>
      <c r="AA18" s="17">
        <f t="shared" si="12"/>
        <v>0</v>
      </c>
      <c r="AB18" s="17">
        <f t="shared" si="12"/>
        <v>0</v>
      </c>
      <c r="AC18" s="17">
        <f t="shared" si="12"/>
        <v>76</v>
      </c>
      <c r="AD18" s="17">
        <f t="shared" ref="AD18:AF18" si="13">SUM(N42:N45)</f>
        <v>0</v>
      </c>
      <c r="AE18" s="31">
        <f t="shared" si="13"/>
        <v>53</v>
      </c>
      <c r="AF18" s="31">
        <f t="shared" si="13"/>
        <v>129</v>
      </c>
    </row>
    <row r="19" spans="2:32" ht="23.1" customHeight="1" x14ac:dyDescent="0.25">
      <c r="B19" s="23" t="s">
        <v>46</v>
      </c>
      <c r="C19" s="50">
        <v>8</v>
      </c>
      <c r="D19" s="50">
        <v>1</v>
      </c>
      <c r="E19" s="50">
        <v>0</v>
      </c>
      <c r="F19" s="50">
        <v>3</v>
      </c>
      <c r="G19" s="50">
        <v>0</v>
      </c>
      <c r="H19" s="50">
        <v>0</v>
      </c>
      <c r="I19" s="50">
        <v>2</v>
      </c>
      <c r="J19" s="50">
        <v>2</v>
      </c>
      <c r="K19" s="50">
        <v>0</v>
      </c>
      <c r="L19" s="50">
        <v>0</v>
      </c>
      <c r="M19" s="50">
        <v>26</v>
      </c>
      <c r="N19" s="50">
        <v>0</v>
      </c>
      <c r="O19" s="17">
        <f t="shared" si="0"/>
        <v>16</v>
      </c>
      <c r="P19" s="17">
        <f t="shared" si="1"/>
        <v>42</v>
      </c>
      <c r="R19" s="1" t="s">
        <v>15</v>
      </c>
      <c r="S19" s="17">
        <f t="shared" ref="S19:AC19" si="14">SUM(C47:C50)</f>
        <v>58</v>
      </c>
      <c r="T19" s="17">
        <f t="shared" si="14"/>
        <v>4</v>
      </c>
      <c r="U19" s="17">
        <f t="shared" si="14"/>
        <v>11</v>
      </c>
      <c r="V19" s="17">
        <f t="shared" si="14"/>
        <v>13</v>
      </c>
      <c r="W19" s="17">
        <f t="shared" si="14"/>
        <v>0</v>
      </c>
      <c r="X19" s="17">
        <f t="shared" si="14"/>
        <v>0</v>
      </c>
      <c r="Y19" s="17">
        <f t="shared" si="14"/>
        <v>10</v>
      </c>
      <c r="Z19" s="17">
        <f t="shared" si="14"/>
        <v>3</v>
      </c>
      <c r="AA19" s="17">
        <f t="shared" si="14"/>
        <v>1</v>
      </c>
      <c r="AB19" s="17">
        <f t="shared" si="14"/>
        <v>0</v>
      </c>
      <c r="AC19" s="17">
        <f t="shared" si="14"/>
        <v>94</v>
      </c>
      <c r="AD19" s="17">
        <f t="shared" ref="AD19:AF19" si="15">SUM(N46:N49)</f>
        <v>0</v>
      </c>
      <c r="AE19" s="31">
        <f t="shared" si="15"/>
        <v>83</v>
      </c>
      <c r="AF19" s="31">
        <f t="shared" si="15"/>
        <v>171</v>
      </c>
    </row>
    <row r="20" spans="2:32" ht="23.1" customHeight="1" x14ac:dyDescent="0.25">
      <c r="B20" s="23" t="s">
        <v>47</v>
      </c>
      <c r="C20" s="50">
        <v>10</v>
      </c>
      <c r="D20" s="50">
        <v>0</v>
      </c>
      <c r="E20" s="50">
        <v>0</v>
      </c>
      <c r="F20" s="50">
        <v>2</v>
      </c>
      <c r="G20" s="50">
        <v>0</v>
      </c>
      <c r="H20" s="50">
        <v>0</v>
      </c>
      <c r="I20" s="50">
        <v>3</v>
      </c>
      <c r="J20" s="50">
        <v>0</v>
      </c>
      <c r="K20" s="50">
        <v>1</v>
      </c>
      <c r="L20" s="50">
        <v>0</v>
      </c>
      <c r="M20" s="50">
        <v>25</v>
      </c>
      <c r="N20" s="50">
        <v>0</v>
      </c>
      <c r="O20" s="17">
        <f>SUM(C20:L20,N20)</f>
        <v>16</v>
      </c>
      <c r="P20" s="17">
        <f t="shared" si="1"/>
        <v>41</v>
      </c>
      <c r="R20" s="1" t="s">
        <v>16</v>
      </c>
      <c r="S20" s="17">
        <f t="shared" ref="S20:AC20" si="16">SUM(C51:C53)</f>
        <v>49</v>
      </c>
      <c r="T20" s="17">
        <f t="shared" si="16"/>
        <v>7</v>
      </c>
      <c r="U20" s="17">
        <f t="shared" si="16"/>
        <v>4</v>
      </c>
      <c r="V20" s="17">
        <f t="shared" si="16"/>
        <v>11</v>
      </c>
      <c r="W20" s="17">
        <f t="shared" si="16"/>
        <v>0</v>
      </c>
      <c r="X20" s="17">
        <f t="shared" si="16"/>
        <v>0</v>
      </c>
      <c r="Y20" s="17">
        <f t="shared" si="16"/>
        <v>6</v>
      </c>
      <c r="Z20" s="17">
        <f t="shared" si="16"/>
        <v>1</v>
      </c>
      <c r="AA20" s="17">
        <f t="shared" si="16"/>
        <v>0</v>
      </c>
      <c r="AB20" s="17">
        <f t="shared" si="16"/>
        <v>3</v>
      </c>
      <c r="AC20" s="17">
        <f t="shared" si="16"/>
        <v>77</v>
      </c>
      <c r="AD20" s="17">
        <f t="shared" ref="AD20:AF20" si="17">SUM(N50:N53)</f>
        <v>0</v>
      </c>
      <c r="AE20" s="31">
        <f t="shared" si="17"/>
        <v>113</v>
      </c>
      <c r="AF20" s="31">
        <f t="shared" si="17"/>
        <v>215</v>
      </c>
    </row>
    <row r="21" spans="2:32" ht="23.1" customHeight="1" x14ac:dyDescent="0.25">
      <c r="B21" s="23" t="s">
        <v>48</v>
      </c>
      <c r="C21" s="50">
        <v>6</v>
      </c>
      <c r="D21" s="50">
        <v>1</v>
      </c>
      <c r="E21" s="50">
        <v>2</v>
      </c>
      <c r="F21" s="50">
        <v>2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18</v>
      </c>
      <c r="N21" s="50">
        <v>0</v>
      </c>
      <c r="O21" s="17">
        <f>SUM(C21:L21,N21)</f>
        <v>12</v>
      </c>
      <c r="P21" s="17">
        <f t="shared" si="1"/>
        <v>30</v>
      </c>
      <c r="R21" s="36" t="s">
        <v>20</v>
      </c>
      <c r="S21" s="34">
        <f t="shared" ref="S21:AF21" si="18">SUM(C54:C57)</f>
        <v>48</v>
      </c>
      <c r="T21" s="17">
        <f t="shared" si="18"/>
        <v>11</v>
      </c>
      <c r="U21" s="17">
        <f t="shared" si="18"/>
        <v>8</v>
      </c>
      <c r="V21" s="17">
        <f t="shared" si="18"/>
        <v>8</v>
      </c>
      <c r="W21" s="17">
        <f t="shared" si="18"/>
        <v>0</v>
      </c>
      <c r="X21" s="17">
        <f t="shared" si="18"/>
        <v>0</v>
      </c>
      <c r="Y21" s="17">
        <f t="shared" si="18"/>
        <v>5</v>
      </c>
      <c r="Z21" s="17">
        <f t="shared" si="18"/>
        <v>0</v>
      </c>
      <c r="AA21" s="17">
        <f t="shared" si="18"/>
        <v>0</v>
      </c>
      <c r="AB21" s="17">
        <f t="shared" si="18"/>
        <v>4</v>
      </c>
      <c r="AC21" s="17">
        <f t="shared" si="18"/>
        <v>93</v>
      </c>
      <c r="AD21" s="17">
        <f t="shared" si="18"/>
        <v>0</v>
      </c>
      <c r="AE21" s="31">
        <f t="shared" si="18"/>
        <v>84</v>
      </c>
      <c r="AF21" s="31">
        <f t="shared" si="18"/>
        <v>177</v>
      </c>
    </row>
    <row r="22" spans="2:32" ht="23.1" customHeight="1" x14ac:dyDescent="0.25">
      <c r="B22" s="23" t="s">
        <v>49</v>
      </c>
      <c r="C22" s="50">
        <v>11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0</v>
      </c>
      <c r="M22" s="50">
        <v>26</v>
      </c>
      <c r="N22" s="50">
        <v>0</v>
      </c>
      <c r="O22" s="17">
        <f t="shared" si="0"/>
        <v>14</v>
      </c>
      <c r="P22" s="17">
        <f t="shared" si="1"/>
        <v>40</v>
      </c>
      <c r="R22" s="57" t="s">
        <v>90</v>
      </c>
      <c r="S22" s="58">
        <f>MAX(S10:S12)</f>
        <v>73</v>
      </c>
      <c r="T22" s="58">
        <f t="shared" ref="T22:AF22" si="19">MAX(T10:T12)</f>
        <v>6</v>
      </c>
      <c r="U22" s="58">
        <f t="shared" si="19"/>
        <v>9</v>
      </c>
      <c r="V22" s="58">
        <f t="shared" si="19"/>
        <v>20</v>
      </c>
      <c r="W22" s="58">
        <f t="shared" si="19"/>
        <v>0</v>
      </c>
      <c r="X22" s="58">
        <f t="shared" si="19"/>
        <v>0</v>
      </c>
      <c r="Y22" s="58">
        <f t="shared" si="19"/>
        <v>9</v>
      </c>
      <c r="Z22" s="58">
        <f t="shared" si="19"/>
        <v>3</v>
      </c>
      <c r="AA22" s="58">
        <f t="shared" si="19"/>
        <v>1</v>
      </c>
      <c r="AB22" s="58">
        <f t="shared" si="19"/>
        <v>3</v>
      </c>
      <c r="AC22" s="58">
        <f t="shared" si="19"/>
        <v>112</v>
      </c>
      <c r="AD22" s="58">
        <f t="shared" si="19"/>
        <v>0</v>
      </c>
      <c r="AE22" s="40">
        <f t="shared" si="19"/>
        <v>116</v>
      </c>
      <c r="AF22" s="40">
        <f t="shared" si="19"/>
        <v>228</v>
      </c>
    </row>
    <row r="23" spans="2:32" ht="23.1" customHeight="1" x14ac:dyDescent="0.25">
      <c r="B23" s="23" t="s">
        <v>50</v>
      </c>
      <c r="C23" s="50">
        <v>12</v>
      </c>
      <c r="D23" s="50">
        <v>0</v>
      </c>
      <c r="E23" s="50">
        <v>2</v>
      </c>
      <c r="F23" s="50">
        <v>2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10</v>
      </c>
      <c r="N23" s="50">
        <v>0</v>
      </c>
      <c r="O23" s="17">
        <f t="shared" si="0"/>
        <v>17</v>
      </c>
      <c r="P23" s="17">
        <f t="shared" si="1"/>
        <v>27</v>
      </c>
      <c r="R23" s="57" t="s">
        <v>91</v>
      </c>
      <c r="S23" s="58">
        <f>MAX(S13:S18)</f>
        <v>37</v>
      </c>
      <c r="T23" s="58">
        <f t="shared" ref="T23:AF23" si="20">MAX(T13:T18)</f>
        <v>5</v>
      </c>
      <c r="U23" s="58">
        <f t="shared" si="20"/>
        <v>7</v>
      </c>
      <c r="V23" s="58">
        <f t="shared" si="20"/>
        <v>11</v>
      </c>
      <c r="W23" s="58">
        <f t="shared" si="20"/>
        <v>0</v>
      </c>
      <c r="X23" s="58">
        <f t="shared" si="20"/>
        <v>1</v>
      </c>
      <c r="Y23" s="58">
        <f t="shared" si="20"/>
        <v>8</v>
      </c>
      <c r="Z23" s="58">
        <f t="shared" si="20"/>
        <v>5</v>
      </c>
      <c r="AA23" s="58">
        <f t="shared" si="20"/>
        <v>3</v>
      </c>
      <c r="AB23" s="58">
        <f t="shared" si="20"/>
        <v>3</v>
      </c>
      <c r="AC23" s="58">
        <f t="shared" si="20"/>
        <v>95</v>
      </c>
      <c r="AD23" s="58">
        <f t="shared" si="20"/>
        <v>0</v>
      </c>
      <c r="AE23" s="40">
        <f t="shared" si="20"/>
        <v>58</v>
      </c>
      <c r="AF23" s="40">
        <f t="shared" si="20"/>
        <v>138</v>
      </c>
    </row>
    <row r="24" spans="2:32" ht="23.1" customHeight="1" x14ac:dyDescent="0.25">
      <c r="B24" s="23" t="s">
        <v>51</v>
      </c>
      <c r="C24" s="50">
        <v>8</v>
      </c>
      <c r="D24" s="50">
        <v>1</v>
      </c>
      <c r="E24" s="50">
        <v>2</v>
      </c>
      <c r="F24" s="50">
        <v>1</v>
      </c>
      <c r="G24" s="50">
        <v>0</v>
      </c>
      <c r="H24" s="50">
        <v>1</v>
      </c>
      <c r="I24" s="50">
        <v>0</v>
      </c>
      <c r="J24" s="50">
        <v>0</v>
      </c>
      <c r="K24" s="50">
        <v>0</v>
      </c>
      <c r="L24" s="50">
        <v>0</v>
      </c>
      <c r="M24" s="50">
        <v>22</v>
      </c>
      <c r="N24" s="50">
        <v>0</v>
      </c>
      <c r="O24" s="17">
        <f t="shared" si="0"/>
        <v>13</v>
      </c>
      <c r="P24" s="17">
        <f t="shared" si="1"/>
        <v>35</v>
      </c>
      <c r="R24" s="57" t="s">
        <v>92</v>
      </c>
      <c r="S24" s="58">
        <f>MAX(S19:S21)</f>
        <v>58</v>
      </c>
      <c r="T24" s="58">
        <f t="shared" ref="T24:AF24" si="21">MAX(T19:T21)</f>
        <v>11</v>
      </c>
      <c r="U24" s="58">
        <f t="shared" si="21"/>
        <v>11</v>
      </c>
      <c r="V24" s="58">
        <f t="shared" si="21"/>
        <v>13</v>
      </c>
      <c r="W24" s="58">
        <f t="shared" si="21"/>
        <v>0</v>
      </c>
      <c r="X24" s="58">
        <f t="shared" si="21"/>
        <v>0</v>
      </c>
      <c r="Y24" s="58">
        <f t="shared" si="21"/>
        <v>10</v>
      </c>
      <c r="Z24" s="58">
        <f t="shared" si="21"/>
        <v>3</v>
      </c>
      <c r="AA24" s="58">
        <f t="shared" si="21"/>
        <v>1</v>
      </c>
      <c r="AB24" s="58">
        <f t="shared" si="21"/>
        <v>4</v>
      </c>
      <c r="AC24" s="58">
        <f t="shared" si="21"/>
        <v>94</v>
      </c>
      <c r="AD24" s="58">
        <f t="shared" si="21"/>
        <v>0</v>
      </c>
      <c r="AE24" s="40">
        <f t="shared" si="21"/>
        <v>113</v>
      </c>
      <c r="AF24" s="40">
        <f t="shared" si="21"/>
        <v>215</v>
      </c>
    </row>
    <row r="25" spans="2:32" ht="23.1" customHeight="1" x14ac:dyDescent="0.25">
      <c r="B25" s="23" t="s">
        <v>52</v>
      </c>
      <c r="C25" s="50">
        <v>6</v>
      </c>
      <c r="D25" s="50">
        <v>2</v>
      </c>
      <c r="E25" s="50">
        <v>2</v>
      </c>
      <c r="F25" s="50">
        <v>2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20</v>
      </c>
      <c r="N25" s="50">
        <v>0</v>
      </c>
      <c r="O25" s="17">
        <f t="shared" si="0"/>
        <v>14</v>
      </c>
      <c r="P25" s="17">
        <f t="shared" si="1"/>
        <v>34</v>
      </c>
      <c r="R25" s="37" t="s">
        <v>85</v>
      </c>
      <c r="S25" s="35">
        <f t="shared" ref="S25:AF25" si="22">SUM(S10:S12)</f>
        <v>130</v>
      </c>
      <c r="T25" s="16">
        <f t="shared" si="22"/>
        <v>13</v>
      </c>
      <c r="U25" s="16">
        <f t="shared" si="22"/>
        <v>18</v>
      </c>
      <c r="V25" s="16">
        <f t="shared" si="22"/>
        <v>44</v>
      </c>
      <c r="W25" s="16">
        <f t="shared" si="22"/>
        <v>0</v>
      </c>
      <c r="X25" s="16">
        <f t="shared" si="22"/>
        <v>0</v>
      </c>
      <c r="Y25" s="16">
        <f t="shared" si="22"/>
        <v>21</v>
      </c>
      <c r="Z25" s="16">
        <f t="shared" si="22"/>
        <v>3</v>
      </c>
      <c r="AA25" s="16">
        <f t="shared" si="22"/>
        <v>2</v>
      </c>
      <c r="AB25" s="16">
        <f t="shared" si="22"/>
        <v>3</v>
      </c>
      <c r="AC25" s="16">
        <f t="shared" si="22"/>
        <v>291</v>
      </c>
      <c r="AD25" s="16">
        <f t="shared" si="22"/>
        <v>0</v>
      </c>
      <c r="AE25" s="32">
        <f t="shared" si="22"/>
        <v>234</v>
      </c>
      <c r="AF25" s="32">
        <f t="shared" si="22"/>
        <v>525</v>
      </c>
    </row>
    <row r="26" spans="2:32" ht="23.1" customHeight="1" x14ac:dyDescent="0.25">
      <c r="B26" s="23" t="s">
        <v>53</v>
      </c>
      <c r="C26" s="50">
        <v>3</v>
      </c>
      <c r="D26" s="50">
        <v>0</v>
      </c>
      <c r="E26" s="50">
        <v>3</v>
      </c>
      <c r="F26" s="50">
        <v>2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1</v>
      </c>
      <c r="M26" s="50">
        <v>19</v>
      </c>
      <c r="N26" s="50">
        <v>0</v>
      </c>
      <c r="O26" s="17">
        <f>SUM(C26:L26,N26)</f>
        <v>10</v>
      </c>
      <c r="P26" s="17">
        <f t="shared" si="1"/>
        <v>29</v>
      </c>
      <c r="R26" s="28" t="s">
        <v>86</v>
      </c>
      <c r="S26" s="16">
        <f t="shared" ref="S26:AF26" si="23">SUM(S13:S18)</f>
        <v>135</v>
      </c>
      <c r="T26" s="16">
        <f t="shared" si="23"/>
        <v>19</v>
      </c>
      <c r="U26" s="16">
        <f t="shared" si="23"/>
        <v>30</v>
      </c>
      <c r="V26" s="16">
        <f t="shared" si="23"/>
        <v>42</v>
      </c>
      <c r="W26" s="16">
        <f t="shared" si="23"/>
        <v>0</v>
      </c>
      <c r="X26" s="16">
        <f t="shared" si="23"/>
        <v>1</v>
      </c>
      <c r="Y26" s="16">
        <f t="shared" si="23"/>
        <v>42</v>
      </c>
      <c r="Z26" s="16">
        <f t="shared" si="23"/>
        <v>8</v>
      </c>
      <c r="AA26" s="16">
        <f t="shared" si="23"/>
        <v>4</v>
      </c>
      <c r="AB26" s="16">
        <f t="shared" si="23"/>
        <v>5</v>
      </c>
      <c r="AC26" s="16">
        <f t="shared" si="23"/>
        <v>470</v>
      </c>
      <c r="AD26" s="16">
        <f t="shared" si="23"/>
        <v>0</v>
      </c>
      <c r="AE26" s="32">
        <f t="shared" si="23"/>
        <v>271</v>
      </c>
      <c r="AF26" s="32">
        <f t="shared" si="23"/>
        <v>722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1</v>
      </c>
      <c r="F27" s="50">
        <v>1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1</v>
      </c>
      <c r="M27" s="50">
        <v>25</v>
      </c>
      <c r="N27" s="50">
        <v>0</v>
      </c>
      <c r="O27" s="17">
        <f>SUM(C27:L27,N27)</f>
        <v>5</v>
      </c>
      <c r="P27" s="17">
        <f t="shared" si="1"/>
        <v>30</v>
      </c>
      <c r="R27" s="29" t="s">
        <v>87</v>
      </c>
      <c r="S27" s="16">
        <f t="shared" ref="S27:AF27" si="24">SUM(S19:S21)</f>
        <v>155</v>
      </c>
      <c r="T27" s="16">
        <f t="shared" si="24"/>
        <v>22</v>
      </c>
      <c r="U27" s="16">
        <f t="shared" si="24"/>
        <v>23</v>
      </c>
      <c r="V27" s="16">
        <f t="shared" si="24"/>
        <v>32</v>
      </c>
      <c r="W27" s="16">
        <f t="shared" si="24"/>
        <v>0</v>
      </c>
      <c r="X27" s="16">
        <f t="shared" si="24"/>
        <v>0</v>
      </c>
      <c r="Y27" s="16">
        <f t="shared" si="24"/>
        <v>21</v>
      </c>
      <c r="Z27" s="16">
        <f t="shared" si="24"/>
        <v>4</v>
      </c>
      <c r="AA27" s="16">
        <f t="shared" si="24"/>
        <v>1</v>
      </c>
      <c r="AB27" s="16">
        <f t="shared" si="24"/>
        <v>7</v>
      </c>
      <c r="AC27" s="16">
        <f t="shared" si="24"/>
        <v>264</v>
      </c>
      <c r="AD27" s="16">
        <f t="shared" si="24"/>
        <v>0</v>
      </c>
      <c r="AE27" s="32">
        <f t="shared" si="24"/>
        <v>280</v>
      </c>
      <c r="AF27" s="32">
        <f t="shared" si="24"/>
        <v>563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1</v>
      </c>
      <c r="F28" s="50">
        <v>2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1</v>
      </c>
      <c r="M28" s="50">
        <v>16</v>
      </c>
      <c r="N28" s="50">
        <v>0</v>
      </c>
      <c r="O28" s="17">
        <f t="shared" si="0"/>
        <v>7</v>
      </c>
      <c r="P28" s="17">
        <f t="shared" si="1"/>
        <v>23</v>
      </c>
      <c r="R28" s="5" t="s">
        <v>17</v>
      </c>
      <c r="S28" s="16">
        <f t="shared" ref="S28:AF28" si="25">SUM(S10:S21)</f>
        <v>420</v>
      </c>
      <c r="T28" s="16">
        <f t="shared" si="25"/>
        <v>54</v>
      </c>
      <c r="U28" s="16">
        <f t="shared" si="25"/>
        <v>71</v>
      </c>
      <c r="V28" s="16">
        <f t="shared" si="25"/>
        <v>118</v>
      </c>
      <c r="W28" s="16">
        <f t="shared" si="25"/>
        <v>0</v>
      </c>
      <c r="X28" s="16">
        <f t="shared" si="25"/>
        <v>1</v>
      </c>
      <c r="Y28" s="16">
        <f t="shared" si="25"/>
        <v>84</v>
      </c>
      <c r="Z28" s="16">
        <f t="shared" si="25"/>
        <v>15</v>
      </c>
      <c r="AA28" s="16">
        <f t="shared" si="25"/>
        <v>7</v>
      </c>
      <c r="AB28" s="16">
        <f t="shared" si="25"/>
        <v>15</v>
      </c>
      <c r="AC28" s="16">
        <f t="shared" si="25"/>
        <v>1025</v>
      </c>
      <c r="AD28" s="16">
        <f t="shared" si="25"/>
        <v>0</v>
      </c>
      <c r="AE28" s="32">
        <f t="shared" si="25"/>
        <v>785</v>
      </c>
      <c r="AF28" s="32">
        <f t="shared" si="25"/>
        <v>1810</v>
      </c>
    </row>
    <row r="29" spans="2:32" ht="23.1" customHeight="1" x14ac:dyDescent="0.25">
      <c r="B29" s="23" t="s">
        <v>56</v>
      </c>
      <c r="C29" s="50">
        <v>6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24</v>
      </c>
      <c r="N29" s="50">
        <v>0</v>
      </c>
      <c r="O29" s="17">
        <f t="shared" si="0"/>
        <v>10</v>
      </c>
      <c r="P29" s="17">
        <f t="shared" si="1"/>
        <v>34</v>
      </c>
      <c r="R29"/>
      <c r="S29" s="20"/>
      <c r="T29" s="19"/>
    </row>
    <row r="30" spans="2:32" ht="23.1" customHeight="1" x14ac:dyDescent="0.25">
      <c r="B30" s="23" t="s">
        <v>57</v>
      </c>
      <c r="C30" s="50">
        <v>8</v>
      </c>
      <c r="D30" s="50">
        <v>1</v>
      </c>
      <c r="E30" s="50">
        <v>2</v>
      </c>
      <c r="F30" s="50">
        <v>1</v>
      </c>
      <c r="G30" s="50">
        <v>0</v>
      </c>
      <c r="H30" s="50">
        <v>0</v>
      </c>
      <c r="I30" s="50">
        <v>3</v>
      </c>
      <c r="J30" s="50">
        <v>1</v>
      </c>
      <c r="K30" s="50">
        <v>2</v>
      </c>
      <c r="L30" s="50">
        <v>0</v>
      </c>
      <c r="M30" s="50">
        <v>21</v>
      </c>
      <c r="N30" s="50">
        <v>0</v>
      </c>
      <c r="O30" s="17">
        <f t="shared" si="0"/>
        <v>18</v>
      </c>
      <c r="P30" s="17">
        <f t="shared" si="1"/>
        <v>39</v>
      </c>
      <c r="R30"/>
      <c r="S30" s="19"/>
      <c r="T30" s="19"/>
    </row>
    <row r="31" spans="2:32" ht="23.1" customHeight="1" x14ac:dyDescent="0.25">
      <c r="B31" s="24" t="s">
        <v>58</v>
      </c>
      <c r="C31" s="50">
        <v>5</v>
      </c>
      <c r="D31" s="50">
        <v>1</v>
      </c>
      <c r="E31" s="50">
        <v>3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1</v>
      </c>
      <c r="M31" s="50">
        <v>25</v>
      </c>
      <c r="N31" s="50">
        <v>0</v>
      </c>
      <c r="O31" s="17">
        <f t="shared" si="0"/>
        <v>11</v>
      </c>
      <c r="P31" s="17">
        <f t="shared" si="1"/>
        <v>36</v>
      </c>
      <c r="R31"/>
      <c r="S31" s="19"/>
      <c r="T31" s="19"/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1</v>
      </c>
      <c r="G32" s="50">
        <v>0</v>
      </c>
      <c r="H32" s="50">
        <v>0</v>
      </c>
      <c r="I32" s="50">
        <v>2</v>
      </c>
      <c r="J32" s="50">
        <v>0</v>
      </c>
      <c r="K32" s="50">
        <v>1</v>
      </c>
      <c r="L32" s="50">
        <v>0</v>
      </c>
      <c r="M32" s="50">
        <v>16</v>
      </c>
      <c r="N32" s="50">
        <v>0</v>
      </c>
      <c r="O32" s="17">
        <f t="shared" si="0"/>
        <v>4</v>
      </c>
      <c r="P32" s="17">
        <f t="shared" si="1"/>
        <v>20</v>
      </c>
      <c r="R32"/>
      <c r="S32" s="19"/>
      <c r="T32" s="19"/>
    </row>
    <row r="33" spans="2:20" ht="23.1" customHeight="1" x14ac:dyDescent="0.25">
      <c r="B33" s="23" t="s">
        <v>60</v>
      </c>
      <c r="C33" s="50">
        <v>6</v>
      </c>
      <c r="D33" s="50">
        <v>3</v>
      </c>
      <c r="E33" s="50">
        <v>1</v>
      </c>
      <c r="F33" s="50">
        <v>3</v>
      </c>
      <c r="G33" s="50">
        <v>0</v>
      </c>
      <c r="H33" s="50">
        <v>0</v>
      </c>
      <c r="I33" s="50">
        <v>3</v>
      </c>
      <c r="J33" s="50">
        <v>1</v>
      </c>
      <c r="K33" s="50">
        <v>0</v>
      </c>
      <c r="L33" s="50">
        <v>1</v>
      </c>
      <c r="M33" s="50">
        <v>25</v>
      </c>
      <c r="N33" s="50">
        <v>0</v>
      </c>
      <c r="O33" s="17">
        <f t="shared" si="0"/>
        <v>18</v>
      </c>
      <c r="P33" s="17">
        <f t="shared" si="1"/>
        <v>43</v>
      </c>
      <c r="R33"/>
      <c r="S33" s="19"/>
      <c r="T33" s="19"/>
    </row>
    <row r="34" spans="2:20" ht="23.1" customHeight="1" x14ac:dyDescent="0.25">
      <c r="B34" s="24" t="s">
        <v>61</v>
      </c>
      <c r="C34" s="50">
        <v>4</v>
      </c>
      <c r="D34" s="50">
        <v>1</v>
      </c>
      <c r="E34" s="50">
        <v>1</v>
      </c>
      <c r="F34" s="50">
        <v>2</v>
      </c>
      <c r="G34" s="50">
        <v>0</v>
      </c>
      <c r="H34" s="50">
        <v>0</v>
      </c>
      <c r="I34" s="50">
        <v>1</v>
      </c>
      <c r="J34" s="50">
        <v>2</v>
      </c>
      <c r="K34" s="50">
        <v>0</v>
      </c>
      <c r="L34" s="50">
        <v>0</v>
      </c>
      <c r="M34" s="50">
        <v>21</v>
      </c>
      <c r="N34" s="50">
        <v>0</v>
      </c>
      <c r="O34" s="17">
        <f t="shared" si="0"/>
        <v>11</v>
      </c>
      <c r="P34" s="17">
        <f t="shared" si="1"/>
        <v>32</v>
      </c>
      <c r="R34"/>
      <c r="S34" s="19"/>
      <c r="T34" s="19"/>
    </row>
    <row r="35" spans="2:20" ht="23.1" customHeight="1" x14ac:dyDescent="0.25">
      <c r="B35" s="24" t="s">
        <v>62</v>
      </c>
      <c r="C35" s="50">
        <v>5</v>
      </c>
      <c r="D35" s="50">
        <v>0</v>
      </c>
      <c r="E35" s="50">
        <v>1</v>
      </c>
      <c r="F35" s="50">
        <v>2</v>
      </c>
      <c r="G35" s="50">
        <v>0</v>
      </c>
      <c r="H35" s="50">
        <v>0</v>
      </c>
      <c r="I35" s="50">
        <v>3</v>
      </c>
      <c r="J35" s="50">
        <v>2</v>
      </c>
      <c r="K35" s="50">
        <v>0</v>
      </c>
      <c r="L35" s="50">
        <v>0</v>
      </c>
      <c r="M35" s="50">
        <v>18</v>
      </c>
      <c r="N35" s="50">
        <v>0</v>
      </c>
      <c r="O35" s="17">
        <f t="shared" si="0"/>
        <v>13</v>
      </c>
      <c r="P35" s="17">
        <f t="shared" si="1"/>
        <v>31</v>
      </c>
      <c r="R35"/>
      <c r="S35" s="19"/>
      <c r="T35" s="19"/>
    </row>
    <row r="36" spans="2:20" ht="23.1" customHeight="1" x14ac:dyDescent="0.25">
      <c r="B36" s="24" t="s">
        <v>63</v>
      </c>
      <c r="C36" s="50">
        <v>2</v>
      </c>
      <c r="D36" s="50">
        <v>1</v>
      </c>
      <c r="E36" s="50">
        <v>0</v>
      </c>
      <c r="F36" s="50">
        <v>3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18</v>
      </c>
      <c r="N36" s="50">
        <v>0</v>
      </c>
      <c r="O36" s="17">
        <f t="shared" si="0"/>
        <v>7</v>
      </c>
      <c r="P36" s="17">
        <f t="shared" si="1"/>
        <v>25</v>
      </c>
      <c r="R36"/>
      <c r="S36" s="19"/>
      <c r="T36" s="19"/>
    </row>
    <row r="37" spans="2:20" ht="23.1" customHeight="1" x14ac:dyDescent="0.25">
      <c r="B37" s="23" t="s">
        <v>64</v>
      </c>
      <c r="C37" s="50">
        <v>2</v>
      </c>
      <c r="D37" s="50">
        <v>1</v>
      </c>
      <c r="E37" s="50">
        <v>2</v>
      </c>
      <c r="F37" s="50">
        <v>3</v>
      </c>
      <c r="G37" s="50">
        <v>0</v>
      </c>
      <c r="H37" s="50">
        <v>0</v>
      </c>
      <c r="I37" s="50">
        <v>2</v>
      </c>
      <c r="J37" s="50">
        <v>0</v>
      </c>
      <c r="K37" s="50">
        <v>1</v>
      </c>
      <c r="L37" s="50">
        <v>0</v>
      </c>
      <c r="M37" s="50">
        <v>19</v>
      </c>
      <c r="N37" s="50">
        <v>0</v>
      </c>
      <c r="O37" s="17">
        <f t="shared" si="0"/>
        <v>11</v>
      </c>
      <c r="P37" s="17">
        <f t="shared" si="1"/>
        <v>30</v>
      </c>
      <c r="R37"/>
      <c r="S37" s="19"/>
      <c r="T37" s="19"/>
    </row>
    <row r="38" spans="2:20" ht="23.1" customHeight="1" x14ac:dyDescent="0.25">
      <c r="B38" s="24" t="s">
        <v>65</v>
      </c>
      <c r="C38" s="50">
        <v>8</v>
      </c>
      <c r="D38" s="50">
        <v>2</v>
      </c>
      <c r="E38" s="50">
        <v>0</v>
      </c>
      <c r="F38" s="50">
        <v>1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19</v>
      </c>
      <c r="N38" s="50">
        <v>0</v>
      </c>
      <c r="O38" s="17">
        <f t="shared" si="0"/>
        <v>13</v>
      </c>
      <c r="P38" s="17">
        <f t="shared" si="1"/>
        <v>32</v>
      </c>
      <c r="R38"/>
      <c r="S38" s="19"/>
      <c r="T38" s="19"/>
    </row>
    <row r="39" spans="2:20" ht="23.1" customHeight="1" x14ac:dyDescent="0.25">
      <c r="B39" s="24" t="s">
        <v>66</v>
      </c>
      <c r="C39" s="50">
        <v>5</v>
      </c>
      <c r="D39" s="50">
        <v>0</v>
      </c>
      <c r="E39" s="50">
        <v>1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7</v>
      </c>
      <c r="N39" s="50">
        <v>0</v>
      </c>
      <c r="O39" s="17">
        <f t="shared" si="0"/>
        <v>7</v>
      </c>
      <c r="P39" s="17">
        <f t="shared" si="1"/>
        <v>14</v>
      </c>
      <c r="R39"/>
      <c r="S39" s="19"/>
      <c r="T39" s="19"/>
    </row>
    <row r="40" spans="2:20" ht="23.1" customHeight="1" x14ac:dyDescent="0.25">
      <c r="B40" s="24" t="s">
        <v>67</v>
      </c>
      <c r="C40" s="50">
        <v>5</v>
      </c>
      <c r="D40" s="50">
        <v>0</v>
      </c>
      <c r="E40" s="50">
        <v>1</v>
      </c>
      <c r="F40" s="50">
        <v>1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13</v>
      </c>
      <c r="N40" s="50">
        <v>0</v>
      </c>
      <c r="O40" s="17">
        <f t="shared" si="0"/>
        <v>9</v>
      </c>
      <c r="P40" s="17">
        <f t="shared" si="1"/>
        <v>22</v>
      </c>
      <c r="R40"/>
      <c r="S40" s="19"/>
      <c r="T40" s="19"/>
    </row>
    <row r="41" spans="2:20" ht="23.1" customHeight="1" x14ac:dyDescent="0.25">
      <c r="B41" s="23" t="s">
        <v>68</v>
      </c>
      <c r="C41" s="50">
        <v>2</v>
      </c>
      <c r="D41" s="50">
        <v>1</v>
      </c>
      <c r="E41" s="50">
        <v>0</v>
      </c>
      <c r="F41" s="50">
        <v>1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11</v>
      </c>
      <c r="N41" s="50">
        <v>0</v>
      </c>
      <c r="O41" s="17">
        <f t="shared" si="0"/>
        <v>6</v>
      </c>
      <c r="P41" s="17">
        <f t="shared" si="1"/>
        <v>17</v>
      </c>
      <c r="R41"/>
      <c r="S41" s="19"/>
      <c r="T41" s="19"/>
    </row>
    <row r="42" spans="2:20" ht="23.1" customHeight="1" x14ac:dyDescent="0.25">
      <c r="B42" s="24" t="s">
        <v>69</v>
      </c>
      <c r="C42" s="50">
        <v>6</v>
      </c>
      <c r="D42" s="50">
        <v>3</v>
      </c>
      <c r="E42" s="50">
        <v>1</v>
      </c>
      <c r="F42" s="50">
        <v>2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19</v>
      </c>
      <c r="N42" s="50">
        <v>0</v>
      </c>
      <c r="O42" s="17">
        <f t="shared" si="0"/>
        <v>15</v>
      </c>
      <c r="P42" s="17">
        <f t="shared" si="1"/>
        <v>34</v>
      </c>
      <c r="R42"/>
      <c r="S42" s="19"/>
      <c r="T42" s="19"/>
    </row>
    <row r="43" spans="2:20" ht="23.1" customHeight="1" x14ac:dyDescent="0.25">
      <c r="B43" s="23" t="s">
        <v>70</v>
      </c>
      <c r="C43" s="50">
        <v>6</v>
      </c>
      <c r="D43" s="50">
        <v>1</v>
      </c>
      <c r="E43" s="50">
        <v>2</v>
      </c>
      <c r="F43" s="50">
        <v>3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18</v>
      </c>
      <c r="N43" s="50">
        <v>0</v>
      </c>
      <c r="O43" s="17">
        <f t="shared" si="0"/>
        <v>13</v>
      </c>
      <c r="P43" s="17">
        <f t="shared" si="1"/>
        <v>31</v>
      </c>
      <c r="R43"/>
      <c r="S43" s="19"/>
      <c r="T43" s="19"/>
    </row>
    <row r="44" spans="2:20" ht="23.1" customHeight="1" x14ac:dyDescent="0.25">
      <c r="B44" s="25" t="s">
        <v>71</v>
      </c>
      <c r="C44" s="50">
        <v>5</v>
      </c>
      <c r="D44" s="50">
        <v>0</v>
      </c>
      <c r="E44" s="50">
        <v>1</v>
      </c>
      <c r="F44" s="50">
        <v>2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22</v>
      </c>
      <c r="N44" s="50">
        <v>0</v>
      </c>
      <c r="O44" s="17">
        <f t="shared" si="0"/>
        <v>11</v>
      </c>
      <c r="P44" s="17">
        <f t="shared" si="1"/>
        <v>33</v>
      </c>
      <c r="R44"/>
      <c r="S44" s="19"/>
      <c r="T44" s="19"/>
    </row>
    <row r="45" spans="2:20" ht="23.1" customHeight="1" x14ac:dyDescent="0.25">
      <c r="B45" s="23" t="s">
        <v>72</v>
      </c>
      <c r="C45" s="50">
        <v>8</v>
      </c>
      <c r="D45" s="50">
        <v>1</v>
      </c>
      <c r="E45" s="50">
        <v>1</v>
      </c>
      <c r="F45" s="50">
        <v>1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17</v>
      </c>
      <c r="N45" s="50">
        <v>0</v>
      </c>
      <c r="O45" s="17">
        <f t="shared" si="0"/>
        <v>14</v>
      </c>
      <c r="P45" s="17">
        <f t="shared" si="1"/>
        <v>31</v>
      </c>
      <c r="R45"/>
      <c r="S45" s="19"/>
      <c r="T45" s="19"/>
    </row>
    <row r="46" spans="2:20" ht="23.1" customHeight="1" x14ac:dyDescent="0.25">
      <c r="B46" s="24" t="s">
        <v>73</v>
      </c>
      <c r="C46" s="50">
        <v>10</v>
      </c>
      <c r="D46" s="50">
        <v>0</v>
      </c>
      <c r="E46" s="50">
        <v>1</v>
      </c>
      <c r="F46" s="50">
        <v>3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19</v>
      </c>
      <c r="N46" s="50">
        <v>0</v>
      </c>
      <c r="O46" s="17">
        <f t="shared" si="0"/>
        <v>15</v>
      </c>
      <c r="P46" s="17">
        <f t="shared" si="1"/>
        <v>34</v>
      </c>
      <c r="R46" s="19"/>
      <c r="S46" s="19"/>
      <c r="T46"/>
    </row>
    <row r="47" spans="2:20" ht="23.1" customHeight="1" x14ac:dyDescent="0.25">
      <c r="B47" s="24" t="s">
        <v>74</v>
      </c>
      <c r="C47" s="50">
        <v>14</v>
      </c>
      <c r="D47" s="50">
        <v>3</v>
      </c>
      <c r="E47" s="50">
        <v>4</v>
      </c>
      <c r="F47" s="50">
        <v>5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31</v>
      </c>
      <c r="N47" s="50">
        <v>0</v>
      </c>
      <c r="O47" s="17">
        <f t="shared" si="0"/>
        <v>28</v>
      </c>
      <c r="P47" s="17">
        <f t="shared" si="1"/>
        <v>59</v>
      </c>
      <c r="R47" s="19"/>
      <c r="S47" s="19"/>
      <c r="T47"/>
    </row>
    <row r="48" spans="2:20" ht="23.1" customHeight="1" x14ac:dyDescent="0.25">
      <c r="B48" s="24" t="s">
        <v>75</v>
      </c>
      <c r="C48" s="50">
        <v>9</v>
      </c>
      <c r="D48" s="50">
        <v>0</v>
      </c>
      <c r="E48" s="50">
        <v>0</v>
      </c>
      <c r="F48" s="50">
        <v>3</v>
      </c>
      <c r="G48" s="50">
        <v>0</v>
      </c>
      <c r="H48" s="50">
        <v>0</v>
      </c>
      <c r="I48" s="50">
        <v>4</v>
      </c>
      <c r="J48" s="50">
        <v>0</v>
      </c>
      <c r="K48" s="50">
        <v>0</v>
      </c>
      <c r="L48" s="50">
        <v>0</v>
      </c>
      <c r="M48" s="50">
        <v>15</v>
      </c>
      <c r="N48" s="50">
        <v>0</v>
      </c>
      <c r="O48" s="17">
        <f t="shared" si="0"/>
        <v>16</v>
      </c>
      <c r="P48" s="17">
        <f t="shared" si="1"/>
        <v>31</v>
      </c>
      <c r="R48" s="19"/>
      <c r="S48" s="19"/>
      <c r="T48"/>
    </row>
    <row r="49" spans="2:20" ht="23.1" customHeight="1" x14ac:dyDescent="0.25">
      <c r="B49" s="23" t="s">
        <v>76</v>
      </c>
      <c r="C49" s="50">
        <v>15</v>
      </c>
      <c r="D49" s="50">
        <v>1</v>
      </c>
      <c r="E49" s="50">
        <v>4</v>
      </c>
      <c r="F49" s="50">
        <v>2</v>
      </c>
      <c r="G49" s="50">
        <v>0</v>
      </c>
      <c r="H49" s="50">
        <v>0</v>
      </c>
      <c r="I49" s="50">
        <v>1</v>
      </c>
      <c r="J49" s="50">
        <v>0</v>
      </c>
      <c r="K49" s="50">
        <v>1</v>
      </c>
      <c r="L49" s="50">
        <v>0</v>
      </c>
      <c r="M49" s="50">
        <v>23</v>
      </c>
      <c r="N49" s="50">
        <v>0</v>
      </c>
      <c r="O49" s="17">
        <f t="shared" si="0"/>
        <v>24</v>
      </c>
      <c r="P49" s="17">
        <f t="shared" si="1"/>
        <v>47</v>
      </c>
      <c r="R49" s="19"/>
      <c r="S49" s="19"/>
      <c r="T49"/>
    </row>
    <row r="50" spans="2:20" ht="23.1" customHeight="1" x14ac:dyDescent="0.25">
      <c r="B50" s="24" t="s">
        <v>77</v>
      </c>
      <c r="C50" s="50">
        <v>20</v>
      </c>
      <c r="D50" s="50">
        <v>0</v>
      </c>
      <c r="E50" s="50">
        <v>3</v>
      </c>
      <c r="F50" s="50">
        <v>3</v>
      </c>
      <c r="G50" s="50">
        <v>0</v>
      </c>
      <c r="H50" s="50">
        <v>0</v>
      </c>
      <c r="I50" s="50">
        <v>4</v>
      </c>
      <c r="J50" s="50">
        <v>2</v>
      </c>
      <c r="K50" s="50">
        <v>0</v>
      </c>
      <c r="L50" s="50">
        <v>0</v>
      </c>
      <c r="M50" s="50">
        <v>25</v>
      </c>
      <c r="N50" s="50">
        <v>0</v>
      </c>
      <c r="O50" s="17">
        <f t="shared" si="0"/>
        <v>32</v>
      </c>
      <c r="P50" s="17">
        <f t="shared" si="1"/>
        <v>57</v>
      </c>
      <c r="R50" s="19"/>
      <c r="S50" s="19"/>
      <c r="T50"/>
    </row>
    <row r="51" spans="2:20" ht="23.1" customHeight="1" x14ac:dyDescent="0.25">
      <c r="B51" s="24" t="s">
        <v>78</v>
      </c>
      <c r="C51" s="50">
        <v>17</v>
      </c>
      <c r="D51" s="50">
        <v>3</v>
      </c>
      <c r="E51" s="50">
        <v>1</v>
      </c>
      <c r="F51" s="50">
        <v>2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3</v>
      </c>
      <c r="M51" s="50">
        <v>23</v>
      </c>
      <c r="N51" s="50">
        <v>0</v>
      </c>
      <c r="O51" s="17">
        <f t="shared" si="0"/>
        <v>27</v>
      </c>
      <c r="P51" s="17">
        <f t="shared" si="1"/>
        <v>50</v>
      </c>
      <c r="R51" s="19"/>
      <c r="S51" s="19"/>
      <c r="T51"/>
    </row>
    <row r="52" spans="2:20" ht="23.1" customHeight="1" x14ac:dyDescent="0.25">
      <c r="B52" s="24" t="s">
        <v>79</v>
      </c>
      <c r="C52" s="50">
        <v>19</v>
      </c>
      <c r="D52" s="50">
        <v>4</v>
      </c>
      <c r="E52" s="50">
        <v>2</v>
      </c>
      <c r="F52" s="50">
        <v>6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32</v>
      </c>
      <c r="N52" s="50">
        <v>0</v>
      </c>
      <c r="O52" s="17">
        <f>SUM(C52:L52,N52)</f>
        <v>34</v>
      </c>
      <c r="P52" s="17">
        <f t="shared" si="1"/>
        <v>66</v>
      </c>
      <c r="R52" s="19"/>
      <c r="S52" s="19"/>
      <c r="T52"/>
    </row>
    <row r="53" spans="2:20" ht="23.1" customHeight="1" x14ac:dyDescent="0.25">
      <c r="B53" s="23" t="s">
        <v>80</v>
      </c>
      <c r="C53" s="50">
        <v>13</v>
      </c>
      <c r="D53" s="50">
        <v>0</v>
      </c>
      <c r="E53" s="50">
        <v>1</v>
      </c>
      <c r="F53" s="50">
        <v>3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0</v>
      </c>
      <c r="M53" s="50">
        <v>22</v>
      </c>
      <c r="N53" s="50">
        <v>0</v>
      </c>
      <c r="O53" s="17">
        <f t="shared" si="0"/>
        <v>20</v>
      </c>
      <c r="P53" s="17">
        <f>SUM(C53:N53)</f>
        <v>42</v>
      </c>
      <c r="R53" s="19"/>
      <c r="S53" s="19"/>
      <c r="T53"/>
    </row>
    <row r="54" spans="2:20" ht="23.1" customHeight="1" x14ac:dyDescent="0.25">
      <c r="B54" s="23" t="s">
        <v>81</v>
      </c>
      <c r="C54" s="50">
        <v>8</v>
      </c>
      <c r="D54" s="50">
        <v>1</v>
      </c>
      <c r="E54" s="50">
        <v>4</v>
      </c>
      <c r="F54" s="50">
        <v>2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10</v>
      </c>
      <c r="N54" s="50">
        <v>0</v>
      </c>
      <c r="O54" s="17">
        <f t="shared" si="0"/>
        <v>17</v>
      </c>
      <c r="P54" s="17">
        <f t="shared" si="1"/>
        <v>27</v>
      </c>
      <c r="R54" s="19"/>
      <c r="S54" s="19"/>
      <c r="T54"/>
    </row>
    <row r="55" spans="2:20" ht="23.1" customHeight="1" x14ac:dyDescent="0.25">
      <c r="B55" s="23" t="s">
        <v>82</v>
      </c>
      <c r="C55" s="50">
        <v>12</v>
      </c>
      <c r="D55" s="50">
        <v>3</v>
      </c>
      <c r="E55" s="50">
        <v>2</v>
      </c>
      <c r="F55" s="50">
        <v>2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24</v>
      </c>
      <c r="N55" s="50">
        <v>0</v>
      </c>
      <c r="O55" s="17">
        <f t="shared" si="0"/>
        <v>20</v>
      </c>
      <c r="P55" s="17">
        <f t="shared" si="1"/>
        <v>44</v>
      </c>
      <c r="R55" s="19"/>
      <c r="S55" s="19"/>
      <c r="T55"/>
    </row>
    <row r="56" spans="2:20" ht="23.1" customHeight="1" x14ac:dyDescent="0.25">
      <c r="B56" s="23" t="s">
        <v>83</v>
      </c>
      <c r="C56" s="50">
        <v>13</v>
      </c>
      <c r="D56" s="50">
        <v>4</v>
      </c>
      <c r="E56" s="50">
        <v>2</v>
      </c>
      <c r="F56" s="50">
        <v>2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1</v>
      </c>
      <c r="M56" s="50">
        <v>29</v>
      </c>
      <c r="N56" s="50">
        <v>0</v>
      </c>
      <c r="O56" s="17">
        <f t="shared" si="0"/>
        <v>22</v>
      </c>
      <c r="P56" s="17">
        <f t="shared" si="1"/>
        <v>51</v>
      </c>
      <c r="R56" s="19"/>
      <c r="S56" s="19"/>
      <c r="T56"/>
    </row>
    <row r="57" spans="2:20" ht="23.1" customHeight="1" x14ac:dyDescent="0.25">
      <c r="B57" s="23" t="s">
        <v>84</v>
      </c>
      <c r="C57" s="50">
        <v>15</v>
      </c>
      <c r="D57" s="50">
        <v>3</v>
      </c>
      <c r="E57" s="50">
        <v>0</v>
      </c>
      <c r="F57" s="50">
        <v>2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3</v>
      </c>
      <c r="M57" s="50">
        <v>30</v>
      </c>
      <c r="N57" s="50">
        <v>0</v>
      </c>
      <c r="O57" s="17">
        <f t="shared" si="0"/>
        <v>25</v>
      </c>
      <c r="P57" s="17">
        <f t="shared" si="1"/>
        <v>55</v>
      </c>
      <c r="R57" s="19"/>
      <c r="S57" s="19"/>
      <c r="T57"/>
    </row>
    <row r="58" spans="2:20" ht="23.1" customHeight="1" x14ac:dyDescent="0.25">
      <c r="B58" s="59" t="s">
        <v>18</v>
      </c>
      <c r="C58" s="16">
        <f t="shared" ref="C58:P58" si="26">SUM(C10:C57)</f>
        <v>420</v>
      </c>
      <c r="D58" s="16">
        <f t="shared" si="26"/>
        <v>54</v>
      </c>
      <c r="E58" s="16">
        <f t="shared" si="26"/>
        <v>71</v>
      </c>
      <c r="F58" s="16">
        <f t="shared" si="26"/>
        <v>118</v>
      </c>
      <c r="G58" s="16">
        <f t="shared" si="26"/>
        <v>0</v>
      </c>
      <c r="H58" s="16">
        <f t="shared" si="26"/>
        <v>1</v>
      </c>
      <c r="I58" s="16">
        <f t="shared" si="26"/>
        <v>84</v>
      </c>
      <c r="J58" s="16">
        <f t="shared" si="26"/>
        <v>15</v>
      </c>
      <c r="K58" s="16">
        <f t="shared" si="26"/>
        <v>7</v>
      </c>
      <c r="L58" s="16">
        <f t="shared" si="26"/>
        <v>15</v>
      </c>
      <c r="M58" s="16">
        <f t="shared" si="26"/>
        <v>1025</v>
      </c>
      <c r="N58" s="16">
        <f t="shared" si="26"/>
        <v>0</v>
      </c>
      <c r="O58" s="17">
        <f t="shared" si="0"/>
        <v>785</v>
      </c>
      <c r="P58" s="16">
        <f t="shared" si="26"/>
        <v>1810</v>
      </c>
      <c r="R58" s="19"/>
      <c r="S58" s="19"/>
      <c r="T58"/>
    </row>
    <row r="59" spans="2:20" ht="23.1" customHeight="1" x14ac:dyDescent="0.25">
      <c r="B59" s="59" t="s">
        <v>93</v>
      </c>
      <c r="C59" s="43">
        <f t="shared" ref="C59:N59" si="27">C58/$P$58</f>
        <v>0.23204419889502761</v>
      </c>
      <c r="D59" s="43">
        <f t="shared" si="27"/>
        <v>2.9834254143646408E-2</v>
      </c>
      <c r="E59" s="43">
        <f t="shared" si="27"/>
        <v>3.9226519337016576E-2</v>
      </c>
      <c r="F59" s="43">
        <f t="shared" si="27"/>
        <v>6.5193370165745862E-2</v>
      </c>
      <c r="G59" s="43">
        <f t="shared" si="27"/>
        <v>0</v>
      </c>
      <c r="H59" s="43">
        <f t="shared" si="27"/>
        <v>5.5248618784530391E-4</v>
      </c>
      <c r="I59" s="43">
        <f t="shared" si="27"/>
        <v>4.6408839779005527E-2</v>
      </c>
      <c r="J59" s="43">
        <f t="shared" si="27"/>
        <v>8.2872928176795577E-3</v>
      </c>
      <c r="K59" s="43">
        <f t="shared" si="27"/>
        <v>3.8674033149171273E-3</v>
      </c>
      <c r="L59" s="43">
        <f t="shared" si="27"/>
        <v>8.2872928176795577E-3</v>
      </c>
      <c r="M59" s="43">
        <f t="shared" si="27"/>
        <v>0.56629834254143652</v>
      </c>
      <c r="N59" s="43">
        <f t="shared" si="27"/>
        <v>0</v>
      </c>
      <c r="R59" s="19"/>
      <c r="S59" s="19"/>
      <c r="T59"/>
    </row>
    <row r="60" spans="2:20" ht="23.1" customHeight="1" x14ac:dyDescent="0.25">
      <c r="B60" s="60" t="s">
        <v>94</v>
      </c>
      <c r="C60" s="44">
        <f>C58/$O$58</f>
        <v>0.53503184713375795</v>
      </c>
      <c r="D60" s="44">
        <f t="shared" ref="D60:N60" si="28">D58/$O$58</f>
        <v>6.8789808917197451E-2</v>
      </c>
      <c r="E60" s="44">
        <f t="shared" si="28"/>
        <v>9.0445859872611459E-2</v>
      </c>
      <c r="F60" s="44">
        <f t="shared" si="28"/>
        <v>0.15031847133757961</v>
      </c>
      <c r="G60" s="44">
        <f t="shared" si="28"/>
        <v>0</v>
      </c>
      <c r="H60" s="44">
        <f t="shared" si="28"/>
        <v>1.2738853503184713E-3</v>
      </c>
      <c r="I60" s="44">
        <f t="shared" si="28"/>
        <v>0.1070063694267516</v>
      </c>
      <c r="J60" s="44">
        <f t="shared" si="28"/>
        <v>1.9108280254777069E-2</v>
      </c>
      <c r="K60" s="44">
        <f t="shared" si="28"/>
        <v>8.9171974522292991E-3</v>
      </c>
      <c r="L60" s="44">
        <f t="shared" si="28"/>
        <v>1.9108280254777069E-2</v>
      </c>
      <c r="M60" s="44"/>
      <c r="N60" s="44">
        <f t="shared" si="28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N5" sqref="N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8" t="str">
        <f>'[2]23.09.KIIRA-KASANGATI'!C3:G3</f>
        <v>MCC - C2 - STN 70 - KASANGATI-KIIRA ROAD</v>
      </c>
      <c r="D3" s="78"/>
      <c r="E3" s="78"/>
      <c r="F3" s="78"/>
      <c r="G3" s="78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182</v>
      </c>
      <c r="F5" s="41" t="s">
        <v>1</v>
      </c>
      <c r="G5" s="76" t="str">
        <f>'[2]24.07 Makindye-Kibuye'!G5:H5</f>
        <v>Bonobos hotel</v>
      </c>
      <c r="H5" s="77"/>
      <c r="I5" s="14"/>
      <c r="J5" s="2" t="s">
        <v>5</v>
      </c>
      <c r="K5" s="76" t="str">
        <f>'[2]24.07 Makindye-Kibuye'!K5:L5</f>
        <v>Deborah</v>
      </c>
      <c r="L5" s="77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6" t="str">
        <f>'[2]23.09.KIIRA-KASANGATI'!D6:E6</f>
        <v>Kiira</v>
      </c>
      <c r="E6" s="77"/>
      <c r="F6" s="2" t="s">
        <v>2</v>
      </c>
      <c r="G6" s="76" t="str">
        <f>'[2]23.09.KIIRA-KASANGATI'!G6:H6</f>
        <v>Kasangati</v>
      </c>
      <c r="H6" s="77"/>
      <c r="J6" s="2" t="s">
        <v>21</v>
      </c>
      <c r="K6" s="76" t="str">
        <f>'[2]24.07 Makindye-Kibuye'!K6:L6</f>
        <v>Lawrence</v>
      </c>
      <c r="L6" s="77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9</v>
      </c>
      <c r="D10" s="50">
        <v>2</v>
      </c>
      <c r="E10" s="50">
        <v>0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24</v>
      </c>
      <c r="N10" s="50">
        <v>0</v>
      </c>
      <c r="O10" s="17">
        <f t="shared" ref="O10:O57" si="0">SUM(C10:L10,N10)</f>
        <v>13</v>
      </c>
      <c r="P10" s="17">
        <f t="shared" ref="P10:P57" si="1">SUM(C10:N10)</f>
        <v>37</v>
      </c>
      <c r="R10" s="1" t="s">
        <v>6</v>
      </c>
      <c r="S10" s="17">
        <f t="shared" ref="S10:AF10" si="2">SUM(C10:C13)</f>
        <v>73</v>
      </c>
      <c r="T10" s="17">
        <f t="shared" si="2"/>
        <v>15</v>
      </c>
      <c r="U10" s="17">
        <f t="shared" si="2"/>
        <v>10</v>
      </c>
      <c r="V10" s="17">
        <f t="shared" si="2"/>
        <v>18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101</v>
      </c>
      <c r="AD10" s="17">
        <f t="shared" si="2"/>
        <v>0</v>
      </c>
      <c r="AE10" s="31">
        <f t="shared" si="2"/>
        <v>119</v>
      </c>
      <c r="AF10" s="31">
        <f t="shared" si="2"/>
        <v>220</v>
      </c>
    </row>
    <row r="11" spans="2:32" s="6" customFormat="1" ht="23.1" customHeight="1" x14ac:dyDescent="0.25">
      <c r="B11" s="23" t="s">
        <v>38</v>
      </c>
      <c r="C11" s="50">
        <v>16</v>
      </c>
      <c r="D11" s="50">
        <v>1</v>
      </c>
      <c r="E11" s="50">
        <v>2</v>
      </c>
      <c r="F11" s="50">
        <v>10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27</v>
      </c>
      <c r="N11" s="50">
        <v>0</v>
      </c>
      <c r="O11" s="17">
        <f t="shared" si="0"/>
        <v>30</v>
      </c>
      <c r="P11" s="17">
        <f t="shared" si="1"/>
        <v>57</v>
      </c>
      <c r="R11" s="1" t="s">
        <v>7</v>
      </c>
      <c r="S11" s="17">
        <f t="shared" ref="S11:AF11" si="3">SUM(C14:C17)</f>
        <v>43</v>
      </c>
      <c r="T11" s="17">
        <f t="shared" si="3"/>
        <v>7</v>
      </c>
      <c r="U11" s="17">
        <f t="shared" si="3"/>
        <v>10</v>
      </c>
      <c r="V11" s="17">
        <f t="shared" si="3"/>
        <v>10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3</v>
      </c>
      <c r="AA11" s="17">
        <f t="shared" si="3"/>
        <v>0</v>
      </c>
      <c r="AB11" s="17">
        <f t="shared" si="3"/>
        <v>5</v>
      </c>
      <c r="AC11" s="17">
        <f t="shared" si="3"/>
        <v>83</v>
      </c>
      <c r="AD11" s="17">
        <f t="shared" si="3"/>
        <v>0</v>
      </c>
      <c r="AE11" s="31">
        <f t="shared" si="3"/>
        <v>80</v>
      </c>
      <c r="AF11" s="31">
        <f t="shared" si="3"/>
        <v>163</v>
      </c>
    </row>
    <row r="12" spans="2:32" ht="23.1" customHeight="1" x14ac:dyDescent="0.25">
      <c r="B12" s="23" t="s">
        <v>39</v>
      </c>
      <c r="C12" s="50">
        <v>19</v>
      </c>
      <c r="D12" s="50">
        <v>6</v>
      </c>
      <c r="E12" s="50">
        <v>4</v>
      </c>
      <c r="F12" s="50">
        <v>3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25</v>
      </c>
      <c r="N12" s="50">
        <v>0</v>
      </c>
      <c r="O12" s="17">
        <f t="shared" si="0"/>
        <v>33</v>
      </c>
      <c r="P12" s="17">
        <f t="shared" si="1"/>
        <v>58</v>
      </c>
      <c r="R12" s="1" t="s">
        <v>8</v>
      </c>
      <c r="S12" s="17">
        <f t="shared" ref="S12:AF12" si="4">SUM(C18:C21)</f>
        <v>46</v>
      </c>
      <c r="T12" s="17">
        <f t="shared" si="4"/>
        <v>4</v>
      </c>
      <c r="U12" s="17">
        <f t="shared" si="4"/>
        <v>7</v>
      </c>
      <c r="V12" s="17">
        <f t="shared" si="4"/>
        <v>8</v>
      </c>
      <c r="W12" s="17">
        <f t="shared" si="4"/>
        <v>1</v>
      </c>
      <c r="X12" s="17">
        <f t="shared" si="4"/>
        <v>1</v>
      </c>
      <c r="Y12" s="17">
        <f t="shared" si="4"/>
        <v>3</v>
      </c>
      <c r="Z12" s="17">
        <f t="shared" si="4"/>
        <v>3</v>
      </c>
      <c r="AA12" s="17">
        <f t="shared" si="4"/>
        <v>0</v>
      </c>
      <c r="AB12" s="17">
        <f t="shared" si="4"/>
        <v>5</v>
      </c>
      <c r="AC12" s="17">
        <f t="shared" si="4"/>
        <v>73</v>
      </c>
      <c r="AD12" s="17">
        <f t="shared" si="4"/>
        <v>0</v>
      </c>
      <c r="AE12" s="31">
        <f t="shared" si="4"/>
        <v>78</v>
      </c>
      <c r="AF12" s="31">
        <f t="shared" si="4"/>
        <v>151</v>
      </c>
    </row>
    <row r="13" spans="2:32" ht="23.1" customHeight="1" x14ac:dyDescent="0.25">
      <c r="B13" s="23" t="s">
        <v>40</v>
      </c>
      <c r="C13" s="50">
        <v>29</v>
      </c>
      <c r="D13" s="50">
        <v>6</v>
      </c>
      <c r="E13" s="50">
        <v>4</v>
      </c>
      <c r="F13" s="50">
        <v>3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25</v>
      </c>
      <c r="N13" s="50">
        <v>0</v>
      </c>
      <c r="O13" s="17">
        <f t="shared" si="0"/>
        <v>43</v>
      </c>
      <c r="P13" s="17">
        <f t="shared" si="1"/>
        <v>68</v>
      </c>
      <c r="R13" s="1" t="s">
        <v>9</v>
      </c>
      <c r="S13" s="17">
        <f t="shared" ref="S13:AF13" si="5">SUM(C22:C25)</f>
        <v>39</v>
      </c>
      <c r="T13" s="17">
        <f t="shared" si="5"/>
        <v>1</v>
      </c>
      <c r="U13" s="17">
        <f t="shared" si="5"/>
        <v>11</v>
      </c>
      <c r="V13" s="17">
        <f t="shared" si="5"/>
        <v>9</v>
      </c>
      <c r="W13" s="17">
        <f t="shared" si="5"/>
        <v>2</v>
      </c>
      <c r="X13" s="17">
        <f t="shared" si="5"/>
        <v>0</v>
      </c>
      <c r="Y13" s="17">
        <f t="shared" si="5"/>
        <v>7</v>
      </c>
      <c r="Z13" s="17">
        <f t="shared" si="5"/>
        <v>2</v>
      </c>
      <c r="AA13" s="17">
        <f t="shared" si="5"/>
        <v>2</v>
      </c>
      <c r="AB13" s="17">
        <f t="shared" si="5"/>
        <v>0</v>
      </c>
      <c r="AC13" s="17">
        <f t="shared" si="5"/>
        <v>80</v>
      </c>
      <c r="AD13" s="17">
        <f t="shared" si="5"/>
        <v>0</v>
      </c>
      <c r="AE13" s="31">
        <f t="shared" si="5"/>
        <v>73</v>
      </c>
      <c r="AF13" s="31">
        <f t="shared" si="5"/>
        <v>153</v>
      </c>
    </row>
    <row r="14" spans="2:32" ht="23.1" customHeight="1" x14ac:dyDescent="0.25">
      <c r="B14" s="23" t="s">
        <v>41</v>
      </c>
      <c r="C14" s="50">
        <v>10</v>
      </c>
      <c r="D14" s="50">
        <v>3</v>
      </c>
      <c r="E14" s="50">
        <v>3</v>
      </c>
      <c r="F14" s="50">
        <v>3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18</v>
      </c>
      <c r="N14" s="50">
        <v>0</v>
      </c>
      <c r="O14" s="17">
        <f t="shared" si="0"/>
        <v>20</v>
      </c>
      <c r="P14" s="17">
        <f t="shared" si="1"/>
        <v>38</v>
      </c>
      <c r="R14" s="1" t="s">
        <v>10</v>
      </c>
      <c r="S14" s="17">
        <f t="shared" ref="S14:AF14" si="6">SUM(C26:C29)</f>
        <v>19</v>
      </c>
      <c r="T14" s="17">
        <f t="shared" si="6"/>
        <v>2</v>
      </c>
      <c r="U14" s="17">
        <f t="shared" si="6"/>
        <v>15</v>
      </c>
      <c r="V14" s="17">
        <f t="shared" si="6"/>
        <v>5</v>
      </c>
      <c r="W14" s="17">
        <f t="shared" si="6"/>
        <v>0</v>
      </c>
      <c r="X14" s="17">
        <f t="shared" si="6"/>
        <v>1</v>
      </c>
      <c r="Y14" s="17">
        <f t="shared" si="6"/>
        <v>8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65</v>
      </c>
      <c r="AD14" s="17">
        <f t="shared" si="6"/>
        <v>0</v>
      </c>
      <c r="AE14" s="31">
        <f t="shared" si="6"/>
        <v>53</v>
      </c>
      <c r="AF14" s="31">
        <f t="shared" si="6"/>
        <v>118</v>
      </c>
    </row>
    <row r="15" spans="2:32" ht="23.1" customHeight="1" x14ac:dyDescent="0.25">
      <c r="B15" s="23" t="s">
        <v>42</v>
      </c>
      <c r="C15" s="50">
        <v>19</v>
      </c>
      <c r="D15" s="50">
        <v>2</v>
      </c>
      <c r="E15" s="50">
        <v>3</v>
      </c>
      <c r="F15" s="50">
        <v>4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1</v>
      </c>
      <c r="M15" s="50">
        <v>29</v>
      </c>
      <c r="N15" s="50">
        <v>0</v>
      </c>
      <c r="O15" s="17">
        <f t="shared" si="0"/>
        <v>31</v>
      </c>
      <c r="P15" s="17">
        <f t="shared" si="1"/>
        <v>60</v>
      </c>
      <c r="R15" s="1" t="s">
        <v>11</v>
      </c>
      <c r="S15" s="17">
        <f t="shared" ref="S15:AF15" si="7">SUM(C30:C33)</f>
        <v>37</v>
      </c>
      <c r="T15" s="17">
        <f t="shared" si="7"/>
        <v>1</v>
      </c>
      <c r="U15" s="17">
        <f t="shared" si="7"/>
        <v>6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1</v>
      </c>
      <c r="AA15" s="17">
        <f t="shared" si="7"/>
        <v>1</v>
      </c>
      <c r="AB15" s="17">
        <f t="shared" si="7"/>
        <v>3</v>
      </c>
      <c r="AC15" s="17">
        <f t="shared" si="7"/>
        <v>80</v>
      </c>
      <c r="AD15" s="17">
        <f t="shared" si="7"/>
        <v>0</v>
      </c>
      <c r="AE15" s="31">
        <f t="shared" si="7"/>
        <v>55</v>
      </c>
      <c r="AF15" s="31">
        <f t="shared" si="7"/>
        <v>135</v>
      </c>
    </row>
    <row r="16" spans="2:32" ht="23.1" customHeight="1" x14ac:dyDescent="0.25">
      <c r="B16" s="23" t="s">
        <v>43</v>
      </c>
      <c r="C16" s="50">
        <v>7</v>
      </c>
      <c r="D16" s="50">
        <v>1</v>
      </c>
      <c r="E16" s="50">
        <v>3</v>
      </c>
      <c r="F16" s="50">
        <v>2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17</v>
      </c>
      <c r="N16" s="50">
        <v>0</v>
      </c>
      <c r="O16" s="17">
        <f t="shared" si="0"/>
        <v>13</v>
      </c>
      <c r="P16" s="17">
        <f t="shared" si="1"/>
        <v>30</v>
      </c>
      <c r="R16" s="1" t="s">
        <v>12</v>
      </c>
      <c r="S16" s="17">
        <f t="shared" ref="S16:AF16" si="8">SUM(C34:C37)</f>
        <v>23</v>
      </c>
      <c r="T16" s="17">
        <f t="shared" si="8"/>
        <v>3</v>
      </c>
      <c r="U16" s="17">
        <f t="shared" si="8"/>
        <v>9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9</v>
      </c>
      <c r="Z16" s="17">
        <f t="shared" si="8"/>
        <v>5</v>
      </c>
      <c r="AA16" s="17">
        <f t="shared" si="8"/>
        <v>1</v>
      </c>
      <c r="AB16" s="17">
        <f t="shared" si="8"/>
        <v>3</v>
      </c>
      <c r="AC16" s="17">
        <f t="shared" si="8"/>
        <v>73</v>
      </c>
      <c r="AD16" s="17">
        <f t="shared" si="8"/>
        <v>0</v>
      </c>
      <c r="AE16" s="31">
        <f t="shared" si="8"/>
        <v>59</v>
      </c>
      <c r="AF16" s="31">
        <f t="shared" si="8"/>
        <v>132</v>
      </c>
    </row>
    <row r="17" spans="2:32" ht="23.1" customHeight="1" x14ac:dyDescent="0.25">
      <c r="B17" s="23" t="s">
        <v>44</v>
      </c>
      <c r="C17" s="50">
        <v>7</v>
      </c>
      <c r="D17" s="50">
        <v>1</v>
      </c>
      <c r="E17" s="50">
        <v>1</v>
      </c>
      <c r="F17" s="50">
        <v>1</v>
      </c>
      <c r="G17" s="50">
        <v>0</v>
      </c>
      <c r="H17" s="50">
        <v>0</v>
      </c>
      <c r="I17" s="50">
        <v>0</v>
      </c>
      <c r="J17" s="50">
        <v>2</v>
      </c>
      <c r="K17" s="50">
        <v>0</v>
      </c>
      <c r="L17" s="50">
        <v>4</v>
      </c>
      <c r="M17" s="50">
        <v>19</v>
      </c>
      <c r="N17" s="50">
        <v>0</v>
      </c>
      <c r="O17" s="17">
        <f t="shared" si="0"/>
        <v>16</v>
      </c>
      <c r="P17" s="17">
        <f t="shared" si="1"/>
        <v>35</v>
      </c>
      <c r="R17" s="1" t="s">
        <v>13</v>
      </c>
      <c r="S17" s="17">
        <f t="shared" ref="S17:AF17" si="9">SUM(C38:C41)</f>
        <v>18</v>
      </c>
      <c r="T17" s="17">
        <f t="shared" si="9"/>
        <v>3</v>
      </c>
      <c r="U17" s="17">
        <f t="shared" si="9"/>
        <v>9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4</v>
      </c>
      <c r="AA17" s="17">
        <f t="shared" si="9"/>
        <v>0</v>
      </c>
      <c r="AB17" s="17">
        <f t="shared" si="9"/>
        <v>3</v>
      </c>
      <c r="AC17" s="17">
        <f t="shared" si="9"/>
        <v>57</v>
      </c>
      <c r="AD17" s="17">
        <f t="shared" si="9"/>
        <v>0</v>
      </c>
      <c r="AE17" s="31">
        <f t="shared" si="9"/>
        <v>48</v>
      </c>
      <c r="AF17" s="31">
        <f t="shared" si="9"/>
        <v>105</v>
      </c>
    </row>
    <row r="18" spans="2:32" ht="23.1" customHeight="1" x14ac:dyDescent="0.25">
      <c r="B18" s="23" t="s">
        <v>45</v>
      </c>
      <c r="C18" s="50">
        <v>13</v>
      </c>
      <c r="D18" s="50">
        <v>1</v>
      </c>
      <c r="E18" s="50">
        <v>3</v>
      </c>
      <c r="F18" s="50">
        <v>3</v>
      </c>
      <c r="G18" s="50">
        <v>0</v>
      </c>
      <c r="H18" s="50">
        <v>0</v>
      </c>
      <c r="I18" s="50">
        <v>1</v>
      </c>
      <c r="J18" s="50">
        <v>1</v>
      </c>
      <c r="K18" s="50">
        <v>0</v>
      </c>
      <c r="L18" s="50">
        <v>2</v>
      </c>
      <c r="M18" s="50">
        <v>22</v>
      </c>
      <c r="N18" s="50">
        <v>0</v>
      </c>
      <c r="O18" s="17">
        <f t="shared" si="0"/>
        <v>24</v>
      </c>
      <c r="P18" s="17">
        <f t="shared" si="1"/>
        <v>46</v>
      </c>
      <c r="R18" s="1" t="s">
        <v>14</v>
      </c>
      <c r="S18" s="17">
        <f t="shared" ref="S18:AF18" si="10">SUM(C42:C45)</f>
        <v>16</v>
      </c>
      <c r="T18" s="17">
        <f t="shared" si="10"/>
        <v>2</v>
      </c>
      <c r="U18" s="17">
        <f t="shared" si="10"/>
        <v>5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56</v>
      </c>
      <c r="AD18" s="17">
        <f t="shared" si="10"/>
        <v>0</v>
      </c>
      <c r="AE18" s="31">
        <f t="shared" si="10"/>
        <v>36</v>
      </c>
      <c r="AF18" s="31">
        <f t="shared" si="10"/>
        <v>92</v>
      </c>
    </row>
    <row r="19" spans="2:32" ht="23.1" customHeight="1" x14ac:dyDescent="0.25">
      <c r="B19" s="23" t="s">
        <v>46</v>
      </c>
      <c r="C19" s="50">
        <v>9</v>
      </c>
      <c r="D19" s="50">
        <v>0</v>
      </c>
      <c r="E19" s="50">
        <v>1</v>
      </c>
      <c r="F19" s="50">
        <v>2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15</v>
      </c>
      <c r="N19" s="50">
        <v>0</v>
      </c>
      <c r="O19" s="17">
        <f t="shared" si="0"/>
        <v>15</v>
      </c>
      <c r="P19" s="17">
        <f t="shared" si="1"/>
        <v>30</v>
      </c>
      <c r="R19" s="1" t="s">
        <v>15</v>
      </c>
      <c r="S19" s="17">
        <f t="shared" ref="S19:AF19" si="11">SUM(C46:C49)</f>
        <v>34</v>
      </c>
      <c r="T19" s="17">
        <f t="shared" si="11"/>
        <v>3</v>
      </c>
      <c r="U19" s="17">
        <f t="shared" si="11"/>
        <v>5</v>
      </c>
      <c r="V19" s="17">
        <f t="shared" si="11"/>
        <v>10</v>
      </c>
      <c r="W19" s="17">
        <f t="shared" si="11"/>
        <v>0</v>
      </c>
      <c r="X19" s="17">
        <f t="shared" si="11"/>
        <v>2</v>
      </c>
      <c r="Y19" s="17">
        <f t="shared" si="11"/>
        <v>5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60</v>
      </c>
      <c r="AD19" s="17">
        <f t="shared" si="11"/>
        <v>0</v>
      </c>
      <c r="AE19" s="31">
        <f t="shared" si="11"/>
        <v>63</v>
      </c>
      <c r="AF19" s="31">
        <f t="shared" si="11"/>
        <v>123</v>
      </c>
    </row>
    <row r="20" spans="2:32" ht="23.1" customHeight="1" x14ac:dyDescent="0.25">
      <c r="B20" s="23" t="s">
        <v>47</v>
      </c>
      <c r="C20" s="50">
        <v>16</v>
      </c>
      <c r="D20" s="50">
        <v>2</v>
      </c>
      <c r="E20" s="50">
        <v>0</v>
      </c>
      <c r="F20" s="50">
        <v>1</v>
      </c>
      <c r="G20" s="50">
        <v>1</v>
      </c>
      <c r="H20" s="50">
        <v>1</v>
      </c>
      <c r="I20" s="50">
        <v>0</v>
      </c>
      <c r="J20" s="50">
        <v>0</v>
      </c>
      <c r="K20" s="50">
        <v>0</v>
      </c>
      <c r="L20" s="50">
        <v>1</v>
      </c>
      <c r="M20" s="50">
        <v>20</v>
      </c>
      <c r="N20" s="50">
        <v>0</v>
      </c>
      <c r="O20" s="17">
        <f t="shared" si="0"/>
        <v>22</v>
      </c>
      <c r="P20" s="17">
        <f t="shared" si="1"/>
        <v>42</v>
      </c>
      <c r="R20" s="1" t="s">
        <v>16</v>
      </c>
      <c r="S20" s="17">
        <f t="shared" ref="S20:AF20" si="12">SUM(C50:C53)</f>
        <v>50</v>
      </c>
      <c r="T20" s="17">
        <f t="shared" si="12"/>
        <v>5</v>
      </c>
      <c r="U20" s="17">
        <f t="shared" si="12"/>
        <v>12</v>
      </c>
      <c r="V20" s="17">
        <f t="shared" si="12"/>
        <v>10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75</v>
      </c>
      <c r="AD20" s="17">
        <f t="shared" si="12"/>
        <v>0</v>
      </c>
      <c r="AE20" s="31">
        <f t="shared" si="12"/>
        <v>83</v>
      </c>
      <c r="AF20" s="31">
        <f t="shared" si="12"/>
        <v>158</v>
      </c>
    </row>
    <row r="21" spans="2:32" ht="23.1" customHeight="1" x14ac:dyDescent="0.25">
      <c r="B21" s="23" t="s">
        <v>48</v>
      </c>
      <c r="C21" s="50">
        <v>8</v>
      </c>
      <c r="D21" s="50">
        <v>1</v>
      </c>
      <c r="E21" s="50">
        <v>3</v>
      </c>
      <c r="F21" s="50">
        <v>2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2</v>
      </c>
      <c r="M21" s="50">
        <v>16</v>
      </c>
      <c r="N21" s="50">
        <v>0</v>
      </c>
      <c r="O21" s="17">
        <f t="shared" si="0"/>
        <v>17</v>
      </c>
      <c r="P21" s="17">
        <f t="shared" si="1"/>
        <v>33</v>
      </c>
      <c r="R21" s="36" t="s">
        <v>20</v>
      </c>
      <c r="S21" s="34">
        <f t="shared" ref="S21:AF21" si="13">SUM(C54:C57)</f>
        <v>61</v>
      </c>
      <c r="T21" s="17">
        <f t="shared" si="13"/>
        <v>6</v>
      </c>
      <c r="U21" s="17">
        <f t="shared" si="13"/>
        <v>12</v>
      </c>
      <c r="V21" s="17">
        <f t="shared" si="13"/>
        <v>11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1</v>
      </c>
      <c r="AA21" s="17">
        <f t="shared" si="13"/>
        <v>2</v>
      </c>
      <c r="AB21" s="17">
        <f t="shared" si="13"/>
        <v>0</v>
      </c>
      <c r="AC21" s="17">
        <f t="shared" si="13"/>
        <v>73</v>
      </c>
      <c r="AD21" s="17">
        <f t="shared" si="13"/>
        <v>0</v>
      </c>
      <c r="AE21" s="31">
        <f t="shared" si="13"/>
        <v>95</v>
      </c>
      <c r="AF21" s="31">
        <f t="shared" si="13"/>
        <v>168</v>
      </c>
    </row>
    <row r="22" spans="2:32" ht="23.1" customHeight="1" x14ac:dyDescent="0.25">
      <c r="B22" s="23" t="s">
        <v>49</v>
      </c>
      <c r="C22" s="50">
        <v>6</v>
      </c>
      <c r="D22" s="50">
        <v>0</v>
      </c>
      <c r="E22" s="50">
        <v>1</v>
      </c>
      <c r="F22" s="50">
        <v>5</v>
      </c>
      <c r="G22" s="50">
        <v>1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19</v>
      </c>
      <c r="N22" s="50">
        <v>0</v>
      </c>
      <c r="O22" s="17">
        <f t="shared" si="0"/>
        <v>14</v>
      </c>
      <c r="P22" s="17">
        <f t="shared" si="1"/>
        <v>33</v>
      </c>
      <c r="R22" s="57" t="s">
        <v>90</v>
      </c>
      <c r="S22" s="58">
        <f>MAX(S10:S12)</f>
        <v>73</v>
      </c>
      <c r="T22" s="58">
        <f t="shared" ref="T22:AF22" si="14">MAX(T10:T12)</f>
        <v>15</v>
      </c>
      <c r="U22" s="58">
        <f t="shared" si="14"/>
        <v>10</v>
      </c>
      <c r="V22" s="58">
        <f t="shared" si="14"/>
        <v>18</v>
      </c>
      <c r="W22" s="58">
        <f t="shared" si="14"/>
        <v>1</v>
      </c>
      <c r="X22" s="58">
        <f t="shared" si="14"/>
        <v>1</v>
      </c>
      <c r="Y22" s="58">
        <f t="shared" si="14"/>
        <v>3</v>
      </c>
      <c r="Z22" s="58">
        <f t="shared" si="14"/>
        <v>3</v>
      </c>
      <c r="AA22" s="58">
        <f t="shared" si="14"/>
        <v>0</v>
      </c>
      <c r="AB22" s="58">
        <f t="shared" si="14"/>
        <v>5</v>
      </c>
      <c r="AC22" s="58">
        <f t="shared" si="14"/>
        <v>101</v>
      </c>
      <c r="AD22" s="58">
        <f t="shared" si="14"/>
        <v>0</v>
      </c>
      <c r="AE22" s="40">
        <f t="shared" si="14"/>
        <v>119</v>
      </c>
      <c r="AF22" s="40">
        <f t="shared" si="14"/>
        <v>220</v>
      </c>
    </row>
    <row r="23" spans="2:32" ht="23.1" customHeight="1" x14ac:dyDescent="0.25">
      <c r="B23" s="23" t="s">
        <v>50</v>
      </c>
      <c r="C23" s="50">
        <v>9</v>
      </c>
      <c r="D23" s="50">
        <v>0</v>
      </c>
      <c r="E23" s="50">
        <v>3</v>
      </c>
      <c r="F23" s="50">
        <v>2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23</v>
      </c>
      <c r="N23" s="50">
        <v>0</v>
      </c>
      <c r="O23" s="17">
        <f t="shared" si="0"/>
        <v>17</v>
      </c>
      <c r="P23" s="17">
        <f t="shared" si="1"/>
        <v>40</v>
      </c>
      <c r="R23" s="57" t="s">
        <v>91</v>
      </c>
      <c r="S23" s="58">
        <f>MAX(S13:S18)</f>
        <v>39</v>
      </c>
      <c r="T23" s="58">
        <f t="shared" ref="T23:AF23" si="15">MAX(T13:T18)</f>
        <v>3</v>
      </c>
      <c r="U23" s="58">
        <f t="shared" si="15"/>
        <v>15</v>
      </c>
      <c r="V23" s="58">
        <f t="shared" si="15"/>
        <v>9</v>
      </c>
      <c r="W23" s="58">
        <f t="shared" si="15"/>
        <v>2</v>
      </c>
      <c r="X23" s="58">
        <f t="shared" si="15"/>
        <v>1</v>
      </c>
      <c r="Y23" s="58">
        <f t="shared" si="15"/>
        <v>9</v>
      </c>
      <c r="Z23" s="58">
        <f t="shared" si="15"/>
        <v>5</v>
      </c>
      <c r="AA23" s="58">
        <f t="shared" si="15"/>
        <v>2</v>
      </c>
      <c r="AB23" s="58">
        <f t="shared" si="15"/>
        <v>3</v>
      </c>
      <c r="AC23" s="58">
        <f t="shared" si="15"/>
        <v>80</v>
      </c>
      <c r="AD23" s="58">
        <f t="shared" si="15"/>
        <v>0</v>
      </c>
      <c r="AE23" s="40">
        <f t="shared" si="15"/>
        <v>73</v>
      </c>
      <c r="AF23" s="40">
        <f t="shared" si="15"/>
        <v>153</v>
      </c>
    </row>
    <row r="24" spans="2:32" ht="23.1" customHeight="1" x14ac:dyDescent="0.25">
      <c r="B24" s="23" t="s">
        <v>51</v>
      </c>
      <c r="C24" s="50">
        <v>5</v>
      </c>
      <c r="D24" s="50">
        <v>1</v>
      </c>
      <c r="E24" s="50">
        <v>2</v>
      </c>
      <c r="F24" s="50">
        <v>1</v>
      </c>
      <c r="G24" s="50">
        <v>0</v>
      </c>
      <c r="H24" s="50">
        <v>0</v>
      </c>
      <c r="I24" s="50">
        <v>3</v>
      </c>
      <c r="J24" s="50">
        <v>1</v>
      </c>
      <c r="K24" s="50">
        <v>0</v>
      </c>
      <c r="L24" s="50">
        <v>0</v>
      </c>
      <c r="M24" s="50">
        <v>17</v>
      </c>
      <c r="N24" s="50">
        <v>0</v>
      </c>
      <c r="O24" s="17">
        <f t="shared" si="0"/>
        <v>13</v>
      </c>
      <c r="P24" s="17">
        <f t="shared" si="1"/>
        <v>30</v>
      </c>
      <c r="R24" s="57" t="s">
        <v>92</v>
      </c>
      <c r="S24" s="58">
        <f>MAX(S19:S21)</f>
        <v>61</v>
      </c>
      <c r="T24" s="58">
        <f t="shared" ref="T24:AF24" si="16">MAX(T19:T21)</f>
        <v>6</v>
      </c>
      <c r="U24" s="58">
        <f t="shared" si="16"/>
        <v>12</v>
      </c>
      <c r="V24" s="58">
        <f t="shared" si="16"/>
        <v>11</v>
      </c>
      <c r="W24" s="58">
        <f t="shared" si="16"/>
        <v>0</v>
      </c>
      <c r="X24" s="58">
        <f t="shared" si="16"/>
        <v>2</v>
      </c>
      <c r="Y24" s="58">
        <f t="shared" si="16"/>
        <v>5</v>
      </c>
      <c r="Z24" s="58">
        <f t="shared" si="16"/>
        <v>4</v>
      </c>
      <c r="AA24" s="58">
        <f t="shared" si="16"/>
        <v>2</v>
      </c>
      <c r="AB24" s="58">
        <f t="shared" si="16"/>
        <v>0</v>
      </c>
      <c r="AC24" s="58">
        <f t="shared" si="16"/>
        <v>75</v>
      </c>
      <c r="AD24" s="58">
        <f t="shared" si="16"/>
        <v>0</v>
      </c>
      <c r="AE24" s="40">
        <f t="shared" si="16"/>
        <v>95</v>
      </c>
      <c r="AF24" s="40">
        <f t="shared" si="16"/>
        <v>168</v>
      </c>
    </row>
    <row r="25" spans="2:32" ht="23.1" customHeight="1" x14ac:dyDescent="0.25">
      <c r="B25" s="23" t="s">
        <v>52</v>
      </c>
      <c r="C25" s="50">
        <v>19</v>
      </c>
      <c r="D25" s="50">
        <v>0</v>
      </c>
      <c r="E25" s="50">
        <v>5</v>
      </c>
      <c r="F25" s="50">
        <v>1</v>
      </c>
      <c r="G25" s="50">
        <v>1</v>
      </c>
      <c r="H25" s="50">
        <v>0</v>
      </c>
      <c r="I25" s="50">
        <v>0</v>
      </c>
      <c r="J25" s="50">
        <v>1</v>
      </c>
      <c r="K25" s="50">
        <v>2</v>
      </c>
      <c r="L25" s="50">
        <v>0</v>
      </c>
      <c r="M25" s="50">
        <v>21</v>
      </c>
      <c r="N25" s="50">
        <v>0</v>
      </c>
      <c r="O25" s="17">
        <f t="shared" si="0"/>
        <v>29</v>
      </c>
      <c r="P25" s="17">
        <f t="shared" si="1"/>
        <v>50</v>
      </c>
      <c r="R25" s="37" t="s">
        <v>85</v>
      </c>
      <c r="S25" s="35">
        <f t="shared" ref="S25:AF25" si="17">SUM(S10:S12)</f>
        <v>162</v>
      </c>
      <c r="T25" s="16">
        <f t="shared" si="17"/>
        <v>26</v>
      </c>
      <c r="U25" s="16">
        <f t="shared" si="17"/>
        <v>27</v>
      </c>
      <c r="V25" s="16">
        <f t="shared" si="17"/>
        <v>36</v>
      </c>
      <c r="W25" s="16">
        <f t="shared" si="17"/>
        <v>1</v>
      </c>
      <c r="X25" s="16">
        <f t="shared" si="17"/>
        <v>1</v>
      </c>
      <c r="Y25" s="16">
        <f t="shared" si="17"/>
        <v>8</v>
      </c>
      <c r="Z25" s="16">
        <f t="shared" si="17"/>
        <v>6</v>
      </c>
      <c r="AA25" s="16">
        <f t="shared" si="17"/>
        <v>0</v>
      </c>
      <c r="AB25" s="16">
        <f t="shared" si="17"/>
        <v>10</v>
      </c>
      <c r="AC25" s="16">
        <f t="shared" si="17"/>
        <v>257</v>
      </c>
      <c r="AD25" s="16">
        <f t="shared" si="17"/>
        <v>0</v>
      </c>
      <c r="AE25" s="32">
        <f t="shared" si="17"/>
        <v>277</v>
      </c>
      <c r="AF25" s="32">
        <f t="shared" si="17"/>
        <v>534</v>
      </c>
    </row>
    <row r="26" spans="2:32" ht="23.1" customHeight="1" x14ac:dyDescent="0.25">
      <c r="B26" s="23" t="s">
        <v>53</v>
      </c>
      <c r="C26" s="50">
        <v>4</v>
      </c>
      <c r="D26" s="50">
        <v>2</v>
      </c>
      <c r="E26" s="50">
        <v>4</v>
      </c>
      <c r="F26" s="50">
        <v>2</v>
      </c>
      <c r="G26" s="50">
        <v>0</v>
      </c>
      <c r="H26" s="50">
        <v>0</v>
      </c>
      <c r="I26" s="50">
        <v>6</v>
      </c>
      <c r="J26" s="50">
        <v>2</v>
      </c>
      <c r="K26" s="50">
        <v>0</v>
      </c>
      <c r="L26" s="50">
        <v>0</v>
      </c>
      <c r="M26" s="50">
        <v>18</v>
      </c>
      <c r="N26" s="50">
        <v>0</v>
      </c>
      <c r="O26" s="17">
        <f t="shared" si="0"/>
        <v>20</v>
      </c>
      <c r="P26" s="17">
        <f t="shared" si="1"/>
        <v>38</v>
      </c>
      <c r="R26" s="28" t="s">
        <v>86</v>
      </c>
      <c r="S26" s="16">
        <f t="shared" ref="S26:AF26" si="18">SUM(S13:S18)</f>
        <v>152</v>
      </c>
      <c r="T26" s="16">
        <f t="shared" si="18"/>
        <v>12</v>
      </c>
      <c r="U26" s="16">
        <f t="shared" si="18"/>
        <v>55</v>
      </c>
      <c r="V26" s="16">
        <f t="shared" si="18"/>
        <v>32</v>
      </c>
      <c r="W26" s="16">
        <f t="shared" si="18"/>
        <v>2</v>
      </c>
      <c r="X26" s="16">
        <f t="shared" si="18"/>
        <v>1</v>
      </c>
      <c r="Y26" s="16">
        <f t="shared" si="18"/>
        <v>41</v>
      </c>
      <c r="Z26" s="16">
        <f t="shared" si="18"/>
        <v>16</v>
      </c>
      <c r="AA26" s="16">
        <f t="shared" si="18"/>
        <v>4</v>
      </c>
      <c r="AB26" s="16">
        <f t="shared" si="18"/>
        <v>9</v>
      </c>
      <c r="AC26" s="16">
        <f t="shared" si="18"/>
        <v>411</v>
      </c>
      <c r="AD26" s="16">
        <f t="shared" si="18"/>
        <v>0</v>
      </c>
      <c r="AE26" s="32">
        <f t="shared" si="18"/>
        <v>324</v>
      </c>
      <c r="AF26" s="32">
        <f t="shared" si="18"/>
        <v>735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5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19</v>
      </c>
      <c r="N27" s="50">
        <v>0</v>
      </c>
      <c r="O27" s="17">
        <f t="shared" si="0"/>
        <v>10</v>
      </c>
      <c r="P27" s="17">
        <f t="shared" si="1"/>
        <v>29</v>
      </c>
      <c r="R27" s="29" t="s">
        <v>87</v>
      </c>
      <c r="S27" s="16">
        <f t="shared" ref="S27:AF27" si="19">SUM(S19:S21)</f>
        <v>145</v>
      </c>
      <c r="T27" s="16">
        <f t="shared" si="19"/>
        <v>14</v>
      </c>
      <c r="U27" s="16">
        <f t="shared" si="19"/>
        <v>29</v>
      </c>
      <c r="V27" s="16">
        <f t="shared" si="19"/>
        <v>31</v>
      </c>
      <c r="W27" s="16">
        <f t="shared" si="19"/>
        <v>0</v>
      </c>
      <c r="X27" s="16">
        <f t="shared" si="19"/>
        <v>2</v>
      </c>
      <c r="Y27" s="16">
        <f t="shared" si="19"/>
        <v>10</v>
      </c>
      <c r="Z27" s="16">
        <f t="shared" si="19"/>
        <v>8</v>
      </c>
      <c r="AA27" s="16">
        <f t="shared" si="19"/>
        <v>2</v>
      </c>
      <c r="AB27" s="16">
        <f t="shared" si="19"/>
        <v>0</v>
      </c>
      <c r="AC27" s="16">
        <f t="shared" si="19"/>
        <v>208</v>
      </c>
      <c r="AD27" s="16">
        <f t="shared" si="19"/>
        <v>0</v>
      </c>
      <c r="AE27" s="32">
        <f t="shared" si="19"/>
        <v>241</v>
      </c>
      <c r="AF27" s="32">
        <f t="shared" si="19"/>
        <v>449</v>
      </c>
    </row>
    <row r="28" spans="2:32" ht="23.1" customHeight="1" x14ac:dyDescent="0.25">
      <c r="B28" s="23" t="s">
        <v>55</v>
      </c>
      <c r="C28" s="50">
        <v>6</v>
      </c>
      <c r="D28" s="50">
        <v>0</v>
      </c>
      <c r="E28" s="50">
        <v>3</v>
      </c>
      <c r="F28" s="50">
        <v>3</v>
      </c>
      <c r="G28" s="50">
        <v>0</v>
      </c>
      <c r="H28" s="50">
        <v>1</v>
      </c>
      <c r="I28" s="50">
        <v>0</v>
      </c>
      <c r="J28" s="50">
        <v>0</v>
      </c>
      <c r="K28" s="50">
        <v>0</v>
      </c>
      <c r="L28" s="50">
        <v>0</v>
      </c>
      <c r="M28" s="50">
        <v>16</v>
      </c>
      <c r="N28" s="50">
        <v>0</v>
      </c>
      <c r="O28" s="17">
        <f t="shared" si="0"/>
        <v>13</v>
      </c>
      <c r="P28" s="17">
        <f t="shared" si="1"/>
        <v>29</v>
      </c>
      <c r="R28" s="5" t="s">
        <v>17</v>
      </c>
      <c r="S28" s="16">
        <f t="shared" ref="S28:AF28" si="20">SUM(S10:S21)</f>
        <v>459</v>
      </c>
      <c r="T28" s="16">
        <f t="shared" si="20"/>
        <v>52</v>
      </c>
      <c r="U28" s="16">
        <f t="shared" si="20"/>
        <v>111</v>
      </c>
      <c r="V28" s="16">
        <f t="shared" si="20"/>
        <v>99</v>
      </c>
      <c r="W28" s="16">
        <f t="shared" si="20"/>
        <v>3</v>
      </c>
      <c r="X28" s="16">
        <f t="shared" si="20"/>
        <v>4</v>
      </c>
      <c r="Y28" s="16">
        <f t="shared" si="20"/>
        <v>59</v>
      </c>
      <c r="Z28" s="16">
        <f t="shared" si="20"/>
        <v>30</v>
      </c>
      <c r="AA28" s="16">
        <f t="shared" si="20"/>
        <v>6</v>
      </c>
      <c r="AB28" s="16">
        <f t="shared" si="20"/>
        <v>19</v>
      </c>
      <c r="AC28" s="16">
        <f t="shared" si="20"/>
        <v>876</v>
      </c>
      <c r="AD28" s="16">
        <f t="shared" si="20"/>
        <v>0</v>
      </c>
      <c r="AE28" s="32">
        <f t="shared" si="20"/>
        <v>842</v>
      </c>
      <c r="AF28" s="32">
        <f t="shared" si="20"/>
        <v>1718</v>
      </c>
    </row>
    <row r="29" spans="2:32" ht="23.1" customHeight="1" x14ac:dyDescent="0.25">
      <c r="B29" s="23" t="s">
        <v>56</v>
      </c>
      <c r="C29" s="50">
        <v>6</v>
      </c>
      <c r="D29" s="50">
        <v>0</v>
      </c>
      <c r="E29" s="50">
        <v>3</v>
      </c>
      <c r="F29" s="50">
        <v>0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12</v>
      </c>
      <c r="N29" s="50">
        <v>0</v>
      </c>
      <c r="O29" s="17">
        <f t="shared" si="0"/>
        <v>10</v>
      </c>
      <c r="P29" s="17">
        <f t="shared" si="1"/>
        <v>22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1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1</v>
      </c>
      <c r="M30" s="50">
        <v>15</v>
      </c>
      <c r="N30" s="50">
        <v>0</v>
      </c>
      <c r="O30" s="17">
        <f t="shared" si="0"/>
        <v>13</v>
      </c>
      <c r="P30" s="17">
        <f t="shared" si="1"/>
        <v>28</v>
      </c>
      <c r="R30"/>
      <c r="S30" s="19"/>
      <c r="T30" s="19"/>
    </row>
    <row r="31" spans="2:32" ht="23.1" customHeight="1" x14ac:dyDescent="0.25">
      <c r="B31" s="24" t="s">
        <v>58</v>
      </c>
      <c r="C31" s="50">
        <v>9</v>
      </c>
      <c r="D31" s="50">
        <v>0</v>
      </c>
      <c r="E31" s="50">
        <v>3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1</v>
      </c>
      <c r="M31" s="50">
        <v>24</v>
      </c>
      <c r="N31" s="50">
        <v>0</v>
      </c>
      <c r="O31" s="17">
        <f t="shared" si="0"/>
        <v>14</v>
      </c>
      <c r="P31" s="17">
        <f t="shared" si="1"/>
        <v>38</v>
      </c>
      <c r="R31"/>
      <c r="S31" s="19"/>
      <c r="T31" s="19"/>
    </row>
    <row r="32" spans="2:32" ht="23.1" customHeight="1" x14ac:dyDescent="0.25">
      <c r="B32" s="24" t="s">
        <v>59</v>
      </c>
      <c r="C32" s="50">
        <v>7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1</v>
      </c>
      <c r="L32" s="50">
        <v>0</v>
      </c>
      <c r="M32" s="50">
        <v>19</v>
      </c>
      <c r="N32" s="50">
        <v>0</v>
      </c>
      <c r="O32" s="17">
        <f t="shared" si="0"/>
        <v>10</v>
      </c>
      <c r="P32" s="17">
        <f t="shared" si="1"/>
        <v>29</v>
      </c>
      <c r="R32"/>
      <c r="S32" s="19"/>
      <c r="T32" s="19"/>
    </row>
    <row r="33" spans="2:20" ht="23.1" customHeight="1" x14ac:dyDescent="0.25">
      <c r="B33" s="23" t="s">
        <v>60</v>
      </c>
      <c r="C33" s="50">
        <v>11</v>
      </c>
      <c r="D33" s="50">
        <v>0</v>
      </c>
      <c r="E33" s="50">
        <v>1</v>
      </c>
      <c r="F33" s="50">
        <v>2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1</v>
      </c>
      <c r="M33" s="50">
        <v>22</v>
      </c>
      <c r="N33" s="50">
        <v>0</v>
      </c>
      <c r="O33" s="17">
        <f t="shared" si="0"/>
        <v>18</v>
      </c>
      <c r="P33" s="17">
        <f t="shared" si="1"/>
        <v>40</v>
      </c>
      <c r="R33"/>
      <c r="S33" s="19"/>
      <c r="T33" s="19"/>
    </row>
    <row r="34" spans="2:20" ht="23.1" customHeight="1" x14ac:dyDescent="0.25">
      <c r="B34" s="24" t="s">
        <v>61</v>
      </c>
      <c r="C34" s="50">
        <v>4</v>
      </c>
      <c r="D34" s="50">
        <v>0</v>
      </c>
      <c r="E34" s="50">
        <v>3</v>
      </c>
      <c r="F34" s="50">
        <v>1</v>
      </c>
      <c r="G34" s="50">
        <v>0</v>
      </c>
      <c r="H34" s="50">
        <v>0</v>
      </c>
      <c r="I34" s="50">
        <v>1</v>
      </c>
      <c r="J34" s="50">
        <v>2</v>
      </c>
      <c r="K34" s="50">
        <v>1</v>
      </c>
      <c r="L34" s="50">
        <v>1</v>
      </c>
      <c r="M34" s="50">
        <v>18</v>
      </c>
      <c r="N34" s="50">
        <v>0</v>
      </c>
      <c r="O34" s="17">
        <f t="shared" si="0"/>
        <v>13</v>
      </c>
      <c r="P34" s="17">
        <f t="shared" si="1"/>
        <v>31</v>
      </c>
      <c r="R34"/>
      <c r="S34" s="19"/>
      <c r="T34" s="19"/>
    </row>
    <row r="35" spans="2:20" ht="23.1" customHeight="1" x14ac:dyDescent="0.25">
      <c r="B35" s="24" t="s">
        <v>62</v>
      </c>
      <c r="C35" s="50">
        <v>9</v>
      </c>
      <c r="D35" s="50">
        <v>1</v>
      </c>
      <c r="E35" s="50">
        <v>3</v>
      </c>
      <c r="F35" s="50">
        <v>3</v>
      </c>
      <c r="G35" s="50">
        <v>0</v>
      </c>
      <c r="H35" s="50">
        <v>0</v>
      </c>
      <c r="I35" s="50">
        <v>6</v>
      </c>
      <c r="J35" s="50">
        <v>0</v>
      </c>
      <c r="K35" s="50">
        <v>0</v>
      </c>
      <c r="L35" s="50">
        <v>0</v>
      </c>
      <c r="M35" s="50">
        <v>14</v>
      </c>
      <c r="N35" s="50">
        <v>0</v>
      </c>
      <c r="O35" s="17">
        <f t="shared" si="0"/>
        <v>22</v>
      </c>
      <c r="P35" s="17">
        <f t="shared" si="1"/>
        <v>36</v>
      </c>
      <c r="R35"/>
      <c r="S35" s="19"/>
      <c r="T35" s="19"/>
    </row>
    <row r="36" spans="2:20" ht="23.1" customHeight="1" x14ac:dyDescent="0.25">
      <c r="B36" s="24" t="s">
        <v>63</v>
      </c>
      <c r="C36" s="50">
        <v>5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2</v>
      </c>
      <c r="M36" s="50">
        <v>20</v>
      </c>
      <c r="N36" s="50">
        <v>0</v>
      </c>
      <c r="O36" s="17">
        <f t="shared" si="0"/>
        <v>8</v>
      </c>
      <c r="P36" s="17">
        <f t="shared" si="1"/>
        <v>28</v>
      </c>
      <c r="R36"/>
      <c r="S36" s="19"/>
      <c r="T36" s="19"/>
    </row>
    <row r="37" spans="2:20" ht="23.1" customHeight="1" x14ac:dyDescent="0.25">
      <c r="B37" s="23" t="s">
        <v>64</v>
      </c>
      <c r="C37" s="50">
        <v>5</v>
      </c>
      <c r="D37" s="50">
        <v>2</v>
      </c>
      <c r="E37" s="50">
        <v>3</v>
      </c>
      <c r="F37" s="50">
        <v>2</v>
      </c>
      <c r="G37" s="50">
        <v>0</v>
      </c>
      <c r="H37" s="50">
        <v>0</v>
      </c>
      <c r="I37" s="50">
        <v>2</v>
      </c>
      <c r="J37" s="50">
        <v>2</v>
      </c>
      <c r="K37" s="50">
        <v>0</v>
      </c>
      <c r="L37" s="50">
        <v>0</v>
      </c>
      <c r="M37" s="50">
        <v>21</v>
      </c>
      <c r="N37" s="50">
        <v>0</v>
      </c>
      <c r="O37" s="17">
        <f t="shared" si="0"/>
        <v>16</v>
      </c>
      <c r="P37" s="17">
        <f t="shared" si="1"/>
        <v>37</v>
      </c>
      <c r="R37"/>
      <c r="S37" s="19"/>
      <c r="T37" s="19"/>
    </row>
    <row r="38" spans="2:20" ht="23.1" customHeight="1" x14ac:dyDescent="0.25">
      <c r="B38" s="24" t="s">
        <v>65</v>
      </c>
      <c r="C38" s="50">
        <v>6</v>
      </c>
      <c r="D38" s="50">
        <v>1</v>
      </c>
      <c r="E38" s="50">
        <v>2</v>
      </c>
      <c r="F38" s="50">
        <v>1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1</v>
      </c>
      <c r="M38" s="50">
        <v>12</v>
      </c>
      <c r="N38" s="50">
        <v>0</v>
      </c>
      <c r="O38" s="17">
        <f t="shared" si="0"/>
        <v>12</v>
      </c>
      <c r="P38" s="17">
        <f t="shared" si="1"/>
        <v>24</v>
      </c>
      <c r="R38"/>
      <c r="S38" s="19"/>
      <c r="T38" s="19"/>
    </row>
    <row r="39" spans="2:20" ht="23.1" customHeight="1" x14ac:dyDescent="0.25">
      <c r="B39" s="24" t="s">
        <v>66</v>
      </c>
      <c r="C39" s="50">
        <v>4</v>
      </c>
      <c r="D39" s="50">
        <v>1</v>
      </c>
      <c r="E39" s="50">
        <v>2</v>
      </c>
      <c r="F39" s="50">
        <v>1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1</v>
      </c>
      <c r="M39" s="50">
        <v>15</v>
      </c>
      <c r="N39" s="50">
        <v>0</v>
      </c>
      <c r="O39" s="17">
        <f t="shared" si="0"/>
        <v>11</v>
      </c>
      <c r="P39" s="17">
        <f t="shared" si="1"/>
        <v>26</v>
      </c>
      <c r="R39"/>
      <c r="S39" s="19"/>
      <c r="T39" s="19"/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2</v>
      </c>
      <c r="F40" s="50">
        <v>1</v>
      </c>
      <c r="G40" s="50">
        <v>0</v>
      </c>
      <c r="H40" s="50">
        <v>0</v>
      </c>
      <c r="I40" s="50">
        <v>2</v>
      </c>
      <c r="J40" s="50">
        <v>3</v>
      </c>
      <c r="K40" s="50">
        <v>0</v>
      </c>
      <c r="L40" s="50">
        <v>1</v>
      </c>
      <c r="M40" s="50">
        <v>14</v>
      </c>
      <c r="N40" s="50">
        <v>0</v>
      </c>
      <c r="O40" s="17">
        <f t="shared" si="0"/>
        <v>11</v>
      </c>
      <c r="P40" s="17">
        <f t="shared" si="1"/>
        <v>25</v>
      </c>
      <c r="R40"/>
      <c r="S40" s="19"/>
      <c r="T40" s="19"/>
    </row>
    <row r="41" spans="2:20" ht="23.1" customHeight="1" x14ac:dyDescent="0.25">
      <c r="B41" s="23" t="s">
        <v>68</v>
      </c>
      <c r="C41" s="50">
        <v>6</v>
      </c>
      <c r="D41" s="50">
        <v>1</v>
      </c>
      <c r="E41" s="50">
        <v>3</v>
      </c>
      <c r="F41" s="50">
        <v>1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16</v>
      </c>
      <c r="N41" s="50">
        <v>0</v>
      </c>
      <c r="O41" s="17">
        <f t="shared" si="0"/>
        <v>14</v>
      </c>
      <c r="P41" s="17">
        <f t="shared" si="1"/>
        <v>30</v>
      </c>
      <c r="R41"/>
      <c r="S41" s="19"/>
      <c r="T41" s="19"/>
    </row>
    <row r="42" spans="2:20" ht="23.1" customHeight="1" x14ac:dyDescent="0.25">
      <c r="B42" s="24" t="s">
        <v>69</v>
      </c>
      <c r="C42" s="50">
        <v>3</v>
      </c>
      <c r="D42" s="50">
        <v>1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15</v>
      </c>
      <c r="N42" s="50">
        <v>0</v>
      </c>
      <c r="O42" s="17">
        <f t="shared" si="0"/>
        <v>6</v>
      </c>
      <c r="P42" s="17">
        <f t="shared" si="1"/>
        <v>21</v>
      </c>
      <c r="R42"/>
      <c r="S42" s="19"/>
      <c r="T42" s="19"/>
    </row>
    <row r="43" spans="2:20" ht="23.1" customHeight="1" x14ac:dyDescent="0.25">
      <c r="B43" s="23" t="s">
        <v>70</v>
      </c>
      <c r="C43" s="50">
        <v>3</v>
      </c>
      <c r="D43" s="50">
        <v>0</v>
      </c>
      <c r="E43" s="50">
        <v>2</v>
      </c>
      <c r="F43" s="50">
        <v>3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11</v>
      </c>
      <c r="N43" s="50">
        <v>0</v>
      </c>
      <c r="O43" s="17">
        <f t="shared" si="0"/>
        <v>10</v>
      </c>
      <c r="P43" s="17">
        <f t="shared" si="1"/>
        <v>21</v>
      </c>
      <c r="R43"/>
      <c r="S43" s="19"/>
      <c r="T43" s="19"/>
    </row>
    <row r="44" spans="2:20" ht="23.1" customHeight="1" x14ac:dyDescent="0.25">
      <c r="B44" s="25" t="s">
        <v>71</v>
      </c>
      <c r="C44" s="50">
        <v>5</v>
      </c>
      <c r="D44" s="50">
        <v>1</v>
      </c>
      <c r="E44" s="50">
        <v>0</v>
      </c>
      <c r="F44" s="50">
        <v>1</v>
      </c>
      <c r="G44" s="50">
        <v>0</v>
      </c>
      <c r="H44" s="50">
        <v>0</v>
      </c>
      <c r="I44" s="50">
        <v>4</v>
      </c>
      <c r="J44" s="50">
        <v>0</v>
      </c>
      <c r="K44" s="50">
        <v>0</v>
      </c>
      <c r="L44" s="50">
        <v>0</v>
      </c>
      <c r="M44" s="50">
        <v>16</v>
      </c>
      <c r="N44" s="50">
        <v>0</v>
      </c>
      <c r="O44" s="17">
        <f t="shared" si="0"/>
        <v>11</v>
      </c>
      <c r="P44" s="17">
        <f t="shared" si="1"/>
        <v>27</v>
      </c>
      <c r="R44"/>
      <c r="S44" s="19"/>
      <c r="T44" s="19"/>
    </row>
    <row r="45" spans="2:20" ht="23.1" customHeight="1" x14ac:dyDescent="0.25">
      <c r="B45" s="23" t="s">
        <v>72</v>
      </c>
      <c r="C45" s="50">
        <v>5</v>
      </c>
      <c r="D45" s="50">
        <v>0</v>
      </c>
      <c r="E45" s="50">
        <v>2</v>
      </c>
      <c r="F45" s="50">
        <v>0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14</v>
      </c>
      <c r="N45" s="50">
        <v>0</v>
      </c>
      <c r="O45" s="17">
        <f t="shared" si="0"/>
        <v>9</v>
      </c>
      <c r="P45" s="17">
        <f t="shared" si="1"/>
        <v>23</v>
      </c>
      <c r="R45"/>
      <c r="S45" s="19"/>
      <c r="T45" s="19"/>
    </row>
    <row r="46" spans="2:20" ht="23.1" customHeight="1" x14ac:dyDescent="0.25">
      <c r="B46" s="24" t="s">
        <v>73</v>
      </c>
      <c r="C46" s="50">
        <v>4</v>
      </c>
      <c r="D46" s="50">
        <v>1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11</v>
      </c>
      <c r="N46" s="50">
        <v>0</v>
      </c>
      <c r="O46" s="17">
        <f t="shared" si="0"/>
        <v>5</v>
      </c>
      <c r="P46" s="17">
        <f t="shared" si="1"/>
        <v>16</v>
      </c>
      <c r="R46" s="19"/>
      <c r="S46" s="19"/>
      <c r="T46"/>
    </row>
    <row r="47" spans="2:20" ht="23.1" customHeight="1" x14ac:dyDescent="0.25">
      <c r="B47" s="24" t="s">
        <v>74</v>
      </c>
      <c r="C47" s="50">
        <v>9</v>
      </c>
      <c r="D47" s="50">
        <v>1</v>
      </c>
      <c r="E47" s="50">
        <v>2</v>
      </c>
      <c r="F47" s="50">
        <v>5</v>
      </c>
      <c r="G47" s="50">
        <v>0</v>
      </c>
      <c r="H47" s="50">
        <v>0</v>
      </c>
      <c r="I47" s="50">
        <v>1</v>
      </c>
      <c r="J47" s="50">
        <v>2</v>
      </c>
      <c r="K47" s="50">
        <v>0</v>
      </c>
      <c r="L47" s="50">
        <v>0</v>
      </c>
      <c r="M47" s="50">
        <v>13</v>
      </c>
      <c r="N47" s="50">
        <v>0</v>
      </c>
      <c r="O47" s="17">
        <f t="shared" si="0"/>
        <v>20</v>
      </c>
      <c r="P47" s="17">
        <f t="shared" si="1"/>
        <v>33</v>
      </c>
      <c r="R47" s="19"/>
      <c r="S47" s="19"/>
      <c r="T47"/>
    </row>
    <row r="48" spans="2:20" ht="23.1" customHeight="1" x14ac:dyDescent="0.25">
      <c r="B48" s="24" t="s">
        <v>75</v>
      </c>
      <c r="C48" s="50">
        <v>13</v>
      </c>
      <c r="D48" s="50">
        <v>1</v>
      </c>
      <c r="E48" s="50">
        <v>3</v>
      </c>
      <c r="F48" s="50">
        <v>2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18</v>
      </c>
      <c r="N48" s="50">
        <v>0</v>
      </c>
      <c r="O48" s="17">
        <f t="shared" si="0"/>
        <v>21</v>
      </c>
      <c r="P48" s="17">
        <f t="shared" si="1"/>
        <v>39</v>
      </c>
      <c r="R48" s="19"/>
      <c r="S48" s="19"/>
      <c r="T48"/>
    </row>
    <row r="49" spans="2:20" ht="23.1" customHeight="1" x14ac:dyDescent="0.25">
      <c r="B49" s="23" t="s">
        <v>76</v>
      </c>
      <c r="C49" s="50">
        <v>8</v>
      </c>
      <c r="D49" s="50">
        <v>0</v>
      </c>
      <c r="E49" s="50">
        <v>0</v>
      </c>
      <c r="F49" s="50">
        <v>3</v>
      </c>
      <c r="G49" s="50">
        <v>0</v>
      </c>
      <c r="H49" s="50">
        <v>2</v>
      </c>
      <c r="I49" s="50">
        <v>2</v>
      </c>
      <c r="J49" s="50">
        <v>2</v>
      </c>
      <c r="K49" s="50">
        <v>0</v>
      </c>
      <c r="L49" s="50">
        <v>0</v>
      </c>
      <c r="M49" s="50">
        <v>18</v>
      </c>
      <c r="N49" s="50">
        <v>0</v>
      </c>
      <c r="O49" s="17">
        <f t="shared" si="0"/>
        <v>17</v>
      </c>
      <c r="P49" s="17">
        <f t="shared" si="1"/>
        <v>35</v>
      </c>
      <c r="R49" s="19"/>
      <c r="S49" s="19"/>
      <c r="T49"/>
    </row>
    <row r="50" spans="2:20" ht="23.1" customHeight="1" x14ac:dyDescent="0.25">
      <c r="B50" s="24" t="s">
        <v>77</v>
      </c>
      <c r="C50" s="50">
        <v>11</v>
      </c>
      <c r="D50" s="50">
        <v>2</v>
      </c>
      <c r="E50" s="50">
        <v>2</v>
      </c>
      <c r="F50" s="50">
        <v>4</v>
      </c>
      <c r="G50" s="50">
        <v>0</v>
      </c>
      <c r="H50" s="50">
        <v>0</v>
      </c>
      <c r="I50" s="50">
        <v>1</v>
      </c>
      <c r="J50" s="50">
        <v>2</v>
      </c>
      <c r="K50" s="50">
        <v>0</v>
      </c>
      <c r="L50" s="50">
        <v>0</v>
      </c>
      <c r="M50" s="50">
        <v>17</v>
      </c>
      <c r="N50" s="50">
        <v>0</v>
      </c>
      <c r="O50" s="17">
        <f t="shared" si="0"/>
        <v>22</v>
      </c>
      <c r="P50" s="17">
        <f t="shared" si="1"/>
        <v>39</v>
      </c>
      <c r="R50" s="19"/>
      <c r="S50" s="19"/>
      <c r="T50"/>
    </row>
    <row r="51" spans="2:20" ht="23.1" customHeight="1" x14ac:dyDescent="0.25">
      <c r="B51" s="24" t="s">
        <v>78</v>
      </c>
      <c r="C51" s="50">
        <v>12</v>
      </c>
      <c r="D51" s="50">
        <v>1</v>
      </c>
      <c r="E51" s="50">
        <v>3</v>
      </c>
      <c r="F51" s="50">
        <v>2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16</v>
      </c>
      <c r="N51" s="50">
        <v>0</v>
      </c>
      <c r="O51" s="17">
        <f t="shared" si="0"/>
        <v>18</v>
      </c>
      <c r="P51" s="17">
        <f t="shared" si="1"/>
        <v>34</v>
      </c>
      <c r="R51" s="19"/>
      <c r="S51" s="19"/>
      <c r="T51"/>
    </row>
    <row r="52" spans="2:20" ht="23.1" customHeight="1" x14ac:dyDescent="0.25">
      <c r="B52" s="24" t="s">
        <v>79</v>
      </c>
      <c r="C52" s="50">
        <v>17</v>
      </c>
      <c r="D52" s="50">
        <v>2</v>
      </c>
      <c r="E52" s="50">
        <v>6</v>
      </c>
      <c r="F52" s="50">
        <v>2</v>
      </c>
      <c r="G52" s="50">
        <v>0</v>
      </c>
      <c r="H52" s="50">
        <v>0</v>
      </c>
      <c r="I52" s="50">
        <v>2</v>
      </c>
      <c r="J52" s="50">
        <v>1</v>
      </c>
      <c r="K52" s="50">
        <v>0</v>
      </c>
      <c r="L52" s="50">
        <v>0</v>
      </c>
      <c r="M52" s="50">
        <v>24</v>
      </c>
      <c r="N52" s="50">
        <v>0</v>
      </c>
      <c r="O52" s="17">
        <f t="shared" si="0"/>
        <v>30</v>
      </c>
      <c r="P52" s="17">
        <f t="shared" si="1"/>
        <v>54</v>
      </c>
      <c r="R52" s="19"/>
      <c r="S52" s="19"/>
      <c r="T52"/>
    </row>
    <row r="53" spans="2:20" ht="23.1" customHeight="1" x14ac:dyDescent="0.25">
      <c r="B53" s="23" t="s">
        <v>80</v>
      </c>
      <c r="C53" s="50">
        <v>10</v>
      </c>
      <c r="D53" s="50">
        <v>0</v>
      </c>
      <c r="E53" s="50">
        <v>1</v>
      </c>
      <c r="F53" s="50">
        <v>2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18</v>
      </c>
      <c r="N53" s="50">
        <v>0</v>
      </c>
      <c r="O53" s="17">
        <f t="shared" si="0"/>
        <v>13</v>
      </c>
      <c r="P53" s="17">
        <f t="shared" si="1"/>
        <v>31</v>
      </c>
      <c r="R53" s="19"/>
      <c r="S53" s="19"/>
      <c r="T53"/>
    </row>
    <row r="54" spans="2:20" ht="23.1" customHeight="1" x14ac:dyDescent="0.25">
      <c r="B54" s="23" t="s">
        <v>81</v>
      </c>
      <c r="C54" s="50">
        <v>18</v>
      </c>
      <c r="D54" s="50">
        <v>0</v>
      </c>
      <c r="E54" s="50">
        <v>1</v>
      </c>
      <c r="F54" s="50">
        <v>2</v>
      </c>
      <c r="G54" s="50">
        <v>0</v>
      </c>
      <c r="H54" s="50">
        <v>0</v>
      </c>
      <c r="I54" s="50">
        <v>0</v>
      </c>
      <c r="J54" s="50">
        <v>0</v>
      </c>
      <c r="K54" s="50">
        <v>1</v>
      </c>
      <c r="L54" s="50">
        <v>0</v>
      </c>
      <c r="M54" s="50">
        <v>24</v>
      </c>
      <c r="N54" s="50">
        <v>0</v>
      </c>
      <c r="O54" s="17">
        <f t="shared" si="0"/>
        <v>22</v>
      </c>
      <c r="P54" s="17">
        <f t="shared" si="1"/>
        <v>46</v>
      </c>
      <c r="R54" s="19"/>
      <c r="S54" s="19"/>
      <c r="T54"/>
    </row>
    <row r="55" spans="2:20" ht="23.1" customHeight="1" x14ac:dyDescent="0.25">
      <c r="B55" s="23" t="s">
        <v>82</v>
      </c>
      <c r="C55" s="50">
        <v>15</v>
      </c>
      <c r="D55" s="50">
        <v>3</v>
      </c>
      <c r="E55" s="50">
        <v>2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19</v>
      </c>
      <c r="N55" s="50">
        <v>0</v>
      </c>
      <c r="O55" s="17">
        <f t="shared" si="0"/>
        <v>20</v>
      </c>
      <c r="P55" s="17">
        <f t="shared" si="1"/>
        <v>39</v>
      </c>
      <c r="R55" s="19"/>
      <c r="S55" s="19"/>
      <c r="T55"/>
    </row>
    <row r="56" spans="2:20" ht="23.1" customHeight="1" x14ac:dyDescent="0.25">
      <c r="B56" s="23" t="s">
        <v>83</v>
      </c>
      <c r="C56" s="50">
        <v>17</v>
      </c>
      <c r="D56" s="50">
        <v>0</v>
      </c>
      <c r="E56" s="50">
        <v>4</v>
      </c>
      <c r="F56" s="50">
        <v>6</v>
      </c>
      <c r="G56" s="50">
        <v>0</v>
      </c>
      <c r="H56" s="50">
        <v>0</v>
      </c>
      <c r="I56" s="50">
        <v>2</v>
      </c>
      <c r="J56" s="50">
        <v>0</v>
      </c>
      <c r="K56" s="50">
        <v>1</v>
      </c>
      <c r="L56" s="50">
        <v>0</v>
      </c>
      <c r="M56" s="50">
        <v>30</v>
      </c>
      <c r="N56" s="50">
        <v>0</v>
      </c>
      <c r="O56" s="17">
        <f t="shared" si="0"/>
        <v>30</v>
      </c>
      <c r="P56" s="17">
        <f t="shared" si="1"/>
        <v>60</v>
      </c>
      <c r="R56" s="19"/>
      <c r="S56" s="19"/>
      <c r="T56"/>
    </row>
    <row r="57" spans="2:20" ht="23.1" customHeight="1" x14ac:dyDescent="0.25">
      <c r="B57" s="23" t="s">
        <v>84</v>
      </c>
      <c r="C57" s="50">
        <v>11</v>
      </c>
      <c r="D57" s="50">
        <v>3</v>
      </c>
      <c r="E57" s="50">
        <v>5</v>
      </c>
      <c r="F57" s="50">
        <v>3</v>
      </c>
      <c r="G57" s="50">
        <v>0</v>
      </c>
      <c r="H57" s="50">
        <v>0</v>
      </c>
      <c r="I57" s="50">
        <v>0</v>
      </c>
      <c r="J57" s="50">
        <v>1</v>
      </c>
      <c r="K57" s="50">
        <v>0</v>
      </c>
      <c r="L57" s="50">
        <v>0</v>
      </c>
      <c r="M57" s="50" t="s">
        <v>183</v>
      </c>
      <c r="N57" s="50">
        <v>0</v>
      </c>
      <c r="O57" s="17">
        <f t="shared" si="0"/>
        <v>23</v>
      </c>
      <c r="P57" s="17">
        <f t="shared" si="1"/>
        <v>23</v>
      </c>
      <c r="R57" s="19"/>
      <c r="S57" s="19"/>
      <c r="T57"/>
    </row>
    <row r="58" spans="2:20" ht="23.1" customHeight="1" x14ac:dyDescent="0.25">
      <c r="B58" s="59" t="s">
        <v>18</v>
      </c>
      <c r="C58" s="16">
        <f t="shared" ref="C58:P58" si="21">SUM(C10:C57)</f>
        <v>459</v>
      </c>
      <c r="D58" s="16">
        <f t="shared" si="21"/>
        <v>52</v>
      </c>
      <c r="E58" s="16">
        <f t="shared" si="21"/>
        <v>111</v>
      </c>
      <c r="F58" s="16">
        <f t="shared" si="21"/>
        <v>99</v>
      </c>
      <c r="G58" s="16">
        <f t="shared" si="21"/>
        <v>3</v>
      </c>
      <c r="H58" s="16">
        <f t="shared" si="21"/>
        <v>4</v>
      </c>
      <c r="I58" s="16">
        <f t="shared" si="21"/>
        <v>59</v>
      </c>
      <c r="J58" s="16">
        <f t="shared" si="21"/>
        <v>30</v>
      </c>
      <c r="K58" s="16">
        <f t="shared" si="21"/>
        <v>6</v>
      </c>
      <c r="L58" s="16">
        <f t="shared" si="21"/>
        <v>19</v>
      </c>
      <c r="M58" s="16">
        <f t="shared" si="21"/>
        <v>876</v>
      </c>
      <c r="N58" s="16">
        <f t="shared" si="21"/>
        <v>0</v>
      </c>
      <c r="O58" s="16">
        <f t="shared" si="21"/>
        <v>842</v>
      </c>
      <c r="P58" s="16">
        <f t="shared" si="21"/>
        <v>1718</v>
      </c>
      <c r="R58" s="19"/>
      <c r="S58" s="19"/>
      <c r="T58"/>
    </row>
    <row r="59" spans="2:20" ht="23.1" customHeight="1" x14ac:dyDescent="0.25">
      <c r="B59" s="59" t="s">
        <v>93</v>
      </c>
      <c r="C59" s="43">
        <f t="shared" ref="C59:N59" si="22">C58/$P$58</f>
        <v>0.26717112922002328</v>
      </c>
      <c r="D59" s="43">
        <f t="shared" si="22"/>
        <v>3.0267753201396973E-2</v>
      </c>
      <c r="E59" s="43">
        <f t="shared" si="22"/>
        <v>6.4610011641443532E-2</v>
      </c>
      <c r="F59" s="43">
        <f t="shared" si="22"/>
        <v>5.7625145518044235E-2</v>
      </c>
      <c r="G59" s="43">
        <f t="shared" si="22"/>
        <v>1.7462165308498253E-3</v>
      </c>
      <c r="H59" s="43">
        <f t="shared" si="22"/>
        <v>2.3282887077997671E-3</v>
      </c>
      <c r="I59" s="43">
        <f t="shared" si="22"/>
        <v>3.4342258440046569E-2</v>
      </c>
      <c r="J59" s="43">
        <f t="shared" si="22"/>
        <v>1.7462165308498253E-2</v>
      </c>
      <c r="K59" s="43">
        <f t="shared" si="22"/>
        <v>3.4924330616996507E-3</v>
      </c>
      <c r="L59" s="43">
        <f t="shared" si="22"/>
        <v>1.1059371362048894E-2</v>
      </c>
      <c r="M59" s="43">
        <f t="shared" si="22"/>
        <v>0.50989522700814904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60" t="s">
        <v>94</v>
      </c>
      <c r="C60" s="44">
        <f>C58/$O$58</f>
        <v>0.54513064133016631</v>
      </c>
      <c r="D60" s="44">
        <f t="shared" ref="D60:N60" si="23">D58/$O$58</f>
        <v>6.1757719714964368E-2</v>
      </c>
      <c r="E60" s="44">
        <f t="shared" si="23"/>
        <v>0.13182897862232779</v>
      </c>
      <c r="F60" s="44">
        <f t="shared" si="23"/>
        <v>0.11757719714964371</v>
      </c>
      <c r="G60" s="44">
        <f t="shared" si="23"/>
        <v>3.5629453681710215E-3</v>
      </c>
      <c r="H60" s="44">
        <f t="shared" si="23"/>
        <v>4.7505938242280287E-3</v>
      </c>
      <c r="I60" s="44">
        <f t="shared" si="23"/>
        <v>7.0071258907363418E-2</v>
      </c>
      <c r="J60" s="44">
        <f t="shared" si="23"/>
        <v>3.5629453681710214E-2</v>
      </c>
      <c r="K60" s="44">
        <f t="shared" si="23"/>
        <v>7.1258907363420431E-3</v>
      </c>
      <c r="L60" s="44">
        <f t="shared" si="23"/>
        <v>2.2565320665083134E-2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26"/>
  <sheetViews>
    <sheetView view="pageBreakPreview" zoomScale="60" workbookViewId="0">
      <selection activeCell="U6" sqref="U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8" t="str">
        <f>'[2]23.09. KASANGATI-KIIRA'!C3:G3</f>
        <v>MCC - C2 - STN 70 - KASANGATI-KIIRA ROAD</v>
      </c>
      <c r="D3" s="78"/>
      <c r="E3" s="78"/>
      <c r="F3" s="78"/>
      <c r="G3" s="78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182</v>
      </c>
      <c r="F5" s="41" t="s">
        <v>1</v>
      </c>
      <c r="G5" s="76" t="str">
        <f>'[2]25.09 Kiira-kasangati'!G5:H5</f>
        <v>Bonobos hotel</v>
      </c>
      <c r="H5" s="77"/>
      <c r="I5" s="14"/>
      <c r="J5" s="2" t="s">
        <v>5</v>
      </c>
      <c r="K5" s="76" t="str">
        <f>'[2]25.09 Kiira-kasangati'!K5:L5</f>
        <v>Deborah</v>
      </c>
      <c r="L5" s="77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6" t="str">
        <f>'[2]23.09. KASANGATI-KIIRA'!D6:E6</f>
        <v>KASANAGATI</v>
      </c>
      <c r="E6" s="77"/>
      <c r="F6" s="2" t="s">
        <v>2</v>
      </c>
      <c r="G6" s="76" t="str">
        <f>'[2]23.09. KASANGATI-KIIRA'!G6:H6</f>
        <v>KIIRA</v>
      </c>
      <c r="H6" s="77"/>
      <c r="J6" s="2" t="s">
        <v>21</v>
      </c>
      <c r="K6" s="76" t="str">
        <f>'[2]25.09 Kiira-kasangati'!K6:L6</f>
        <v>Lawrence</v>
      </c>
      <c r="L6" s="77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16</v>
      </c>
      <c r="D10" s="50">
        <v>0</v>
      </c>
      <c r="E10" s="50">
        <v>1</v>
      </c>
      <c r="F10" s="50">
        <v>3</v>
      </c>
      <c r="G10" s="50">
        <v>0</v>
      </c>
      <c r="H10" s="50">
        <v>0</v>
      </c>
      <c r="I10" s="50">
        <v>3</v>
      </c>
      <c r="J10" s="50"/>
      <c r="K10" s="50">
        <v>0</v>
      </c>
      <c r="L10" s="50">
        <v>0</v>
      </c>
      <c r="M10" s="50">
        <v>30</v>
      </c>
      <c r="N10" s="50">
        <v>0</v>
      </c>
      <c r="O10" s="17">
        <f t="shared" ref="O10:O57" si="0">SUM(C10:L10,N10)</f>
        <v>23</v>
      </c>
      <c r="P10" s="17">
        <f t="shared" ref="P10:P57" si="1">SUM(C10:N10)</f>
        <v>53</v>
      </c>
      <c r="R10" s="1" t="s">
        <v>6</v>
      </c>
      <c r="S10" s="17">
        <f t="shared" ref="S10:AF10" si="2">SUM(C10:C13)</f>
        <v>49</v>
      </c>
      <c r="T10" s="17">
        <f t="shared" si="2"/>
        <v>2</v>
      </c>
      <c r="U10" s="17">
        <f t="shared" si="2"/>
        <v>7</v>
      </c>
      <c r="V10" s="17">
        <f t="shared" si="2"/>
        <v>17</v>
      </c>
      <c r="W10" s="17">
        <f t="shared" si="2"/>
        <v>0</v>
      </c>
      <c r="X10" s="17">
        <f t="shared" si="2"/>
        <v>0</v>
      </c>
      <c r="Y10" s="17">
        <f t="shared" si="2"/>
        <v>10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117</v>
      </c>
      <c r="AD10" s="17">
        <f t="shared" si="2"/>
        <v>0</v>
      </c>
      <c r="AE10" s="31">
        <f t="shared" si="2"/>
        <v>85</v>
      </c>
      <c r="AF10" s="31">
        <f t="shared" si="2"/>
        <v>202</v>
      </c>
    </row>
    <row r="11" spans="2:32" s="6" customFormat="1" ht="23.1" customHeight="1" x14ac:dyDescent="0.25">
      <c r="B11" s="23" t="s">
        <v>38</v>
      </c>
      <c r="C11" s="50">
        <v>14</v>
      </c>
      <c r="D11" s="50">
        <v>1</v>
      </c>
      <c r="E11" s="50">
        <v>4</v>
      </c>
      <c r="F11" s="50">
        <v>5</v>
      </c>
      <c r="G11" s="50">
        <v>0</v>
      </c>
      <c r="H11" s="50">
        <v>0</v>
      </c>
      <c r="I11" s="50">
        <v>4</v>
      </c>
      <c r="J11" s="50">
        <v>0</v>
      </c>
      <c r="K11" s="50">
        <v>0</v>
      </c>
      <c r="L11" s="50">
        <v>0</v>
      </c>
      <c r="M11" s="50">
        <v>35</v>
      </c>
      <c r="N11" s="50">
        <v>0</v>
      </c>
      <c r="O11" s="17">
        <f t="shared" si="0"/>
        <v>28</v>
      </c>
      <c r="P11" s="17">
        <f t="shared" si="1"/>
        <v>63</v>
      </c>
      <c r="R11" s="1" t="s">
        <v>7</v>
      </c>
      <c r="S11" s="17">
        <f t="shared" ref="S11:AF11" si="3">SUM(C14:C17)</f>
        <v>34</v>
      </c>
      <c r="T11" s="17">
        <f t="shared" si="3"/>
        <v>4</v>
      </c>
      <c r="U11" s="17">
        <f t="shared" si="3"/>
        <v>7</v>
      </c>
      <c r="V11" s="17">
        <f t="shared" si="3"/>
        <v>17</v>
      </c>
      <c r="W11" s="17">
        <f t="shared" si="3"/>
        <v>0</v>
      </c>
      <c r="X11" s="17">
        <f t="shared" si="3"/>
        <v>0</v>
      </c>
      <c r="Y11" s="17">
        <f t="shared" si="3"/>
        <v>9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108</v>
      </c>
      <c r="AD11" s="17">
        <f t="shared" si="3"/>
        <v>0</v>
      </c>
      <c r="AE11" s="31">
        <f t="shared" si="3"/>
        <v>72</v>
      </c>
      <c r="AF11" s="31">
        <f t="shared" si="3"/>
        <v>180</v>
      </c>
    </row>
    <row r="12" spans="2:32" ht="23.1" customHeight="1" x14ac:dyDescent="0.25">
      <c r="B12" s="23" t="s">
        <v>39</v>
      </c>
      <c r="C12" s="50">
        <v>13</v>
      </c>
      <c r="D12" s="50">
        <v>0</v>
      </c>
      <c r="E12" s="50">
        <v>2</v>
      </c>
      <c r="F12" s="50">
        <v>5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21</v>
      </c>
      <c r="N12" s="50">
        <v>0</v>
      </c>
      <c r="O12" s="17">
        <f t="shared" si="0"/>
        <v>21</v>
      </c>
      <c r="P12" s="17">
        <f t="shared" si="1"/>
        <v>42</v>
      </c>
      <c r="R12" s="1" t="s">
        <v>8</v>
      </c>
      <c r="S12" s="17">
        <f t="shared" ref="S12:AF12" si="4">SUM(C18:C21)</f>
        <v>27</v>
      </c>
      <c r="T12" s="17">
        <f t="shared" si="4"/>
        <v>4</v>
      </c>
      <c r="U12" s="17">
        <f t="shared" si="4"/>
        <v>3</v>
      </c>
      <c r="V12" s="17">
        <f t="shared" si="4"/>
        <v>8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100</v>
      </c>
      <c r="AD12" s="17">
        <f t="shared" si="4"/>
        <v>0</v>
      </c>
      <c r="AE12" s="31">
        <f t="shared" si="4"/>
        <v>47</v>
      </c>
      <c r="AF12" s="31">
        <f t="shared" si="4"/>
        <v>147</v>
      </c>
    </row>
    <row r="13" spans="2:32" ht="23.1" customHeight="1" x14ac:dyDescent="0.25">
      <c r="B13" s="23" t="s">
        <v>40</v>
      </c>
      <c r="C13" s="50">
        <v>6</v>
      </c>
      <c r="D13" s="50">
        <v>1</v>
      </c>
      <c r="E13" s="50">
        <v>0</v>
      </c>
      <c r="F13" s="50">
        <v>4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31</v>
      </c>
      <c r="N13" s="50">
        <v>0</v>
      </c>
      <c r="O13" s="17">
        <f t="shared" si="0"/>
        <v>13</v>
      </c>
      <c r="P13" s="17">
        <f t="shared" si="1"/>
        <v>44</v>
      </c>
      <c r="R13" s="1" t="s">
        <v>9</v>
      </c>
      <c r="S13" s="17">
        <f t="shared" ref="S13:AF13" si="5">SUM(C22:C25)</f>
        <v>20</v>
      </c>
      <c r="T13" s="17">
        <f t="shared" si="5"/>
        <v>3</v>
      </c>
      <c r="U13" s="17">
        <f t="shared" si="5"/>
        <v>7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4</v>
      </c>
      <c r="AA13" s="17">
        <f t="shared" si="5"/>
        <v>2</v>
      </c>
      <c r="AB13" s="17">
        <f t="shared" si="5"/>
        <v>0</v>
      </c>
      <c r="AC13" s="17">
        <f t="shared" si="5"/>
        <v>83</v>
      </c>
      <c r="AD13" s="17">
        <f t="shared" si="5"/>
        <v>0</v>
      </c>
      <c r="AE13" s="31">
        <f t="shared" si="5"/>
        <v>43</v>
      </c>
      <c r="AF13" s="31">
        <f t="shared" si="5"/>
        <v>126</v>
      </c>
    </row>
    <row r="14" spans="2:32" ht="23.1" customHeight="1" x14ac:dyDescent="0.25">
      <c r="B14" s="23" t="s">
        <v>41</v>
      </c>
      <c r="C14" s="50">
        <v>10</v>
      </c>
      <c r="D14" s="50">
        <v>0</v>
      </c>
      <c r="E14" s="50">
        <v>0</v>
      </c>
      <c r="F14" s="50">
        <v>6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33</v>
      </c>
      <c r="N14" s="50">
        <v>0</v>
      </c>
      <c r="O14" s="17">
        <f t="shared" si="0"/>
        <v>18</v>
      </c>
      <c r="P14" s="17">
        <f t="shared" si="1"/>
        <v>51</v>
      </c>
      <c r="R14" s="1" t="s">
        <v>10</v>
      </c>
      <c r="S14" s="17">
        <f t="shared" ref="S14:AF14" si="6">SUM(C26:C29)</f>
        <v>25</v>
      </c>
      <c r="T14" s="17">
        <f t="shared" si="6"/>
        <v>1</v>
      </c>
      <c r="U14" s="17">
        <f t="shared" si="6"/>
        <v>6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4</v>
      </c>
      <c r="AA14" s="17">
        <f t="shared" si="6"/>
        <v>2</v>
      </c>
      <c r="AB14" s="17">
        <f t="shared" si="6"/>
        <v>18</v>
      </c>
      <c r="AC14" s="17">
        <f t="shared" si="6"/>
        <v>48</v>
      </c>
      <c r="AD14" s="17">
        <f t="shared" si="6"/>
        <v>0</v>
      </c>
      <c r="AE14" s="31">
        <f t="shared" si="6"/>
        <v>61</v>
      </c>
      <c r="AF14" s="31">
        <f t="shared" si="6"/>
        <v>109</v>
      </c>
    </row>
    <row r="15" spans="2:32" ht="23.1" customHeight="1" x14ac:dyDescent="0.25">
      <c r="B15" s="23" t="s">
        <v>42</v>
      </c>
      <c r="C15" s="50">
        <v>8</v>
      </c>
      <c r="D15" s="50">
        <v>3</v>
      </c>
      <c r="E15" s="50">
        <v>3</v>
      </c>
      <c r="F15" s="50">
        <v>3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1</v>
      </c>
      <c r="M15" s="50">
        <v>30</v>
      </c>
      <c r="N15" s="50">
        <v>0</v>
      </c>
      <c r="O15" s="17">
        <f t="shared" si="0"/>
        <v>21</v>
      </c>
      <c r="P15" s="17">
        <f t="shared" si="1"/>
        <v>51</v>
      </c>
      <c r="R15" s="1" t="s">
        <v>11</v>
      </c>
      <c r="S15" s="17">
        <f t="shared" ref="S15:AF15" si="7">SUM(C30:C33)</f>
        <v>25</v>
      </c>
      <c r="T15" s="17">
        <f t="shared" si="7"/>
        <v>2</v>
      </c>
      <c r="U15" s="17">
        <f t="shared" si="7"/>
        <v>8</v>
      </c>
      <c r="V15" s="17">
        <f t="shared" si="7"/>
        <v>10</v>
      </c>
      <c r="W15" s="17">
        <f t="shared" si="7"/>
        <v>0</v>
      </c>
      <c r="X15" s="17">
        <f t="shared" si="7"/>
        <v>0</v>
      </c>
      <c r="Y15" s="17">
        <f t="shared" si="7"/>
        <v>8</v>
      </c>
      <c r="Z15" s="17">
        <f t="shared" si="7"/>
        <v>2</v>
      </c>
      <c r="AA15" s="17">
        <f t="shared" si="7"/>
        <v>0</v>
      </c>
      <c r="AB15" s="17">
        <f t="shared" si="7"/>
        <v>2</v>
      </c>
      <c r="AC15" s="17">
        <f t="shared" si="7"/>
        <v>85</v>
      </c>
      <c r="AD15" s="17">
        <f t="shared" si="7"/>
        <v>0</v>
      </c>
      <c r="AE15" s="31">
        <f t="shared" si="7"/>
        <v>57</v>
      </c>
      <c r="AF15" s="31">
        <f t="shared" si="7"/>
        <v>142</v>
      </c>
    </row>
    <row r="16" spans="2:32" ht="23.1" customHeight="1" x14ac:dyDescent="0.25">
      <c r="B16" s="23" t="s">
        <v>43</v>
      </c>
      <c r="C16" s="50">
        <v>10</v>
      </c>
      <c r="D16" s="50">
        <v>1</v>
      </c>
      <c r="E16" s="50">
        <v>2</v>
      </c>
      <c r="F16" s="50">
        <v>2</v>
      </c>
      <c r="G16" s="50">
        <v>0</v>
      </c>
      <c r="H16" s="50">
        <v>0</v>
      </c>
      <c r="I16" s="50">
        <v>3</v>
      </c>
      <c r="J16" s="50">
        <v>0</v>
      </c>
      <c r="K16" s="50">
        <v>0</v>
      </c>
      <c r="L16" s="50">
        <v>0</v>
      </c>
      <c r="M16" s="50">
        <v>20</v>
      </c>
      <c r="N16" s="50">
        <v>0</v>
      </c>
      <c r="O16" s="17">
        <f t="shared" si="0"/>
        <v>18</v>
      </c>
      <c r="P16" s="17">
        <f t="shared" si="1"/>
        <v>38</v>
      </c>
      <c r="R16" s="1" t="s">
        <v>12</v>
      </c>
      <c r="S16" s="17">
        <f t="shared" ref="S16:AF16" si="8">SUM(C34:C37)</f>
        <v>17</v>
      </c>
      <c r="T16" s="17">
        <f t="shared" si="8"/>
        <v>1</v>
      </c>
      <c r="U16" s="17">
        <f t="shared" si="8"/>
        <v>7</v>
      </c>
      <c r="V16" s="17">
        <f t="shared" si="8"/>
        <v>8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70</v>
      </c>
      <c r="AD16" s="17">
        <f t="shared" si="8"/>
        <v>0</v>
      </c>
      <c r="AE16" s="31">
        <f t="shared" si="8"/>
        <v>41</v>
      </c>
      <c r="AF16" s="31">
        <f t="shared" si="8"/>
        <v>111</v>
      </c>
    </row>
    <row r="17" spans="2:32" ht="23.1" customHeight="1" x14ac:dyDescent="0.25">
      <c r="B17" s="23" t="s">
        <v>44</v>
      </c>
      <c r="C17" s="50">
        <v>6</v>
      </c>
      <c r="D17" s="50">
        <v>0</v>
      </c>
      <c r="E17" s="50">
        <v>2</v>
      </c>
      <c r="F17" s="50">
        <v>6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25</v>
      </c>
      <c r="N17" s="50">
        <v>0</v>
      </c>
      <c r="O17" s="17">
        <f t="shared" si="0"/>
        <v>15</v>
      </c>
      <c r="P17" s="17">
        <f t="shared" si="1"/>
        <v>40</v>
      </c>
      <c r="R17" s="1" t="s">
        <v>13</v>
      </c>
      <c r="S17" s="17">
        <f t="shared" ref="S17:AF17" si="9">SUM(C38:C41)</f>
        <v>20</v>
      </c>
      <c r="T17" s="17">
        <f t="shared" si="9"/>
        <v>1</v>
      </c>
      <c r="U17" s="17">
        <f t="shared" si="9"/>
        <v>5</v>
      </c>
      <c r="V17" s="17">
        <f t="shared" si="9"/>
        <v>2</v>
      </c>
      <c r="W17" s="17">
        <f t="shared" si="9"/>
        <v>1</v>
      </c>
      <c r="X17" s="17">
        <f t="shared" si="9"/>
        <v>1</v>
      </c>
      <c r="Y17" s="17">
        <f t="shared" si="9"/>
        <v>2</v>
      </c>
      <c r="Z17" s="17">
        <f t="shared" si="9"/>
        <v>5</v>
      </c>
      <c r="AA17" s="17">
        <f t="shared" si="9"/>
        <v>0</v>
      </c>
      <c r="AB17" s="17">
        <f t="shared" si="9"/>
        <v>1</v>
      </c>
      <c r="AC17" s="17">
        <f t="shared" si="9"/>
        <v>65</v>
      </c>
      <c r="AD17" s="17">
        <f t="shared" si="9"/>
        <v>0</v>
      </c>
      <c r="AE17" s="31">
        <f t="shared" si="9"/>
        <v>38</v>
      </c>
      <c r="AF17" s="31">
        <f t="shared" si="9"/>
        <v>103</v>
      </c>
    </row>
    <row r="18" spans="2:32" ht="23.1" customHeight="1" x14ac:dyDescent="0.25">
      <c r="B18" s="23" t="s">
        <v>45</v>
      </c>
      <c r="C18" s="50">
        <v>4</v>
      </c>
      <c r="D18" s="50">
        <v>0</v>
      </c>
      <c r="E18" s="50">
        <v>0</v>
      </c>
      <c r="F18" s="50">
        <v>2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31</v>
      </c>
      <c r="N18" s="50">
        <v>0</v>
      </c>
      <c r="O18" s="17">
        <f t="shared" si="0"/>
        <v>6</v>
      </c>
      <c r="P18" s="17">
        <f t="shared" si="1"/>
        <v>37</v>
      </c>
      <c r="R18" s="1" t="s">
        <v>14</v>
      </c>
      <c r="S18" s="17">
        <f t="shared" ref="S18:AF18" si="10">SUM(C42:C45)</f>
        <v>41</v>
      </c>
      <c r="T18" s="17">
        <f t="shared" si="10"/>
        <v>1</v>
      </c>
      <c r="U18" s="17">
        <f t="shared" si="10"/>
        <v>10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0</v>
      </c>
      <c r="AA18" s="17">
        <f t="shared" si="10"/>
        <v>1</v>
      </c>
      <c r="AB18" s="17">
        <f t="shared" si="10"/>
        <v>1</v>
      </c>
      <c r="AC18" s="17">
        <f t="shared" si="10"/>
        <v>66</v>
      </c>
      <c r="AD18" s="17">
        <f t="shared" si="10"/>
        <v>0</v>
      </c>
      <c r="AE18" s="31">
        <f t="shared" si="10"/>
        <v>64</v>
      </c>
      <c r="AF18" s="31">
        <f t="shared" si="10"/>
        <v>130</v>
      </c>
    </row>
    <row r="19" spans="2:32" ht="23.1" customHeight="1" x14ac:dyDescent="0.25">
      <c r="B19" s="23" t="s">
        <v>46</v>
      </c>
      <c r="C19" s="50">
        <v>6</v>
      </c>
      <c r="D19" s="50">
        <v>2</v>
      </c>
      <c r="E19" s="50">
        <v>0</v>
      </c>
      <c r="F19" s="50">
        <v>0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26</v>
      </c>
      <c r="N19" s="50">
        <v>0</v>
      </c>
      <c r="O19" s="17">
        <f t="shared" si="0"/>
        <v>11</v>
      </c>
      <c r="P19" s="17">
        <f t="shared" si="1"/>
        <v>37</v>
      </c>
      <c r="R19" s="1" t="s">
        <v>15</v>
      </c>
      <c r="S19" s="17">
        <f t="shared" ref="S19:AF19" si="11">SUM(C46:C49)</f>
        <v>54</v>
      </c>
      <c r="T19" s="17">
        <f t="shared" si="11"/>
        <v>5</v>
      </c>
      <c r="U19" s="17">
        <f t="shared" si="11"/>
        <v>14</v>
      </c>
      <c r="V19" s="17">
        <f t="shared" si="11"/>
        <v>13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3</v>
      </c>
      <c r="AA19" s="17">
        <f t="shared" si="11"/>
        <v>0</v>
      </c>
      <c r="AB19" s="17">
        <f t="shared" si="11"/>
        <v>0</v>
      </c>
      <c r="AC19" s="17">
        <f t="shared" si="11"/>
        <v>70</v>
      </c>
      <c r="AD19" s="17">
        <f t="shared" si="11"/>
        <v>0</v>
      </c>
      <c r="AE19" s="31">
        <f t="shared" si="11"/>
        <v>94</v>
      </c>
      <c r="AF19" s="31">
        <f t="shared" si="11"/>
        <v>164</v>
      </c>
    </row>
    <row r="20" spans="2:32" ht="23.1" customHeight="1" x14ac:dyDescent="0.25">
      <c r="B20" s="23" t="s">
        <v>47</v>
      </c>
      <c r="C20" s="50">
        <v>8</v>
      </c>
      <c r="D20" s="50">
        <v>1</v>
      </c>
      <c r="E20" s="50">
        <v>2</v>
      </c>
      <c r="F20" s="50">
        <v>5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18</v>
      </c>
      <c r="N20" s="50">
        <v>0</v>
      </c>
      <c r="O20" s="17">
        <f t="shared" si="0"/>
        <v>17</v>
      </c>
      <c r="P20" s="17">
        <f t="shared" si="1"/>
        <v>35</v>
      </c>
      <c r="R20" s="1" t="s">
        <v>16</v>
      </c>
      <c r="S20" s="17">
        <f t="shared" ref="S20:AF20" si="12">SUM(C50:C53)</f>
        <v>60</v>
      </c>
      <c r="T20" s="17">
        <f t="shared" si="12"/>
        <v>10</v>
      </c>
      <c r="U20" s="17">
        <f t="shared" si="12"/>
        <v>11</v>
      </c>
      <c r="V20" s="17">
        <f t="shared" si="12"/>
        <v>10</v>
      </c>
      <c r="W20" s="17">
        <f t="shared" si="12"/>
        <v>0</v>
      </c>
      <c r="X20" s="17">
        <f t="shared" si="12"/>
        <v>0</v>
      </c>
      <c r="Y20" s="17">
        <f t="shared" si="12"/>
        <v>6</v>
      </c>
      <c r="Z20" s="17">
        <f t="shared" si="12"/>
        <v>3</v>
      </c>
      <c r="AA20" s="17">
        <f t="shared" si="12"/>
        <v>1</v>
      </c>
      <c r="AB20" s="17">
        <f t="shared" si="12"/>
        <v>2</v>
      </c>
      <c r="AC20" s="17">
        <f t="shared" si="12"/>
        <v>85</v>
      </c>
      <c r="AD20" s="17">
        <f t="shared" si="12"/>
        <v>0</v>
      </c>
      <c r="AE20" s="31">
        <f t="shared" si="12"/>
        <v>103</v>
      </c>
      <c r="AF20" s="31">
        <f t="shared" si="12"/>
        <v>188</v>
      </c>
    </row>
    <row r="21" spans="2:32" ht="23.1" customHeight="1" x14ac:dyDescent="0.25">
      <c r="B21" s="23" t="s">
        <v>48</v>
      </c>
      <c r="C21" s="50">
        <v>9</v>
      </c>
      <c r="D21" s="50">
        <v>1</v>
      </c>
      <c r="E21" s="50">
        <v>1</v>
      </c>
      <c r="F21" s="50">
        <v>1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25</v>
      </c>
      <c r="N21" s="50">
        <v>0</v>
      </c>
      <c r="O21" s="17">
        <f t="shared" si="0"/>
        <v>13</v>
      </c>
      <c r="P21" s="17">
        <f t="shared" si="1"/>
        <v>38</v>
      </c>
      <c r="R21" s="36" t="s">
        <v>20</v>
      </c>
      <c r="S21" s="34">
        <f t="shared" ref="S21:AF21" si="13">SUM(C54:C57)</f>
        <v>58</v>
      </c>
      <c r="T21" s="17">
        <f t="shared" si="13"/>
        <v>11</v>
      </c>
      <c r="U21" s="17">
        <f t="shared" si="13"/>
        <v>14</v>
      </c>
      <c r="V21" s="17">
        <f t="shared" si="13"/>
        <v>11</v>
      </c>
      <c r="W21" s="17">
        <f t="shared" si="13"/>
        <v>0</v>
      </c>
      <c r="X21" s="17">
        <f t="shared" si="13"/>
        <v>0</v>
      </c>
      <c r="Y21" s="17">
        <f t="shared" si="13"/>
        <v>11</v>
      </c>
      <c r="Z21" s="17">
        <f t="shared" si="13"/>
        <v>0</v>
      </c>
      <c r="AA21" s="17">
        <f t="shared" si="13"/>
        <v>0</v>
      </c>
      <c r="AB21" s="17">
        <f t="shared" si="13"/>
        <v>2</v>
      </c>
      <c r="AC21" s="17">
        <f t="shared" si="13"/>
        <v>103</v>
      </c>
      <c r="AD21" s="17">
        <f t="shared" si="13"/>
        <v>0</v>
      </c>
      <c r="AE21" s="31">
        <f t="shared" si="13"/>
        <v>107</v>
      </c>
      <c r="AF21" s="31">
        <f t="shared" si="13"/>
        <v>210</v>
      </c>
    </row>
    <row r="22" spans="2:32" ht="23.1" customHeight="1" x14ac:dyDescent="0.25">
      <c r="B22" s="23" t="s">
        <v>49</v>
      </c>
      <c r="C22" s="50">
        <v>8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1</v>
      </c>
      <c r="J22" s="50">
        <v>2</v>
      </c>
      <c r="K22" s="50">
        <v>1</v>
      </c>
      <c r="L22" s="50">
        <v>0</v>
      </c>
      <c r="M22" s="50">
        <v>34</v>
      </c>
      <c r="N22" s="50">
        <v>0</v>
      </c>
      <c r="O22" s="17">
        <f t="shared" si="0"/>
        <v>13</v>
      </c>
      <c r="P22" s="17">
        <f t="shared" si="1"/>
        <v>47</v>
      </c>
      <c r="R22" s="57" t="s">
        <v>90</v>
      </c>
      <c r="S22" s="58">
        <f>MAX(S10:S12)</f>
        <v>49</v>
      </c>
      <c r="T22" s="58">
        <f t="shared" ref="T22:AF22" si="14">MAX(T10:T12)</f>
        <v>4</v>
      </c>
      <c r="U22" s="58">
        <f t="shared" si="14"/>
        <v>7</v>
      </c>
      <c r="V22" s="58">
        <f t="shared" si="14"/>
        <v>17</v>
      </c>
      <c r="W22" s="58">
        <f t="shared" si="14"/>
        <v>0</v>
      </c>
      <c r="X22" s="58">
        <f t="shared" si="14"/>
        <v>0</v>
      </c>
      <c r="Y22" s="58">
        <f t="shared" si="14"/>
        <v>10</v>
      </c>
      <c r="Z22" s="58">
        <f t="shared" si="14"/>
        <v>1</v>
      </c>
      <c r="AA22" s="58">
        <f t="shared" si="14"/>
        <v>0</v>
      </c>
      <c r="AB22" s="58">
        <f t="shared" si="14"/>
        <v>1</v>
      </c>
      <c r="AC22" s="58">
        <f t="shared" si="14"/>
        <v>117</v>
      </c>
      <c r="AD22" s="58">
        <f t="shared" si="14"/>
        <v>0</v>
      </c>
      <c r="AE22" s="40">
        <f t="shared" si="14"/>
        <v>85</v>
      </c>
      <c r="AF22" s="40">
        <f t="shared" si="14"/>
        <v>202</v>
      </c>
    </row>
    <row r="23" spans="2:32" ht="23.1" customHeight="1" x14ac:dyDescent="0.25">
      <c r="B23" s="23" t="s">
        <v>50</v>
      </c>
      <c r="C23" s="50">
        <v>2</v>
      </c>
      <c r="D23" s="50">
        <v>1</v>
      </c>
      <c r="E23" s="50">
        <v>1</v>
      </c>
      <c r="F23" s="50">
        <v>1</v>
      </c>
      <c r="G23" s="50">
        <v>0</v>
      </c>
      <c r="H23" s="50">
        <v>0</v>
      </c>
      <c r="I23" s="50">
        <v>0</v>
      </c>
      <c r="J23" s="50">
        <v>2</v>
      </c>
      <c r="K23" s="50">
        <v>1</v>
      </c>
      <c r="L23" s="50">
        <v>0</v>
      </c>
      <c r="M23" s="50">
        <v>8</v>
      </c>
      <c r="N23" s="50">
        <v>0</v>
      </c>
      <c r="O23" s="17">
        <f t="shared" si="0"/>
        <v>8</v>
      </c>
      <c r="P23" s="17">
        <f t="shared" si="1"/>
        <v>16</v>
      </c>
      <c r="R23" s="57" t="s">
        <v>91</v>
      </c>
      <c r="S23" s="58">
        <f>MAX(S13:S18)</f>
        <v>41</v>
      </c>
      <c r="T23" s="58">
        <f t="shared" ref="T23:AF23" si="15">MAX(T13:T18)</f>
        <v>3</v>
      </c>
      <c r="U23" s="58">
        <f t="shared" si="15"/>
        <v>10</v>
      </c>
      <c r="V23" s="58">
        <f t="shared" si="15"/>
        <v>10</v>
      </c>
      <c r="W23" s="58">
        <f t="shared" si="15"/>
        <v>1</v>
      </c>
      <c r="X23" s="58">
        <f t="shared" si="15"/>
        <v>1</v>
      </c>
      <c r="Y23" s="58">
        <f t="shared" si="15"/>
        <v>8</v>
      </c>
      <c r="Z23" s="58">
        <f t="shared" si="15"/>
        <v>5</v>
      </c>
      <c r="AA23" s="58">
        <f t="shared" si="15"/>
        <v>2</v>
      </c>
      <c r="AB23" s="58">
        <f t="shared" si="15"/>
        <v>18</v>
      </c>
      <c r="AC23" s="58">
        <f t="shared" si="15"/>
        <v>85</v>
      </c>
      <c r="AD23" s="58">
        <f t="shared" si="15"/>
        <v>0</v>
      </c>
      <c r="AE23" s="40">
        <f t="shared" si="15"/>
        <v>64</v>
      </c>
      <c r="AF23" s="40">
        <f t="shared" si="15"/>
        <v>142</v>
      </c>
    </row>
    <row r="24" spans="2:32" ht="23.1" customHeight="1" x14ac:dyDescent="0.25">
      <c r="B24" s="23" t="s">
        <v>51</v>
      </c>
      <c r="C24" s="50">
        <v>2</v>
      </c>
      <c r="D24" s="50">
        <v>1</v>
      </c>
      <c r="E24" s="50">
        <v>4</v>
      </c>
      <c r="F24" s="50">
        <v>2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25</v>
      </c>
      <c r="N24" s="50">
        <v>0</v>
      </c>
      <c r="O24" s="17">
        <f t="shared" si="0"/>
        <v>11</v>
      </c>
      <c r="P24" s="17">
        <f t="shared" si="1"/>
        <v>36</v>
      </c>
      <c r="R24" s="57" t="s">
        <v>92</v>
      </c>
      <c r="S24" s="58">
        <f>MAX(S19:S21)</f>
        <v>60</v>
      </c>
      <c r="T24" s="58">
        <f t="shared" ref="T24:AF24" si="16">MAX(T19:T21)</f>
        <v>11</v>
      </c>
      <c r="U24" s="58">
        <f t="shared" si="16"/>
        <v>14</v>
      </c>
      <c r="V24" s="58">
        <f t="shared" si="16"/>
        <v>13</v>
      </c>
      <c r="W24" s="58">
        <f t="shared" si="16"/>
        <v>0</v>
      </c>
      <c r="X24" s="58">
        <f t="shared" si="16"/>
        <v>0</v>
      </c>
      <c r="Y24" s="58">
        <f t="shared" si="16"/>
        <v>11</v>
      </c>
      <c r="Z24" s="58">
        <f t="shared" si="16"/>
        <v>3</v>
      </c>
      <c r="AA24" s="58">
        <f t="shared" si="16"/>
        <v>1</v>
      </c>
      <c r="AB24" s="58">
        <f t="shared" si="16"/>
        <v>2</v>
      </c>
      <c r="AC24" s="58">
        <f t="shared" si="16"/>
        <v>103</v>
      </c>
      <c r="AD24" s="58">
        <f t="shared" si="16"/>
        <v>0</v>
      </c>
      <c r="AE24" s="40">
        <f t="shared" si="16"/>
        <v>107</v>
      </c>
      <c r="AF24" s="40">
        <f t="shared" si="16"/>
        <v>210</v>
      </c>
    </row>
    <row r="25" spans="2:32" ht="23.1" customHeight="1" x14ac:dyDescent="0.25">
      <c r="B25" s="23" t="s">
        <v>52</v>
      </c>
      <c r="C25" s="50">
        <v>8</v>
      </c>
      <c r="D25" s="50">
        <v>1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16</v>
      </c>
      <c r="N25" s="50">
        <v>0</v>
      </c>
      <c r="O25" s="17">
        <f t="shared" si="0"/>
        <v>11</v>
      </c>
      <c r="P25" s="17">
        <f t="shared" si="1"/>
        <v>27</v>
      </c>
      <c r="R25" s="37" t="s">
        <v>85</v>
      </c>
      <c r="S25" s="35">
        <f t="shared" ref="S25:AF25" si="17">SUM(S10:S12)</f>
        <v>110</v>
      </c>
      <c r="T25" s="16">
        <f t="shared" si="17"/>
        <v>10</v>
      </c>
      <c r="U25" s="16">
        <f t="shared" si="17"/>
        <v>17</v>
      </c>
      <c r="V25" s="16">
        <f t="shared" si="17"/>
        <v>42</v>
      </c>
      <c r="W25" s="16">
        <f t="shared" si="17"/>
        <v>0</v>
      </c>
      <c r="X25" s="16">
        <f t="shared" si="17"/>
        <v>0</v>
      </c>
      <c r="Y25" s="16">
        <f t="shared" si="17"/>
        <v>23</v>
      </c>
      <c r="Z25" s="16">
        <f t="shared" si="17"/>
        <v>1</v>
      </c>
      <c r="AA25" s="16">
        <f t="shared" si="17"/>
        <v>0</v>
      </c>
      <c r="AB25" s="16">
        <f t="shared" si="17"/>
        <v>1</v>
      </c>
      <c r="AC25" s="16">
        <f t="shared" si="17"/>
        <v>325</v>
      </c>
      <c r="AD25" s="16">
        <f t="shared" si="17"/>
        <v>0</v>
      </c>
      <c r="AE25" s="32">
        <f t="shared" si="17"/>
        <v>204</v>
      </c>
      <c r="AF25" s="32">
        <f t="shared" si="17"/>
        <v>529</v>
      </c>
    </row>
    <row r="26" spans="2:32" ht="23.1" customHeight="1" x14ac:dyDescent="0.25">
      <c r="B26" s="23" t="s">
        <v>53</v>
      </c>
      <c r="C26" s="50">
        <v>2</v>
      </c>
      <c r="D26" s="50">
        <v>1</v>
      </c>
      <c r="E26" s="50">
        <v>2</v>
      </c>
      <c r="F26" s="50">
        <v>0</v>
      </c>
      <c r="G26" s="50">
        <v>0</v>
      </c>
      <c r="H26" s="50">
        <v>0</v>
      </c>
      <c r="I26" s="50">
        <v>0</v>
      </c>
      <c r="J26" s="50">
        <v>3</v>
      </c>
      <c r="K26" s="50">
        <v>0</v>
      </c>
      <c r="L26" s="50">
        <v>1</v>
      </c>
      <c r="M26" s="50">
        <v>19</v>
      </c>
      <c r="N26" s="50">
        <v>0</v>
      </c>
      <c r="O26" s="17">
        <f t="shared" si="0"/>
        <v>9</v>
      </c>
      <c r="P26" s="17">
        <f t="shared" si="1"/>
        <v>28</v>
      </c>
      <c r="R26" s="28" t="s">
        <v>86</v>
      </c>
      <c r="S26" s="16">
        <f t="shared" ref="S26:AF26" si="18">SUM(S13:S18)</f>
        <v>148</v>
      </c>
      <c r="T26" s="16">
        <f t="shared" si="18"/>
        <v>9</v>
      </c>
      <c r="U26" s="16">
        <f t="shared" si="18"/>
        <v>43</v>
      </c>
      <c r="V26" s="16">
        <f t="shared" si="18"/>
        <v>29</v>
      </c>
      <c r="W26" s="16">
        <f t="shared" si="18"/>
        <v>1</v>
      </c>
      <c r="X26" s="16">
        <f t="shared" si="18"/>
        <v>1</v>
      </c>
      <c r="Y26" s="16">
        <f t="shared" si="18"/>
        <v>27</v>
      </c>
      <c r="Z26" s="16">
        <f t="shared" si="18"/>
        <v>19</v>
      </c>
      <c r="AA26" s="16">
        <f t="shared" si="18"/>
        <v>5</v>
      </c>
      <c r="AB26" s="16">
        <f t="shared" si="18"/>
        <v>22</v>
      </c>
      <c r="AC26" s="16">
        <f t="shared" si="18"/>
        <v>417</v>
      </c>
      <c r="AD26" s="16">
        <f t="shared" si="18"/>
        <v>0</v>
      </c>
      <c r="AE26" s="32">
        <f t="shared" si="18"/>
        <v>304</v>
      </c>
      <c r="AF26" s="32">
        <f t="shared" si="18"/>
        <v>721</v>
      </c>
    </row>
    <row r="27" spans="2:32" ht="23.1" customHeight="1" x14ac:dyDescent="0.25">
      <c r="B27" s="23" t="s">
        <v>54</v>
      </c>
      <c r="C27" s="50">
        <v>11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16</v>
      </c>
      <c r="M27" s="50">
        <v>0</v>
      </c>
      <c r="N27" s="50">
        <v>0</v>
      </c>
      <c r="O27" s="17">
        <f t="shared" si="0"/>
        <v>30</v>
      </c>
      <c r="P27" s="17">
        <f t="shared" si="1"/>
        <v>30</v>
      </c>
      <c r="R27" s="29" t="s">
        <v>87</v>
      </c>
      <c r="S27" s="16">
        <f t="shared" ref="S27:AF27" si="19">SUM(S19:S21)</f>
        <v>172</v>
      </c>
      <c r="T27" s="16">
        <f t="shared" si="19"/>
        <v>26</v>
      </c>
      <c r="U27" s="16">
        <f t="shared" si="19"/>
        <v>39</v>
      </c>
      <c r="V27" s="16">
        <f t="shared" si="19"/>
        <v>34</v>
      </c>
      <c r="W27" s="16">
        <f t="shared" si="19"/>
        <v>0</v>
      </c>
      <c r="X27" s="16">
        <f t="shared" si="19"/>
        <v>0</v>
      </c>
      <c r="Y27" s="16">
        <f t="shared" si="19"/>
        <v>22</v>
      </c>
      <c r="Z27" s="16">
        <f t="shared" si="19"/>
        <v>6</v>
      </c>
      <c r="AA27" s="16">
        <f t="shared" si="19"/>
        <v>1</v>
      </c>
      <c r="AB27" s="16">
        <f t="shared" si="19"/>
        <v>4</v>
      </c>
      <c r="AC27" s="16">
        <f t="shared" si="19"/>
        <v>258</v>
      </c>
      <c r="AD27" s="16">
        <f t="shared" si="19"/>
        <v>0</v>
      </c>
      <c r="AE27" s="32">
        <f t="shared" si="19"/>
        <v>304</v>
      </c>
      <c r="AF27" s="32">
        <f t="shared" si="19"/>
        <v>562</v>
      </c>
    </row>
    <row r="28" spans="2:32" ht="23.1" customHeight="1" x14ac:dyDescent="0.25">
      <c r="B28" s="23" t="s">
        <v>55</v>
      </c>
      <c r="C28" s="50">
        <v>7</v>
      </c>
      <c r="D28" s="50">
        <v>0</v>
      </c>
      <c r="E28" s="50">
        <v>1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1</v>
      </c>
      <c r="L28" s="50">
        <v>0</v>
      </c>
      <c r="M28" s="50">
        <v>8</v>
      </c>
      <c r="N28" s="50">
        <v>0</v>
      </c>
      <c r="O28" s="17">
        <f t="shared" si="0"/>
        <v>10</v>
      </c>
      <c r="P28" s="17">
        <f t="shared" si="1"/>
        <v>18</v>
      </c>
      <c r="R28" s="5" t="s">
        <v>17</v>
      </c>
      <c r="S28" s="16">
        <f t="shared" ref="S28:AF28" si="20">SUM(S10:S21)</f>
        <v>430</v>
      </c>
      <c r="T28" s="16">
        <f t="shared" si="20"/>
        <v>45</v>
      </c>
      <c r="U28" s="16">
        <f t="shared" si="20"/>
        <v>99</v>
      </c>
      <c r="V28" s="16">
        <f t="shared" si="20"/>
        <v>105</v>
      </c>
      <c r="W28" s="16">
        <f t="shared" si="20"/>
        <v>1</v>
      </c>
      <c r="X28" s="16">
        <f t="shared" si="20"/>
        <v>1</v>
      </c>
      <c r="Y28" s="16">
        <f t="shared" si="20"/>
        <v>72</v>
      </c>
      <c r="Z28" s="16">
        <f t="shared" si="20"/>
        <v>26</v>
      </c>
      <c r="AA28" s="16">
        <f t="shared" si="20"/>
        <v>6</v>
      </c>
      <c r="AB28" s="16">
        <f t="shared" si="20"/>
        <v>27</v>
      </c>
      <c r="AC28" s="16">
        <f t="shared" si="20"/>
        <v>1000</v>
      </c>
      <c r="AD28" s="16">
        <f t="shared" si="20"/>
        <v>0</v>
      </c>
      <c r="AE28" s="32">
        <f t="shared" si="20"/>
        <v>812</v>
      </c>
      <c r="AF28" s="32">
        <f t="shared" si="20"/>
        <v>1812</v>
      </c>
    </row>
    <row r="29" spans="2:32" ht="23.1" customHeight="1" x14ac:dyDescent="0.25">
      <c r="B29" s="23" t="s">
        <v>56</v>
      </c>
      <c r="C29" s="50">
        <v>5</v>
      </c>
      <c r="D29" s="50">
        <v>0</v>
      </c>
      <c r="E29" s="50">
        <v>3</v>
      </c>
      <c r="F29" s="50">
        <v>1</v>
      </c>
      <c r="G29" s="50">
        <v>0</v>
      </c>
      <c r="H29" s="50">
        <v>0</v>
      </c>
      <c r="I29" s="50">
        <v>0</v>
      </c>
      <c r="J29" s="50">
        <v>1</v>
      </c>
      <c r="K29" s="50">
        <v>1</v>
      </c>
      <c r="L29" s="50">
        <v>1</v>
      </c>
      <c r="M29" s="50">
        <v>21</v>
      </c>
      <c r="N29" s="50">
        <v>0</v>
      </c>
      <c r="O29" s="17">
        <f t="shared" si="0"/>
        <v>12</v>
      </c>
      <c r="P29" s="17">
        <f t="shared" si="1"/>
        <v>33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1</v>
      </c>
      <c r="E30" s="50">
        <v>3</v>
      </c>
      <c r="F30" s="50">
        <v>4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11</v>
      </c>
      <c r="N30" s="50">
        <v>0</v>
      </c>
      <c r="O30" s="17">
        <f t="shared" si="0"/>
        <v>16</v>
      </c>
      <c r="P30" s="17">
        <f t="shared" si="1"/>
        <v>27</v>
      </c>
      <c r="R30"/>
      <c r="S30" s="19"/>
      <c r="T30" s="19"/>
    </row>
    <row r="31" spans="2:32" ht="23.1" customHeight="1" x14ac:dyDescent="0.25">
      <c r="B31" s="24" t="s">
        <v>58</v>
      </c>
      <c r="C31" s="50">
        <v>5</v>
      </c>
      <c r="D31" s="50">
        <v>0</v>
      </c>
      <c r="E31" s="50">
        <v>1</v>
      </c>
      <c r="F31" s="50">
        <v>1</v>
      </c>
      <c r="G31" s="50">
        <v>0</v>
      </c>
      <c r="H31" s="50">
        <v>0</v>
      </c>
      <c r="I31" s="50">
        <v>0</v>
      </c>
      <c r="J31" s="50">
        <v>2</v>
      </c>
      <c r="K31" s="50">
        <v>0</v>
      </c>
      <c r="L31" s="50">
        <v>1</v>
      </c>
      <c r="M31" s="50">
        <v>25</v>
      </c>
      <c r="N31" s="50">
        <v>0</v>
      </c>
      <c r="O31" s="17">
        <f t="shared" si="0"/>
        <v>10</v>
      </c>
      <c r="P31" s="17">
        <f t="shared" si="1"/>
        <v>35</v>
      </c>
      <c r="R31"/>
      <c r="S31" s="19"/>
      <c r="T31" s="19"/>
    </row>
    <row r="32" spans="2:32" ht="23.1" customHeight="1" x14ac:dyDescent="0.25">
      <c r="B32" s="24" t="s">
        <v>59</v>
      </c>
      <c r="C32" s="50">
        <v>8</v>
      </c>
      <c r="D32" s="50">
        <v>0</v>
      </c>
      <c r="E32" s="50">
        <v>3</v>
      </c>
      <c r="F32" s="50">
        <v>3</v>
      </c>
      <c r="G32" s="50">
        <v>0</v>
      </c>
      <c r="H32" s="50">
        <v>0</v>
      </c>
      <c r="I32" s="50">
        <v>4</v>
      </c>
      <c r="J32" s="50">
        <v>0</v>
      </c>
      <c r="K32" s="50">
        <v>0</v>
      </c>
      <c r="L32" s="50">
        <v>1</v>
      </c>
      <c r="M32" s="50">
        <v>30</v>
      </c>
      <c r="N32" s="50">
        <v>0</v>
      </c>
      <c r="O32" s="17">
        <f t="shared" si="0"/>
        <v>19</v>
      </c>
      <c r="P32" s="17">
        <f t="shared" si="1"/>
        <v>49</v>
      </c>
      <c r="R32"/>
      <c r="S32" s="19"/>
      <c r="T32" s="19"/>
    </row>
    <row r="33" spans="2:20" ht="23.1" customHeight="1" x14ac:dyDescent="0.25">
      <c r="B33" s="23" t="s">
        <v>60</v>
      </c>
      <c r="C33" s="50">
        <v>6</v>
      </c>
      <c r="D33" s="50">
        <v>1</v>
      </c>
      <c r="E33" s="50">
        <v>1</v>
      </c>
      <c r="F33" s="50">
        <v>2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19</v>
      </c>
      <c r="N33" s="50">
        <v>0</v>
      </c>
      <c r="O33" s="17">
        <f t="shared" si="0"/>
        <v>12</v>
      </c>
      <c r="P33" s="17">
        <f t="shared" si="1"/>
        <v>31</v>
      </c>
      <c r="R33"/>
      <c r="S33" s="19"/>
      <c r="T33" s="19"/>
    </row>
    <row r="34" spans="2:20" ht="23.1" customHeight="1" x14ac:dyDescent="0.25">
      <c r="B34" s="24" t="s">
        <v>61</v>
      </c>
      <c r="C34" s="50">
        <v>6</v>
      </c>
      <c r="D34" s="50">
        <v>0</v>
      </c>
      <c r="E34" s="50">
        <v>2</v>
      </c>
      <c r="F34" s="50">
        <v>3</v>
      </c>
      <c r="G34" s="50">
        <v>0</v>
      </c>
      <c r="H34" s="50">
        <v>0</v>
      </c>
      <c r="I34" s="50">
        <v>3</v>
      </c>
      <c r="J34" s="50">
        <v>0</v>
      </c>
      <c r="K34" s="50">
        <v>0</v>
      </c>
      <c r="L34" s="50">
        <v>0</v>
      </c>
      <c r="M34" s="50">
        <v>23</v>
      </c>
      <c r="N34" s="50">
        <v>0</v>
      </c>
      <c r="O34" s="17">
        <f t="shared" si="0"/>
        <v>14</v>
      </c>
      <c r="P34" s="17">
        <f t="shared" si="1"/>
        <v>37</v>
      </c>
      <c r="R34"/>
      <c r="S34" s="19"/>
      <c r="T34" s="19"/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2</v>
      </c>
      <c r="F35" s="50">
        <v>2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15</v>
      </c>
      <c r="N35" s="50">
        <v>0</v>
      </c>
      <c r="O35" s="17">
        <f t="shared" si="0"/>
        <v>7</v>
      </c>
      <c r="P35" s="17">
        <f t="shared" si="1"/>
        <v>22</v>
      </c>
      <c r="R35"/>
      <c r="S35" s="19"/>
      <c r="T35" s="19"/>
    </row>
    <row r="36" spans="2:20" ht="23.1" customHeight="1" x14ac:dyDescent="0.25">
      <c r="B36" s="24" t="s">
        <v>63</v>
      </c>
      <c r="C36" s="50">
        <v>3</v>
      </c>
      <c r="D36" s="50">
        <v>1</v>
      </c>
      <c r="E36" s="50">
        <v>2</v>
      </c>
      <c r="F36" s="50">
        <v>3</v>
      </c>
      <c r="G36" s="50">
        <v>0</v>
      </c>
      <c r="H36" s="50">
        <v>0</v>
      </c>
      <c r="I36" s="50">
        <v>0</v>
      </c>
      <c r="J36" s="50">
        <v>2</v>
      </c>
      <c r="K36" s="50">
        <v>0</v>
      </c>
      <c r="L36" s="50">
        <v>0</v>
      </c>
      <c r="M36" s="50">
        <v>24</v>
      </c>
      <c r="N36" s="50">
        <v>0</v>
      </c>
      <c r="O36" s="17">
        <f t="shared" si="0"/>
        <v>11</v>
      </c>
      <c r="P36" s="17">
        <f t="shared" si="1"/>
        <v>35</v>
      </c>
      <c r="R36"/>
      <c r="S36" s="19"/>
      <c r="T36" s="19"/>
    </row>
    <row r="37" spans="2:20" ht="23.1" customHeight="1" x14ac:dyDescent="0.25">
      <c r="B37" s="23" t="s">
        <v>64</v>
      </c>
      <c r="C37" s="50">
        <v>6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8</v>
      </c>
      <c r="N37" s="50">
        <v>0</v>
      </c>
      <c r="O37" s="17">
        <f t="shared" si="0"/>
        <v>9</v>
      </c>
      <c r="P37" s="17">
        <f t="shared" si="1"/>
        <v>17</v>
      </c>
      <c r="R37"/>
      <c r="S37" s="19"/>
      <c r="T37" s="19"/>
    </row>
    <row r="38" spans="2:20" ht="23.1" customHeight="1" x14ac:dyDescent="0.25">
      <c r="B38" s="24" t="s">
        <v>65</v>
      </c>
      <c r="C38" s="50">
        <v>6</v>
      </c>
      <c r="D38" s="50">
        <v>0</v>
      </c>
      <c r="E38" s="50">
        <v>3</v>
      </c>
      <c r="F38" s="50">
        <v>0</v>
      </c>
      <c r="G38" s="50">
        <v>0</v>
      </c>
      <c r="H38" s="50">
        <v>0</v>
      </c>
      <c r="I38" s="50">
        <v>0</v>
      </c>
      <c r="J38" s="50">
        <v>4</v>
      </c>
      <c r="K38" s="50">
        <v>0</v>
      </c>
      <c r="L38" s="50">
        <v>0</v>
      </c>
      <c r="M38" s="50">
        <v>21</v>
      </c>
      <c r="N38" s="50">
        <v>0</v>
      </c>
      <c r="O38" s="17">
        <f t="shared" si="0"/>
        <v>13</v>
      </c>
      <c r="P38" s="17">
        <f t="shared" si="1"/>
        <v>34</v>
      </c>
      <c r="R38"/>
      <c r="S38" s="19"/>
      <c r="T38" s="19"/>
    </row>
    <row r="39" spans="2:20" ht="23.1" customHeight="1" x14ac:dyDescent="0.25">
      <c r="B39" s="24" t="s">
        <v>66</v>
      </c>
      <c r="C39" s="50">
        <v>5</v>
      </c>
      <c r="D39" s="50">
        <v>0</v>
      </c>
      <c r="E39" s="50">
        <v>1</v>
      </c>
      <c r="F39" s="50">
        <v>1</v>
      </c>
      <c r="G39" s="50">
        <v>0</v>
      </c>
      <c r="H39" s="50">
        <v>1</v>
      </c>
      <c r="I39" s="50">
        <v>2</v>
      </c>
      <c r="J39" s="50">
        <v>0</v>
      </c>
      <c r="K39" s="50">
        <v>0</v>
      </c>
      <c r="L39" s="50">
        <v>1</v>
      </c>
      <c r="M39" s="50">
        <v>12</v>
      </c>
      <c r="N39" s="50">
        <v>0</v>
      </c>
      <c r="O39" s="17">
        <f t="shared" si="0"/>
        <v>11</v>
      </c>
      <c r="P39" s="17">
        <f t="shared" si="1"/>
        <v>23</v>
      </c>
      <c r="R39"/>
      <c r="S39" s="19"/>
      <c r="T39" s="19"/>
    </row>
    <row r="40" spans="2:20" ht="23.1" customHeight="1" x14ac:dyDescent="0.25">
      <c r="B40" s="24" t="s">
        <v>67</v>
      </c>
      <c r="C40" s="50">
        <v>1</v>
      </c>
      <c r="D40" s="50">
        <v>1</v>
      </c>
      <c r="E40" s="50">
        <v>1</v>
      </c>
      <c r="F40" s="50">
        <v>0</v>
      </c>
      <c r="G40" s="50">
        <v>1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17</v>
      </c>
      <c r="N40" s="50">
        <v>0</v>
      </c>
      <c r="O40" s="17">
        <f t="shared" si="0"/>
        <v>5</v>
      </c>
      <c r="P40" s="17">
        <f t="shared" si="1"/>
        <v>22</v>
      </c>
      <c r="R40"/>
      <c r="S40" s="19"/>
      <c r="T40" s="19"/>
    </row>
    <row r="41" spans="2:20" ht="23.1" customHeight="1" x14ac:dyDescent="0.25">
      <c r="B41" s="23" t="s">
        <v>68</v>
      </c>
      <c r="C41" s="50">
        <v>8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15</v>
      </c>
      <c r="N41" s="50">
        <v>0</v>
      </c>
      <c r="O41" s="17">
        <f t="shared" si="0"/>
        <v>9</v>
      </c>
      <c r="P41" s="17">
        <f t="shared" si="1"/>
        <v>24</v>
      </c>
      <c r="R41"/>
      <c r="S41" s="19"/>
      <c r="T41" s="19"/>
    </row>
    <row r="42" spans="2:20" ht="23.1" customHeight="1" x14ac:dyDescent="0.25">
      <c r="B42" s="24" t="s">
        <v>69</v>
      </c>
      <c r="C42" s="50">
        <v>11</v>
      </c>
      <c r="D42" s="50">
        <v>0</v>
      </c>
      <c r="E42" s="50">
        <v>2</v>
      </c>
      <c r="F42" s="50">
        <v>1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18</v>
      </c>
      <c r="N42" s="50">
        <v>0</v>
      </c>
      <c r="O42" s="17">
        <f t="shared" si="0"/>
        <v>15</v>
      </c>
      <c r="P42" s="17">
        <f t="shared" si="1"/>
        <v>33</v>
      </c>
      <c r="R42"/>
      <c r="S42" s="19"/>
      <c r="T42" s="19"/>
    </row>
    <row r="43" spans="2:20" ht="23.1" customHeight="1" x14ac:dyDescent="0.25">
      <c r="B43" s="23" t="s">
        <v>70</v>
      </c>
      <c r="C43" s="50">
        <v>12</v>
      </c>
      <c r="D43" s="50">
        <v>1</v>
      </c>
      <c r="E43" s="50">
        <v>3</v>
      </c>
      <c r="F43" s="50">
        <v>0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11</v>
      </c>
      <c r="N43" s="50">
        <v>0</v>
      </c>
      <c r="O43" s="17">
        <f t="shared" si="0"/>
        <v>19</v>
      </c>
      <c r="P43" s="17">
        <f t="shared" si="1"/>
        <v>30</v>
      </c>
      <c r="R43"/>
      <c r="S43" s="19"/>
      <c r="T43" s="19"/>
    </row>
    <row r="44" spans="2:20" ht="23.1" customHeight="1" x14ac:dyDescent="0.25">
      <c r="B44" s="25" t="s">
        <v>71</v>
      </c>
      <c r="C44" s="50">
        <v>7</v>
      </c>
      <c r="D44" s="50">
        <v>0</v>
      </c>
      <c r="E44" s="50">
        <v>1</v>
      </c>
      <c r="F44" s="50">
        <v>1</v>
      </c>
      <c r="G44" s="50">
        <v>0</v>
      </c>
      <c r="H44" s="50">
        <v>0</v>
      </c>
      <c r="I44" s="50">
        <v>3</v>
      </c>
      <c r="J44" s="50">
        <v>0</v>
      </c>
      <c r="K44" s="50">
        <v>1</v>
      </c>
      <c r="L44" s="50">
        <v>1</v>
      </c>
      <c r="M44" s="50">
        <v>18</v>
      </c>
      <c r="N44" s="50">
        <v>0</v>
      </c>
      <c r="O44" s="17">
        <f t="shared" si="0"/>
        <v>14</v>
      </c>
      <c r="P44" s="17">
        <f t="shared" si="1"/>
        <v>32</v>
      </c>
      <c r="R44"/>
      <c r="S44" s="19"/>
      <c r="T44" s="19"/>
    </row>
    <row r="45" spans="2:20" ht="23.1" customHeight="1" x14ac:dyDescent="0.25">
      <c r="B45" s="23" t="s">
        <v>72</v>
      </c>
      <c r="C45" s="50">
        <v>11</v>
      </c>
      <c r="D45" s="50">
        <v>0</v>
      </c>
      <c r="E45" s="50">
        <v>4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19</v>
      </c>
      <c r="N45" s="50">
        <v>0</v>
      </c>
      <c r="O45" s="17">
        <f t="shared" si="0"/>
        <v>16</v>
      </c>
      <c r="P45" s="17">
        <f t="shared" si="1"/>
        <v>35</v>
      </c>
      <c r="R45"/>
      <c r="S45" s="19"/>
      <c r="T45" s="19"/>
    </row>
    <row r="46" spans="2:20" ht="23.1" customHeight="1" x14ac:dyDescent="0.25">
      <c r="B46" s="24" t="s">
        <v>73</v>
      </c>
      <c r="C46" s="50">
        <v>10</v>
      </c>
      <c r="D46" s="50">
        <v>2</v>
      </c>
      <c r="E46" s="50">
        <v>4</v>
      </c>
      <c r="F46" s="50">
        <v>3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13</v>
      </c>
      <c r="N46" s="50">
        <v>0</v>
      </c>
      <c r="O46" s="17">
        <f t="shared" si="0"/>
        <v>20</v>
      </c>
      <c r="P46" s="17">
        <f t="shared" si="1"/>
        <v>33</v>
      </c>
      <c r="R46" s="19"/>
      <c r="S46" s="19"/>
      <c r="T46"/>
    </row>
    <row r="47" spans="2:20" ht="23.1" customHeight="1" x14ac:dyDescent="0.25">
      <c r="B47" s="24" t="s">
        <v>74</v>
      </c>
      <c r="C47" s="50">
        <v>11</v>
      </c>
      <c r="D47" s="50">
        <v>2</v>
      </c>
      <c r="E47" s="50">
        <v>3</v>
      </c>
      <c r="F47" s="50">
        <v>4</v>
      </c>
      <c r="G47" s="50">
        <v>0</v>
      </c>
      <c r="H47" s="50">
        <v>0</v>
      </c>
      <c r="I47" s="50">
        <v>0</v>
      </c>
      <c r="J47" s="50">
        <v>3</v>
      </c>
      <c r="K47" s="50">
        <v>0</v>
      </c>
      <c r="L47" s="50">
        <v>0</v>
      </c>
      <c r="M47" s="50">
        <v>14</v>
      </c>
      <c r="N47" s="50">
        <v>0</v>
      </c>
      <c r="O47" s="17">
        <f t="shared" si="0"/>
        <v>23</v>
      </c>
      <c r="P47" s="17">
        <f t="shared" si="1"/>
        <v>37</v>
      </c>
      <c r="R47" s="19"/>
      <c r="S47" s="19"/>
      <c r="T47"/>
    </row>
    <row r="48" spans="2:20" ht="23.1" customHeight="1" x14ac:dyDescent="0.25">
      <c r="B48" s="24" t="s">
        <v>75</v>
      </c>
      <c r="C48" s="50">
        <v>16</v>
      </c>
      <c r="D48" s="50">
        <v>1</v>
      </c>
      <c r="E48" s="50">
        <v>4</v>
      </c>
      <c r="F48" s="50">
        <v>4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22</v>
      </c>
      <c r="N48" s="50">
        <v>0</v>
      </c>
      <c r="O48" s="17">
        <f t="shared" si="0"/>
        <v>25</v>
      </c>
      <c r="P48" s="17">
        <f t="shared" si="1"/>
        <v>47</v>
      </c>
      <c r="R48" s="19"/>
      <c r="S48" s="19"/>
      <c r="T48"/>
    </row>
    <row r="49" spans="2:20" ht="23.1" customHeight="1" x14ac:dyDescent="0.25">
      <c r="B49" s="23" t="s">
        <v>76</v>
      </c>
      <c r="C49" s="50">
        <v>17</v>
      </c>
      <c r="D49" s="50">
        <v>0</v>
      </c>
      <c r="E49" s="50">
        <v>3</v>
      </c>
      <c r="F49" s="50">
        <v>2</v>
      </c>
      <c r="G49" s="50">
        <v>0</v>
      </c>
      <c r="H49" s="50">
        <v>0</v>
      </c>
      <c r="I49" s="50">
        <v>4</v>
      </c>
      <c r="J49" s="50">
        <v>0</v>
      </c>
      <c r="K49" s="50">
        <v>0</v>
      </c>
      <c r="L49" s="50">
        <v>0</v>
      </c>
      <c r="M49" s="50">
        <v>21</v>
      </c>
      <c r="N49" s="50">
        <v>0</v>
      </c>
      <c r="O49" s="17">
        <f t="shared" si="0"/>
        <v>26</v>
      </c>
      <c r="P49" s="17">
        <f t="shared" si="1"/>
        <v>47</v>
      </c>
      <c r="R49" s="19"/>
      <c r="S49" s="19"/>
      <c r="T49"/>
    </row>
    <row r="50" spans="2:20" ht="23.1" customHeight="1" x14ac:dyDescent="0.25">
      <c r="B50" s="24" t="s">
        <v>77</v>
      </c>
      <c r="C50" s="50">
        <v>20</v>
      </c>
      <c r="D50" s="50">
        <v>2</v>
      </c>
      <c r="E50" s="50">
        <v>5</v>
      </c>
      <c r="F50" s="50">
        <v>2</v>
      </c>
      <c r="G50" s="50">
        <v>0</v>
      </c>
      <c r="H50" s="50">
        <v>0</v>
      </c>
      <c r="I50" s="50">
        <v>2</v>
      </c>
      <c r="J50" s="50">
        <v>1</v>
      </c>
      <c r="K50" s="50">
        <v>1</v>
      </c>
      <c r="L50" s="50">
        <v>2</v>
      </c>
      <c r="M50" s="50">
        <v>22</v>
      </c>
      <c r="N50" s="50">
        <v>0</v>
      </c>
      <c r="O50" s="17">
        <f t="shared" si="0"/>
        <v>35</v>
      </c>
      <c r="P50" s="17">
        <f t="shared" si="1"/>
        <v>57</v>
      </c>
      <c r="R50" s="19"/>
      <c r="S50" s="19"/>
      <c r="T50"/>
    </row>
    <row r="51" spans="2:20" ht="23.1" customHeight="1" x14ac:dyDescent="0.25">
      <c r="B51" s="24" t="s">
        <v>78</v>
      </c>
      <c r="C51" s="50">
        <v>14</v>
      </c>
      <c r="D51" s="50">
        <v>3</v>
      </c>
      <c r="E51" s="50">
        <v>2</v>
      </c>
      <c r="F51" s="50">
        <v>2</v>
      </c>
      <c r="G51" s="50">
        <v>0</v>
      </c>
      <c r="H51" s="50">
        <v>0</v>
      </c>
      <c r="I51" s="50">
        <v>2</v>
      </c>
      <c r="J51" s="50">
        <v>1</v>
      </c>
      <c r="K51" s="50">
        <v>0</v>
      </c>
      <c r="L51" s="50">
        <v>0</v>
      </c>
      <c r="M51" s="50">
        <v>21</v>
      </c>
      <c r="N51" s="50">
        <v>0</v>
      </c>
      <c r="O51" s="17">
        <f t="shared" si="0"/>
        <v>24</v>
      </c>
      <c r="P51" s="17">
        <f t="shared" si="1"/>
        <v>45</v>
      </c>
      <c r="R51" s="19"/>
      <c r="S51" s="19"/>
      <c r="T51"/>
    </row>
    <row r="52" spans="2:20" ht="23.1" customHeight="1" x14ac:dyDescent="0.25">
      <c r="B52" s="24" t="s">
        <v>79</v>
      </c>
      <c r="C52" s="50">
        <v>11</v>
      </c>
      <c r="D52" s="50">
        <v>3</v>
      </c>
      <c r="E52" s="50">
        <v>0</v>
      </c>
      <c r="F52" s="50">
        <v>4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24</v>
      </c>
      <c r="N52" s="50">
        <v>0</v>
      </c>
      <c r="O52" s="17">
        <f t="shared" si="0"/>
        <v>18</v>
      </c>
      <c r="P52" s="17">
        <f t="shared" si="1"/>
        <v>42</v>
      </c>
      <c r="R52" s="19"/>
      <c r="S52" s="19"/>
      <c r="T52"/>
    </row>
    <row r="53" spans="2:20" ht="23.1" customHeight="1" x14ac:dyDescent="0.25">
      <c r="B53" s="23" t="s">
        <v>80</v>
      </c>
      <c r="C53" s="50">
        <v>15</v>
      </c>
      <c r="D53" s="50">
        <v>2</v>
      </c>
      <c r="E53" s="50">
        <v>4</v>
      </c>
      <c r="F53" s="50">
        <v>2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0</v>
      </c>
      <c r="M53" s="50">
        <v>18</v>
      </c>
      <c r="N53" s="50">
        <v>0</v>
      </c>
      <c r="O53" s="17">
        <f t="shared" si="0"/>
        <v>26</v>
      </c>
      <c r="P53" s="17">
        <f t="shared" si="1"/>
        <v>44</v>
      </c>
      <c r="R53" s="19"/>
      <c r="S53" s="19"/>
      <c r="T53"/>
    </row>
    <row r="54" spans="2:20" ht="23.1" customHeight="1" x14ac:dyDescent="0.25">
      <c r="B54" s="23" t="s">
        <v>81</v>
      </c>
      <c r="C54" s="50">
        <v>14</v>
      </c>
      <c r="D54" s="50">
        <v>4</v>
      </c>
      <c r="E54" s="50">
        <v>3</v>
      </c>
      <c r="F54" s="50">
        <v>5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23</v>
      </c>
      <c r="N54" s="50">
        <v>0</v>
      </c>
      <c r="O54" s="17">
        <f t="shared" si="0"/>
        <v>28</v>
      </c>
      <c r="P54" s="17">
        <f t="shared" si="1"/>
        <v>51</v>
      </c>
      <c r="R54" s="19"/>
      <c r="S54" s="19"/>
      <c r="T54"/>
    </row>
    <row r="55" spans="2:20" ht="23.1" customHeight="1" x14ac:dyDescent="0.25">
      <c r="B55" s="23" t="s">
        <v>82</v>
      </c>
      <c r="C55" s="50">
        <v>16</v>
      </c>
      <c r="D55" s="50">
        <v>1</v>
      </c>
      <c r="E55" s="50">
        <v>2</v>
      </c>
      <c r="F55" s="50">
        <v>1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1</v>
      </c>
      <c r="M55" s="50">
        <v>32</v>
      </c>
      <c r="N55" s="50">
        <v>0</v>
      </c>
      <c r="O55" s="17">
        <f t="shared" si="0"/>
        <v>25</v>
      </c>
      <c r="P55" s="17">
        <f t="shared" si="1"/>
        <v>57</v>
      </c>
      <c r="R55" s="19"/>
      <c r="S55" s="19"/>
      <c r="T55"/>
    </row>
    <row r="56" spans="2:20" ht="23.1" customHeight="1" x14ac:dyDescent="0.25">
      <c r="B56" s="23" t="s">
        <v>83</v>
      </c>
      <c r="C56" s="50">
        <v>9</v>
      </c>
      <c r="D56" s="50">
        <v>2</v>
      </c>
      <c r="E56" s="50">
        <v>5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1</v>
      </c>
      <c r="M56" s="50">
        <v>18</v>
      </c>
      <c r="N56" s="50">
        <v>0</v>
      </c>
      <c r="O56" s="17">
        <f t="shared" si="0"/>
        <v>18</v>
      </c>
      <c r="P56" s="17">
        <f t="shared" si="1"/>
        <v>36</v>
      </c>
      <c r="R56" s="19"/>
      <c r="S56" s="19"/>
      <c r="T56"/>
    </row>
    <row r="57" spans="2:20" ht="23.1" customHeight="1" x14ac:dyDescent="0.25">
      <c r="B57" s="23" t="s">
        <v>84</v>
      </c>
      <c r="C57" s="50">
        <v>19</v>
      </c>
      <c r="D57" s="50">
        <v>4</v>
      </c>
      <c r="E57" s="50">
        <v>4</v>
      </c>
      <c r="F57" s="50">
        <v>4</v>
      </c>
      <c r="G57" s="50">
        <v>0</v>
      </c>
      <c r="H57" s="50">
        <v>0</v>
      </c>
      <c r="I57" s="50">
        <v>5</v>
      </c>
      <c r="J57" s="50">
        <v>0</v>
      </c>
      <c r="K57" s="50">
        <v>0</v>
      </c>
      <c r="L57" s="50">
        <v>0</v>
      </c>
      <c r="M57" s="50">
        <v>30</v>
      </c>
      <c r="N57" s="50">
        <v>0</v>
      </c>
      <c r="O57" s="17">
        <f t="shared" si="0"/>
        <v>36</v>
      </c>
      <c r="P57" s="17">
        <f t="shared" si="1"/>
        <v>66</v>
      </c>
      <c r="R57" s="19"/>
      <c r="S57" s="19"/>
      <c r="T57"/>
    </row>
    <row r="58" spans="2:20" ht="23.1" customHeight="1" x14ac:dyDescent="0.25">
      <c r="B58" s="59" t="s">
        <v>18</v>
      </c>
      <c r="C58" s="16">
        <f t="shared" ref="C58:P58" si="21">SUM(C10:C57)</f>
        <v>430</v>
      </c>
      <c r="D58" s="16">
        <f t="shared" si="21"/>
        <v>45</v>
      </c>
      <c r="E58" s="16">
        <f t="shared" si="21"/>
        <v>99</v>
      </c>
      <c r="F58" s="16">
        <f t="shared" si="21"/>
        <v>105</v>
      </c>
      <c r="G58" s="16">
        <f t="shared" si="21"/>
        <v>1</v>
      </c>
      <c r="H58" s="16">
        <f t="shared" si="21"/>
        <v>1</v>
      </c>
      <c r="I58" s="16">
        <f t="shared" si="21"/>
        <v>72</v>
      </c>
      <c r="J58" s="16">
        <f t="shared" si="21"/>
        <v>26</v>
      </c>
      <c r="K58" s="16">
        <f t="shared" si="21"/>
        <v>6</v>
      </c>
      <c r="L58" s="16">
        <f t="shared" si="21"/>
        <v>27</v>
      </c>
      <c r="M58" s="16">
        <f t="shared" si="21"/>
        <v>1000</v>
      </c>
      <c r="N58" s="16">
        <f t="shared" si="21"/>
        <v>0</v>
      </c>
      <c r="O58" s="16">
        <f t="shared" si="21"/>
        <v>812</v>
      </c>
      <c r="P58" s="16">
        <f t="shared" si="21"/>
        <v>1812</v>
      </c>
      <c r="R58" s="19"/>
      <c r="S58" s="19"/>
      <c r="T58"/>
    </row>
    <row r="59" spans="2:20" ht="23.1" customHeight="1" x14ac:dyDescent="0.25">
      <c r="B59" s="59" t="s">
        <v>93</v>
      </c>
      <c r="C59" s="43">
        <f t="shared" ref="C59:N59" si="22">C58/$P$58</f>
        <v>0.23730684326710816</v>
      </c>
      <c r="D59" s="43">
        <f t="shared" si="22"/>
        <v>2.4834437086092714E-2</v>
      </c>
      <c r="E59" s="43">
        <f t="shared" si="22"/>
        <v>5.4635761589403975E-2</v>
      </c>
      <c r="F59" s="43">
        <f t="shared" si="22"/>
        <v>5.7947019867549666E-2</v>
      </c>
      <c r="G59" s="43">
        <f t="shared" si="22"/>
        <v>5.5187637969094923E-4</v>
      </c>
      <c r="H59" s="43">
        <f t="shared" si="22"/>
        <v>5.5187637969094923E-4</v>
      </c>
      <c r="I59" s="43">
        <f t="shared" si="22"/>
        <v>3.9735099337748346E-2</v>
      </c>
      <c r="J59" s="43">
        <f t="shared" si="22"/>
        <v>1.434878587196468E-2</v>
      </c>
      <c r="K59" s="43">
        <f t="shared" si="22"/>
        <v>3.3112582781456954E-3</v>
      </c>
      <c r="L59" s="43">
        <f t="shared" si="22"/>
        <v>1.4900662251655629E-2</v>
      </c>
      <c r="M59" s="43">
        <f t="shared" si="22"/>
        <v>0.55187637969094927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60" t="s">
        <v>94</v>
      </c>
      <c r="C60" s="44">
        <f>C58/$O$58</f>
        <v>0.52955665024630538</v>
      </c>
      <c r="D60" s="44">
        <f t="shared" ref="D60:N60" si="23">D58/$O$58</f>
        <v>5.5418719211822662E-2</v>
      </c>
      <c r="E60" s="44">
        <f t="shared" si="23"/>
        <v>0.12192118226600986</v>
      </c>
      <c r="F60" s="44">
        <f t="shared" si="23"/>
        <v>0.12931034482758622</v>
      </c>
      <c r="G60" s="44">
        <f t="shared" si="23"/>
        <v>1.2315270935960591E-3</v>
      </c>
      <c r="H60" s="44">
        <f t="shared" si="23"/>
        <v>1.2315270935960591E-3</v>
      </c>
      <c r="I60" s="44">
        <f t="shared" si="23"/>
        <v>8.8669950738916259E-2</v>
      </c>
      <c r="J60" s="44">
        <f t="shared" si="23"/>
        <v>3.2019704433497539E-2</v>
      </c>
      <c r="K60" s="44">
        <f t="shared" si="23"/>
        <v>7.3891625615763543E-3</v>
      </c>
      <c r="L60" s="44">
        <f t="shared" si="23"/>
        <v>3.3251231527093597E-2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 s="19"/>
      <c r="T72" s="19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1:32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1:32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1:32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1:32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1:32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1:32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1:32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zoomScale="60" workbookViewId="0">
      <selection activeCell="M5" sqref="M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'[3]23.09.KIIRA-KASANGATI'!C3:G3</f>
        <v>MCC - C2 - STN 70 - KASANGATI-KIIRA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184</v>
      </c>
      <c r="E5" s="3"/>
      <c r="F5" s="41" t="s">
        <v>1</v>
      </c>
      <c r="G5" s="76" t="str">
        <f>'[3]28.09 kasangati-Kiira-24h'!G5:H5</f>
        <v>Bonobos hotel</v>
      </c>
      <c r="H5" s="77"/>
      <c r="I5" s="14"/>
      <c r="J5" s="2" t="s">
        <v>5</v>
      </c>
      <c r="K5" s="76" t="str">
        <f>'[3]28.09 kasangati-Kiira-24h'!K5:L5</f>
        <v>Deborah</v>
      </c>
      <c r="L5" s="77"/>
      <c r="M5" s="10"/>
      <c r="N5" s="10"/>
      <c r="O5" s="3"/>
      <c r="P5" s="3"/>
    </row>
    <row r="6" spans="2:32" ht="23.25" customHeight="1" x14ac:dyDescent="0.25">
      <c r="C6" s="2" t="s">
        <v>4</v>
      </c>
      <c r="D6" s="76" t="str">
        <f>'[3]23.09.KIIRA-KASANGATI'!D6:E6</f>
        <v>Kiira</v>
      </c>
      <c r="E6" s="77"/>
      <c r="F6" s="2" t="s">
        <v>2</v>
      </c>
      <c r="G6" s="76" t="str">
        <f>'[3]23.09.KIIRA-KASANGATI'!G6:H6</f>
        <v>Kasangati</v>
      </c>
      <c r="H6" s="77"/>
      <c r="J6" s="2" t="s">
        <v>21</v>
      </c>
      <c r="K6" s="76" t="str">
        <f>'[3]28.09 kasangati-Kiira-24h'!K6:L6</f>
        <v>Lawrence</v>
      </c>
      <c r="L6" s="7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22</v>
      </c>
      <c r="D10" s="50">
        <v>0</v>
      </c>
      <c r="E10" s="50">
        <v>2</v>
      </c>
      <c r="F10" s="50">
        <v>3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29</v>
      </c>
      <c r="N10" s="50">
        <v>0</v>
      </c>
      <c r="O10" s="15">
        <f t="shared" ref="O10:O73" si="0">SUM(C10:L10,N10)</f>
        <v>30</v>
      </c>
      <c r="P10" s="15">
        <f t="shared" ref="P10:P73" si="1">SUM(C10:N10)</f>
        <v>59</v>
      </c>
      <c r="R10" s="1" t="s">
        <v>6</v>
      </c>
      <c r="S10" s="17">
        <f t="shared" ref="S10:AF10" si="2">SUM(C10:C13)</f>
        <v>71</v>
      </c>
      <c r="T10" s="17">
        <f t="shared" si="2"/>
        <v>2</v>
      </c>
      <c r="U10" s="17">
        <f t="shared" si="2"/>
        <v>5</v>
      </c>
      <c r="V10" s="17">
        <f t="shared" si="2"/>
        <v>16</v>
      </c>
      <c r="W10" s="17">
        <f t="shared" si="2"/>
        <v>0</v>
      </c>
      <c r="X10" s="17">
        <f t="shared" si="2"/>
        <v>0</v>
      </c>
      <c r="Y10" s="17">
        <f t="shared" si="2"/>
        <v>9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79</v>
      </c>
      <c r="AD10" s="17">
        <f t="shared" si="2"/>
        <v>0</v>
      </c>
      <c r="AE10" s="31">
        <f t="shared" si="2"/>
        <v>103</v>
      </c>
      <c r="AF10" s="31">
        <f t="shared" si="2"/>
        <v>182</v>
      </c>
    </row>
    <row r="11" spans="2:32" s="6" customFormat="1" ht="23.1" customHeight="1" x14ac:dyDescent="0.25">
      <c r="B11" s="45" t="s">
        <v>38</v>
      </c>
      <c r="C11" s="50">
        <v>16</v>
      </c>
      <c r="D11" s="50">
        <v>0</v>
      </c>
      <c r="E11" s="50">
        <v>0</v>
      </c>
      <c r="F11" s="50">
        <v>4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21</v>
      </c>
      <c r="N11" s="50">
        <v>0</v>
      </c>
      <c r="O11" s="15">
        <f t="shared" si="0"/>
        <v>20</v>
      </c>
      <c r="P11" s="15">
        <f t="shared" si="1"/>
        <v>41</v>
      </c>
      <c r="R11" s="1" t="s">
        <v>7</v>
      </c>
      <c r="S11" s="17">
        <f t="shared" ref="S11:AF11" si="3">SUM(C14:C17)</f>
        <v>48</v>
      </c>
      <c r="T11" s="17">
        <f t="shared" si="3"/>
        <v>8</v>
      </c>
      <c r="U11" s="17">
        <f t="shared" si="3"/>
        <v>10</v>
      </c>
      <c r="V11" s="17">
        <f t="shared" si="3"/>
        <v>10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2</v>
      </c>
      <c r="AC11" s="17">
        <f t="shared" si="3"/>
        <v>79</v>
      </c>
      <c r="AD11" s="17">
        <f t="shared" si="3"/>
        <v>0</v>
      </c>
      <c r="AE11" s="31">
        <f t="shared" si="3"/>
        <v>81</v>
      </c>
      <c r="AF11" s="31">
        <f t="shared" si="3"/>
        <v>160</v>
      </c>
    </row>
    <row r="12" spans="2:32" ht="23.1" customHeight="1" x14ac:dyDescent="0.25">
      <c r="B12" s="45" t="s">
        <v>39</v>
      </c>
      <c r="C12" s="50">
        <v>18</v>
      </c>
      <c r="D12" s="50">
        <v>1</v>
      </c>
      <c r="E12" s="50">
        <v>2</v>
      </c>
      <c r="F12" s="50">
        <v>4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16</v>
      </c>
      <c r="N12" s="50">
        <v>0</v>
      </c>
      <c r="O12" s="15">
        <f t="shared" si="0"/>
        <v>26</v>
      </c>
      <c r="P12" s="15">
        <f t="shared" si="1"/>
        <v>42</v>
      </c>
      <c r="R12" s="1" t="s">
        <v>8</v>
      </c>
      <c r="S12" s="17">
        <f t="shared" ref="S12:AF12" si="4">SUM(C18:C21)</f>
        <v>35</v>
      </c>
      <c r="T12" s="17">
        <f t="shared" si="4"/>
        <v>4</v>
      </c>
      <c r="U12" s="17">
        <f t="shared" si="4"/>
        <v>10</v>
      </c>
      <c r="V12" s="17">
        <f t="shared" si="4"/>
        <v>7</v>
      </c>
      <c r="W12" s="17">
        <f t="shared" si="4"/>
        <v>0</v>
      </c>
      <c r="X12" s="17">
        <f t="shared" si="4"/>
        <v>1</v>
      </c>
      <c r="Y12" s="17">
        <f t="shared" si="4"/>
        <v>5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77</v>
      </c>
      <c r="AD12" s="17">
        <f t="shared" si="4"/>
        <v>0</v>
      </c>
      <c r="AE12" s="31">
        <f t="shared" si="4"/>
        <v>65</v>
      </c>
      <c r="AF12" s="31">
        <f t="shared" si="4"/>
        <v>142</v>
      </c>
    </row>
    <row r="13" spans="2:32" ht="23.1" customHeight="1" x14ac:dyDescent="0.25">
      <c r="B13" s="45" t="s">
        <v>40</v>
      </c>
      <c r="C13" s="50">
        <v>15</v>
      </c>
      <c r="D13" s="50">
        <v>1</v>
      </c>
      <c r="E13" s="50">
        <v>1</v>
      </c>
      <c r="F13" s="50">
        <v>5</v>
      </c>
      <c r="G13" s="50">
        <v>0</v>
      </c>
      <c r="H13" s="50">
        <v>0</v>
      </c>
      <c r="I13" s="50">
        <v>5</v>
      </c>
      <c r="J13" s="50">
        <v>0</v>
      </c>
      <c r="K13" s="50">
        <v>0</v>
      </c>
      <c r="L13" s="50">
        <v>0</v>
      </c>
      <c r="M13" s="50">
        <v>13</v>
      </c>
      <c r="N13" s="50">
        <v>0</v>
      </c>
      <c r="O13" s="15">
        <f t="shared" si="0"/>
        <v>27</v>
      </c>
      <c r="P13" s="15">
        <f t="shared" si="1"/>
        <v>40</v>
      </c>
      <c r="R13" s="1" t="s">
        <v>9</v>
      </c>
      <c r="S13" s="17">
        <f t="shared" ref="S13:AF13" si="5">SUM(C22:C25)</f>
        <v>29</v>
      </c>
      <c r="T13" s="17">
        <f t="shared" si="5"/>
        <v>4</v>
      </c>
      <c r="U13" s="17">
        <f t="shared" si="5"/>
        <v>6</v>
      </c>
      <c r="V13" s="17">
        <f t="shared" si="5"/>
        <v>9</v>
      </c>
      <c r="W13" s="17">
        <f t="shared" si="5"/>
        <v>1</v>
      </c>
      <c r="X13" s="17">
        <f t="shared" si="5"/>
        <v>0</v>
      </c>
      <c r="Y13" s="17">
        <f t="shared" si="5"/>
        <v>4</v>
      </c>
      <c r="Z13" s="17">
        <f t="shared" si="5"/>
        <v>1</v>
      </c>
      <c r="AA13" s="17">
        <f t="shared" si="5"/>
        <v>1</v>
      </c>
      <c r="AB13" s="17">
        <f t="shared" si="5"/>
        <v>3</v>
      </c>
      <c r="AC13" s="17">
        <f t="shared" si="5"/>
        <v>75</v>
      </c>
      <c r="AD13" s="17">
        <f t="shared" si="5"/>
        <v>0</v>
      </c>
      <c r="AE13" s="31">
        <f t="shared" si="5"/>
        <v>58</v>
      </c>
      <c r="AF13" s="31">
        <f t="shared" si="5"/>
        <v>133</v>
      </c>
    </row>
    <row r="14" spans="2:32" ht="23.1" customHeight="1" x14ac:dyDescent="0.25">
      <c r="B14" s="45" t="s">
        <v>41</v>
      </c>
      <c r="C14" s="50">
        <v>14</v>
      </c>
      <c r="D14" s="50">
        <v>0</v>
      </c>
      <c r="E14" s="50">
        <v>2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25</v>
      </c>
      <c r="N14" s="50">
        <v>0</v>
      </c>
      <c r="O14" s="15">
        <f t="shared" si="0"/>
        <v>18</v>
      </c>
      <c r="P14" s="15">
        <f t="shared" si="1"/>
        <v>43</v>
      </c>
      <c r="R14" s="1" t="s">
        <v>10</v>
      </c>
      <c r="S14" s="17">
        <f t="shared" ref="S14:AF14" si="6">SUM(C26:C29)</f>
        <v>34</v>
      </c>
      <c r="T14" s="17">
        <f t="shared" si="6"/>
        <v>0</v>
      </c>
      <c r="U14" s="17">
        <f t="shared" si="6"/>
        <v>7</v>
      </c>
      <c r="V14" s="17">
        <f t="shared" si="6"/>
        <v>10</v>
      </c>
      <c r="W14" s="17">
        <f t="shared" si="6"/>
        <v>1</v>
      </c>
      <c r="X14" s="17">
        <f t="shared" si="6"/>
        <v>0</v>
      </c>
      <c r="Y14" s="17">
        <f t="shared" si="6"/>
        <v>5</v>
      </c>
      <c r="Z14" s="17">
        <f t="shared" si="6"/>
        <v>2</v>
      </c>
      <c r="AA14" s="17">
        <f t="shared" si="6"/>
        <v>1</v>
      </c>
      <c r="AB14" s="17">
        <f t="shared" si="6"/>
        <v>2</v>
      </c>
      <c r="AC14" s="17">
        <f t="shared" si="6"/>
        <v>86</v>
      </c>
      <c r="AD14" s="17">
        <f t="shared" si="6"/>
        <v>0</v>
      </c>
      <c r="AE14" s="31">
        <f t="shared" si="6"/>
        <v>62</v>
      </c>
      <c r="AF14" s="31">
        <f t="shared" si="6"/>
        <v>148</v>
      </c>
    </row>
    <row r="15" spans="2:32" ht="23.1" customHeight="1" x14ac:dyDescent="0.25">
      <c r="B15" s="45" t="s">
        <v>42</v>
      </c>
      <c r="C15" s="50">
        <v>12</v>
      </c>
      <c r="D15" s="50">
        <v>2</v>
      </c>
      <c r="E15" s="50">
        <v>3</v>
      </c>
      <c r="F15" s="50">
        <v>5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20</v>
      </c>
      <c r="N15" s="50">
        <v>0</v>
      </c>
      <c r="O15" s="15">
        <f t="shared" si="0"/>
        <v>22</v>
      </c>
      <c r="P15" s="15">
        <f t="shared" si="1"/>
        <v>42</v>
      </c>
      <c r="R15" s="1" t="s">
        <v>11</v>
      </c>
      <c r="S15" s="17">
        <f t="shared" ref="S15:AF15" si="7">SUM(C30:C33)</f>
        <v>13</v>
      </c>
      <c r="T15" s="17">
        <f t="shared" si="7"/>
        <v>3</v>
      </c>
      <c r="U15" s="17">
        <f t="shared" si="7"/>
        <v>5</v>
      </c>
      <c r="V15" s="17">
        <f t="shared" si="7"/>
        <v>8</v>
      </c>
      <c r="W15" s="17">
        <f t="shared" si="7"/>
        <v>1</v>
      </c>
      <c r="X15" s="17">
        <f t="shared" si="7"/>
        <v>0</v>
      </c>
      <c r="Y15" s="17">
        <f t="shared" si="7"/>
        <v>6</v>
      </c>
      <c r="Z15" s="17">
        <f t="shared" si="7"/>
        <v>4</v>
      </c>
      <c r="AA15" s="17">
        <f t="shared" si="7"/>
        <v>2</v>
      </c>
      <c r="AB15" s="17">
        <f t="shared" si="7"/>
        <v>0</v>
      </c>
      <c r="AC15" s="17">
        <f t="shared" si="7"/>
        <v>68</v>
      </c>
      <c r="AD15" s="17">
        <f t="shared" si="7"/>
        <v>0</v>
      </c>
      <c r="AE15" s="31">
        <f t="shared" si="7"/>
        <v>42</v>
      </c>
      <c r="AF15" s="31">
        <f t="shared" si="7"/>
        <v>110</v>
      </c>
    </row>
    <row r="16" spans="2:32" ht="23.1" customHeight="1" x14ac:dyDescent="0.25">
      <c r="B16" s="45" t="s">
        <v>43</v>
      </c>
      <c r="C16" s="50">
        <v>11</v>
      </c>
      <c r="D16" s="50">
        <v>3</v>
      </c>
      <c r="E16" s="50">
        <v>4</v>
      </c>
      <c r="F16" s="50">
        <v>1</v>
      </c>
      <c r="G16" s="50">
        <v>0</v>
      </c>
      <c r="H16" s="50">
        <v>0</v>
      </c>
      <c r="I16" s="50">
        <v>3</v>
      </c>
      <c r="J16" s="50">
        <v>0</v>
      </c>
      <c r="K16" s="50">
        <v>0</v>
      </c>
      <c r="L16" s="50">
        <v>0</v>
      </c>
      <c r="M16" s="50">
        <v>19</v>
      </c>
      <c r="N16" s="50">
        <v>0</v>
      </c>
      <c r="O16" s="15">
        <f t="shared" si="0"/>
        <v>22</v>
      </c>
      <c r="P16" s="15">
        <f t="shared" si="1"/>
        <v>41</v>
      </c>
      <c r="R16" s="1" t="s">
        <v>12</v>
      </c>
      <c r="S16" s="17">
        <f t="shared" ref="S16:AF16" si="8">SUM(C34:C37)</f>
        <v>22</v>
      </c>
      <c r="T16" s="17">
        <f t="shared" si="8"/>
        <v>4</v>
      </c>
      <c r="U16" s="17">
        <f t="shared" si="8"/>
        <v>5</v>
      </c>
      <c r="V16" s="17">
        <f t="shared" si="8"/>
        <v>7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2</v>
      </c>
      <c r="AA16" s="17">
        <f t="shared" si="8"/>
        <v>3</v>
      </c>
      <c r="AB16" s="17">
        <f t="shared" si="8"/>
        <v>1</v>
      </c>
      <c r="AC16" s="17">
        <f t="shared" si="8"/>
        <v>86</v>
      </c>
      <c r="AD16" s="17">
        <f t="shared" si="8"/>
        <v>0</v>
      </c>
      <c r="AE16" s="31">
        <f t="shared" si="8"/>
        <v>49</v>
      </c>
      <c r="AF16" s="31">
        <f t="shared" si="8"/>
        <v>135</v>
      </c>
    </row>
    <row r="17" spans="2:32" ht="23.1" customHeight="1" x14ac:dyDescent="0.25">
      <c r="B17" s="45" t="s">
        <v>44</v>
      </c>
      <c r="C17" s="50">
        <v>11</v>
      </c>
      <c r="D17" s="50">
        <v>3</v>
      </c>
      <c r="E17" s="50">
        <v>1</v>
      </c>
      <c r="F17" s="50">
        <v>3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15</v>
      </c>
      <c r="N17" s="50">
        <v>0</v>
      </c>
      <c r="O17" s="15">
        <f t="shared" si="0"/>
        <v>19</v>
      </c>
      <c r="P17" s="15">
        <f t="shared" si="1"/>
        <v>34</v>
      </c>
      <c r="R17" s="1" t="s">
        <v>13</v>
      </c>
      <c r="S17" s="17">
        <f t="shared" ref="S17:AF17" si="9">SUM(C38:C41)</f>
        <v>13</v>
      </c>
      <c r="T17" s="17">
        <f t="shared" si="9"/>
        <v>1</v>
      </c>
      <c r="U17" s="17">
        <f t="shared" si="9"/>
        <v>7</v>
      </c>
      <c r="V17" s="17">
        <f t="shared" si="9"/>
        <v>5</v>
      </c>
      <c r="W17" s="17">
        <f t="shared" si="9"/>
        <v>1</v>
      </c>
      <c r="X17" s="17">
        <f t="shared" si="9"/>
        <v>0</v>
      </c>
      <c r="Y17" s="17">
        <f t="shared" si="9"/>
        <v>2</v>
      </c>
      <c r="Z17" s="17">
        <f t="shared" si="9"/>
        <v>7</v>
      </c>
      <c r="AA17" s="17">
        <f t="shared" si="9"/>
        <v>0</v>
      </c>
      <c r="AB17" s="17">
        <f t="shared" si="9"/>
        <v>1</v>
      </c>
      <c r="AC17" s="17">
        <f t="shared" si="9"/>
        <v>73</v>
      </c>
      <c r="AD17" s="17">
        <f t="shared" si="9"/>
        <v>0</v>
      </c>
      <c r="AE17" s="31">
        <f t="shared" si="9"/>
        <v>37</v>
      </c>
      <c r="AF17" s="31">
        <f t="shared" si="9"/>
        <v>110</v>
      </c>
    </row>
    <row r="18" spans="2:32" ht="23.1" customHeight="1" x14ac:dyDescent="0.25">
      <c r="B18" s="45" t="s">
        <v>45</v>
      </c>
      <c r="C18" s="50">
        <v>6</v>
      </c>
      <c r="D18" s="50">
        <v>1</v>
      </c>
      <c r="E18" s="50">
        <v>2</v>
      </c>
      <c r="F18" s="50">
        <v>2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22</v>
      </c>
      <c r="N18" s="50">
        <v>0</v>
      </c>
      <c r="O18" s="15">
        <f t="shared" si="0"/>
        <v>12</v>
      </c>
      <c r="P18" s="15">
        <f t="shared" si="1"/>
        <v>34</v>
      </c>
      <c r="R18" s="1" t="s">
        <v>14</v>
      </c>
      <c r="S18" s="17">
        <f t="shared" ref="S18:AF18" si="10">SUM(C42:C45)</f>
        <v>18</v>
      </c>
      <c r="T18" s="17">
        <f t="shared" si="10"/>
        <v>5</v>
      </c>
      <c r="U18" s="17">
        <f t="shared" si="10"/>
        <v>1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1</v>
      </c>
      <c r="AA18" s="17">
        <f t="shared" si="10"/>
        <v>1</v>
      </c>
      <c r="AB18" s="17">
        <f t="shared" si="10"/>
        <v>1</v>
      </c>
      <c r="AC18" s="17">
        <f t="shared" si="10"/>
        <v>97</v>
      </c>
      <c r="AD18" s="17">
        <f t="shared" si="10"/>
        <v>0</v>
      </c>
      <c r="AE18" s="31">
        <f t="shared" si="10"/>
        <v>32</v>
      </c>
      <c r="AF18" s="31">
        <f t="shared" si="10"/>
        <v>129</v>
      </c>
    </row>
    <row r="19" spans="2:32" ht="23.1" customHeight="1" x14ac:dyDescent="0.25">
      <c r="B19" s="45" t="s">
        <v>46</v>
      </c>
      <c r="C19" s="50">
        <v>10</v>
      </c>
      <c r="D19" s="50">
        <v>0</v>
      </c>
      <c r="E19" s="50">
        <v>4</v>
      </c>
      <c r="F19" s="50">
        <v>2</v>
      </c>
      <c r="G19" s="50">
        <v>0</v>
      </c>
      <c r="H19" s="50">
        <v>0</v>
      </c>
      <c r="I19" s="50">
        <v>1</v>
      </c>
      <c r="J19" s="50">
        <v>3</v>
      </c>
      <c r="K19" s="50">
        <v>0</v>
      </c>
      <c r="L19" s="50">
        <v>0</v>
      </c>
      <c r="M19" s="50">
        <v>19</v>
      </c>
      <c r="N19" s="50">
        <v>0</v>
      </c>
      <c r="O19" s="15">
        <f t="shared" si="0"/>
        <v>20</v>
      </c>
      <c r="P19" s="15">
        <f t="shared" si="1"/>
        <v>39</v>
      </c>
      <c r="R19" s="1" t="s">
        <v>15</v>
      </c>
      <c r="S19" s="17">
        <f t="shared" ref="S19:AF19" si="11">SUM(C46:C49)</f>
        <v>55</v>
      </c>
      <c r="T19" s="17">
        <f t="shared" si="11"/>
        <v>5</v>
      </c>
      <c r="U19" s="17">
        <f t="shared" si="11"/>
        <v>5</v>
      </c>
      <c r="V19" s="17">
        <f t="shared" si="11"/>
        <v>12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2</v>
      </c>
      <c r="AA19" s="17">
        <f t="shared" si="11"/>
        <v>1</v>
      </c>
      <c r="AB19" s="17">
        <f t="shared" si="11"/>
        <v>1</v>
      </c>
      <c r="AC19" s="17">
        <f t="shared" si="11"/>
        <v>101</v>
      </c>
      <c r="AD19" s="17">
        <f t="shared" si="11"/>
        <v>0</v>
      </c>
      <c r="AE19" s="31">
        <f t="shared" si="11"/>
        <v>86</v>
      </c>
      <c r="AF19" s="31">
        <f t="shared" si="11"/>
        <v>187</v>
      </c>
    </row>
    <row r="20" spans="2:32" ht="23.1" customHeight="1" x14ac:dyDescent="0.25">
      <c r="B20" s="45" t="s">
        <v>47</v>
      </c>
      <c r="C20" s="50">
        <v>6</v>
      </c>
      <c r="D20" s="50">
        <v>2</v>
      </c>
      <c r="E20" s="50">
        <v>3</v>
      </c>
      <c r="F20" s="50">
        <v>1</v>
      </c>
      <c r="G20" s="50">
        <v>0</v>
      </c>
      <c r="H20" s="50">
        <v>1</v>
      </c>
      <c r="I20" s="50">
        <v>2</v>
      </c>
      <c r="J20" s="50">
        <v>0</v>
      </c>
      <c r="K20" s="50">
        <v>0</v>
      </c>
      <c r="L20" s="50">
        <v>0</v>
      </c>
      <c r="M20" s="50">
        <v>18</v>
      </c>
      <c r="N20" s="50">
        <v>0</v>
      </c>
      <c r="O20" s="15">
        <f t="shared" si="0"/>
        <v>15</v>
      </c>
      <c r="P20" s="15">
        <f t="shared" si="1"/>
        <v>33</v>
      </c>
      <c r="R20" s="1" t="s">
        <v>16</v>
      </c>
      <c r="S20" s="17">
        <f t="shared" ref="S20:AF20" si="12">SUM(C50:C53)</f>
        <v>36</v>
      </c>
      <c r="T20" s="17">
        <f t="shared" si="12"/>
        <v>5</v>
      </c>
      <c r="U20" s="17">
        <f t="shared" si="12"/>
        <v>8</v>
      </c>
      <c r="V20" s="17">
        <f t="shared" si="12"/>
        <v>13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4</v>
      </c>
      <c r="AA20" s="17">
        <f t="shared" si="12"/>
        <v>1</v>
      </c>
      <c r="AB20" s="17">
        <f t="shared" si="12"/>
        <v>1</v>
      </c>
      <c r="AC20" s="17">
        <f t="shared" si="12"/>
        <v>93</v>
      </c>
      <c r="AD20" s="17">
        <f t="shared" si="12"/>
        <v>0</v>
      </c>
      <c r="AE20" s="31">
        <f t="shared" si="12"/>
        <v>71</v>
      </c>
      <c r="AF20" s="31">
        <f t="shared" si="12"/>
        <v>164</v>
      </c>
    </row>
    <row r="21" spans="2:32" ht="23.1" customHeight="1" x14ac:dyDescent="0.25">
      <c r="B21" s="45" t="s">
        <v>48</v>
      </c>
      <c r="C21" s="50">
        <v>13</v>
      </c>
      <c r="D21" s="50">
        <v>1</v>
      </c>
      <c r="E21" s="50">
        <v>1</v>
      </c>
      <c r="F21" s="50">
        <v>2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18</v>
      </c>
      <c r="N21" s="50">
        <v>0</v>
      </c>
      <c r="O21" s="15">
        <f t="shared" si="0"/>
        <v>18</v>
      </c>
      <c r="P21" s="15">
        <f t="shared" si="1"/>
        <v>36</v>
      </c>
      <c r="R21" s="36" t="s">
        <v>20</v>
      </c>
      <c r="S21" s="34">
        <f t="shared" ref="S21:AF21" si="13">SUM(C54:C57)</f>
        <v>50</v>
      </c>
      <c r="T21" s="17">
        <f t="shared" si="13"/>
        <v>3</v>
      </c>
      <c r="U21" s="17">
        <f t="shared" si="13"/>
        <v>11</v>
      </c>
      <c r="V21" s="17">
        <f t="shared" si="13"/>
        <v>16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91</v>
      </c>
      <c r="AD21" s="17">
        <f t="shared" si="13"/>
        <v>0</v>
      </c>
      <c r="AE21" s="31">
        <f t="shared" si="13"/>
        <v>89</v>
      </c>
      <c r="AF21" s="31">
        <f t="shared" si="13"/>
        <v>180</v>
      </c>
    </row>
    <row r="22" spans="2:32" ht="23.1" customHeight="1" x14ac:dyDescent="0.25">
      <c r="B22" s="45" t="s">
        <v>49</v>
      </c>
      <c r="C22" s="50">
        <v>6</v>
      </c>
      <c r="D22" s="50">
        <v>1</v>
      </c>
      <c r="E22" s="50">
        <v>3</v>
      </c>
      <c r="F22" s="50">
        <v>4</v>
      </c>
      <c r="G22" s="50">
        <v>1</v>
      </c>
      <c r="H22" s="50">
        <v>0</v>
      </c>
      <c r="I22" s="50">
        <v>1</v>
      </c>
      <c r="J22" s="50">
        <v>0</v>
      </c>
      <c r="K22" s="50">
        <v>1</v>
      </c>
      <c r="L22" s="50">
        <v>0</v>
      </c>
      <c r="M22" s="50">
        <v>17</v>
      </c>
      <c r="N22" s="50">
        <v>0</v>
      </c>
      <c r="O22" s="15">
        <f t="shared" si="0"/>
        <v>17</v>
      </c>
      <c r="P22" s="15">
        <f t="shared" si="1"/>
        <v>34</v>
      </c>
      <c r="R22" s="36" t="s">
        <v>146</v>
      </c>
      <c r="S22" s="34">
        <f>SUM(C58:C61)</f>
        <v>36</v>
      </c>
      <c r="T22" s="34">
        <f t="shared" ref="T22:AF22" si="14">SUM(D58:D61)</f>
        <v>9</v>
      </c>
      <c r="U22" s="34">
        <f t="shared" si="14"/>
        <v>3</v>
      </c>
      <c r="V22" s="34">
        <f t="shared" si="14"/>
        <v>12</v>
      </c>
      <c r="W22" s="34">
        <f t="shared" si="14"/>
        <v>0</v>
      </c>
      <c r="X22" s="34">
        <f t="shared" si="14"/>
        <v>0</v>
      </c>
      <c r="Y22" s="34">
        <f t="shared" si="14"/>
        <v>4</v>
      </c>
      <c r="Z22" s="34">
        <f t="shared" si="14"/>
        <v>2</v>
      </c>
      <c r="AA22" s="34">
        <f t="shared" si="14"/>
        <v>3</v>
      </c>
      <c r="AB22" s="34">
        <f t="shared" si="14"/>
        <v>2</v>
      </c>
      <c r="AC22" s="34">
        <f t="shared" si="14"/>
        <v>119</v>
      </c>
      <c r="AD22" s="34">
        <f t="shared" si="14"/>
        <v>0</v>
      </c>
      <c r="AE22" s="31">
        <f t="shared" si="14"/>
        <v>71</v>
      </c>
      <c r="AF22" s="31">
        <f t="shared" si="14"/>
        <v>190</v>
      </c>
    </row>
    <row r="23" spans="2:32" ht="23.1" customHeight="1" x14ac:dyDescent="0.25">
      <c r="B23" s="45" t="s">
        <v>50</v>
      </c>
      <c r="C23" s="50">
        <v>8</v>
      </c>
      <c r="D23" s="50">
        <v>0</v>
      </c>
      <c r="E23" s="50">
        <v>0</v>
      </c>
      <c r="F23" s="50">
        <v>2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2</v>
      </c>
      <c r="M23" s="50">
        <v>15</v>
      </c>
      <c r="N23" s="50">
        <v>0</v>
      </c>
      <c r="O23" s="15">
        <f t="shared" si="0"/>
        <v>13</v>
      </c>
      <c r="P23" s="15">
        <f t="shared" si="1"/>
        <v>28</v>
      </c>
      <c r="R23" s="36" t="s">
        <v>147</v>
      </c>
      <c r="S23" s="34">
        <f>SUM(C62:C65)</f>
        <v>24</v>
      </c>
      <c r="T23" s="34">
        <f t="shared" ref="T23:AF23" si="15">SUM(D62:D65)</f>
        <v>8</v>
      </c>
      <c r="U23" s="34">
        <f t="shared" si="15"/>
        <v>6</v>
      </c>
      <c r="V23" s="34">
        <f t="shared" si="15"/>
        <v>12</v>
      </c>
      <c r="W23" s="34">
        <f t="shared" si="15"/>
        <v>0</v>
      </c>
      <c r="X23" s="34">
        <f t="shared" si="15"/>
        <v>0</v>
      </c>
      <c r="Y23" s="34">
        <f t="shared" si="15"/>
        <v>11</v>
      </c>
      <c r="Z23" s="34">
        <f t="shared" si="15"/>
        <v>1</v>
      </c>
      <c r="AA23" s="34">
        <f t="shared" si="15"/>
        <v>1</v>
      </c>
      <c r="AB23" s="34">
        <f t="shared" si="15"/>
        <v>0</v>
      </c>
      <c r="AC23" s="34">
        <f t="shared" si="15"/>
        <v>98</v>
      </c>
      <c r="AD23" s="34">
        <f t="shared" si="15"/>
        <v>0</v>
      </c>
      <c r="AE23" s="31">
        <f t="shared" si="15"/>
        <v>63</v>
      </c>
      <c r="AF23" s="31">
        <f t="shared" si="15"/>
        <v>161</v>
      </c>
    </row>
    <row r="24" spans="2:32" ht="23.1" customHeight="1" x14ac:dyDescent="0.25">
      <c r="B24" s="45" t="s">
        <v>51</v>
      </c>
      <c r="C24" s="50">
        <v>8</v>
      </c>
      <c r="D24" s="50">
        <v>1</v>
      </c>
      <c r="E24" s="50">
        <v>1</v>
      </c>
      <c r="F24" s="50">
        <v>1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1</v>
      </c>
      <c r="M24" s="50">
        <v>25</v>
      </c>
      <c r="N24" s="50">
        <v>0</v>
      </c>
      <c r="O24" s="15">
        <f t="shared" si="0"/>
        <v>14</v>
      </c>
      <c r="P24" s="15">
        <f t="shared" si="1"/>
        <v>39</v>
      </c>
      <c r="R24" s="36" t="s">
        <v>148</v>
      </c>
      <c r="S24" s="34">
        <f>SUM(C66:C69)</f>
        <v>25</v>
      </c>
      <c r="T24" s="34">
        <f t="shared" ref="T24:AF24" si="16">SUM(D66:D69)</f>
        <v>4</v>
      </c>
      <c r="U24" s="34">
        <f t="shared" si="16"/>
        <v>1</v>
      </c>
      <c r="V24" s="34">
        <f t="shared" si="16"/>
        <v>9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5</v>
      </c>
      <c r="AA24" s="34">
        <f t="shared" si="16"/>
        <v>2</v>
      </c>
      <c r="AB24" s="34">
        <f t="shared" si="16"/>
        <v>0</v>
      </c>
      <c r="AC24" s="34">
        <f t="shared" si="16"/>
        <v>87</v>
      </c>
      <c r="AD24" s="34">
        <f t="shared" si="16"/>
        <v>1</v>
      </c>
      <c r="AE24" s="31">
        <f t="shared" si="16"/>
        <v>48</v>
      </c>
      <c r="AF24" s="31">
        <f t="shared" si="16"/>
        <v>135</v>
      </c>
    </row>
    <row r="25" spans="2:32" ht="23.1" customHeight="1" x14ac:dyDescent="0.25">
      <c r="B25" s="45" t="s">
        <v>52</v>
      </c>
      <c r="C25" s="50">
        <v>7</v>
      </c>
      <c r="D25" s="50">
        <v>2</v>
      </c>
      <c r="E25" s="50">
        <v>2</v>
      </c>
      <c r="F25" s="50">
        <v>2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18</v>
      </c>
      <c r="N25" s="50">
        <v>0</v>
      </c>
      <c r="O25" s="15">
        <f t="shared" si="0"/>
        <v>14</v>
      </c>
      <c r="P25" s="15">
        <f t="shared" si="1"/>
        <v>32</v>
      </c>
      <c r="R25" s="36" t="s">
        <v>149</v>
      </c>
      <c r="S25" s="34">
        <f>SUM(C70:C73)</f>
        <v>18</v>
      </c>
      <c r="T25" s="34">
        <f t="shared" ref="T25:AF25" si="17">SUM(D70:D73)</f>
        <v>5</v>
      </c>
      <c r="U25" s="34">
        <f t="shared" si="17"/>
        <v>1</v>
      </c>
      <c r="V25" s="34">
        <f t="shared" si="17"/>
        <v>8</v>
      </c>
      <c r="W25" s="34">
        <f t="shared" si="17"/>
        <v>0</v>
      </c>
      <c r="X25" s="34">
        <f t="shared" si="17"/>
        <v>0</v>
      </c>
      <c r="Y25" s="34">
        <f t="shared" si="17"/>
        <v>3</v>
      </c>
      <c r="Z25" s="34">
        <f t="shared" si="17"/>
        <v>1</v>
      </c>
      <c r="AA25" s="34">
        <f t="shared" si="17"/>
        <v>1</v>
      </c>
      <c r="AB25" s="34">
        <f t="shared" si="17"/>
        <v>0</v>
      </c>
      <c r="AC25" s="34">
        <f t="shared" si="17"/>
        <v>70</v>
      </c>
      <c r="AD25" s="34">
        <f t="shared" si="17"/>
        <v>0</v>
      </c>
      <c r="AE25" s="31">
        <f t="shared" si="17"/>
        <v>37</v>
      </c>
      <c r="AF25" s="31">
        <f t="shared" si="17"/>
        <v>107</v>
      </c>
    </row>
    <row r="26" spans="2:32" ht="23.1" customHeight="1" x14ac:dyDescent="0.25">
      <c r="B26" s="45" t="s">
        <v>53</v>
      </c>
      <c r="C26" s="50">
        <v>13</v>
      </c>
      <c r="D26" s="50">
        <v>0</v>
      </c>
      <c r="E26" s="50">
        <v>1</v>
      </c>
      <c r="F26" s="50">
        <v>3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1</v>
      </c>
      <c r="M26" s="50">
        <v>13</v>
      </c>
      <c r="N26" s="50">
        <v>0</v>
      </c>
      <c r="O26" s="15">
        <f t="shared" si="0"/>
        <v>20</v>
      </c>
      <c r="P26" s="15">
        <f t="shared" si="1"/>
        <v>33</v>
      </c>
      <c r="R26" s="36" t="s">
        <v>150</v>
      </c>
      <c r="S26" s="34">
        <f>SUM(C74:C77)</f>
        <v>10</v>
      </c>
      <c r="T26" s="34">
        <f t="shared" ref="T26:AF26" si="18">SUM(D74:D77)</f>
        <v>6</v>
      </c>
      <c r="U26" s="34">
        <f t="shared" si="18"/>
        <v>4</v>
      </c>
      <c r="V26" s="34">
        <f t="shared" si="18"/>
        <v>1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49</v>
      </c>
      <c r="AD26" s="34">
        <f t="shared" si="18"/>
        <v>0</v>
      </c>
      <c r="AE26" s="31">
        <f t="shared" si="18"/>
        <v>24</v>
      </c>
      <c r="AF26" s="31">
        <f t="shared" si="18"/>
        <v>73</v>
      </c>
    </row>
    <row r="27" spans="2:32" ht="23.1" customHeight="1" x14ac:dyDescent="0.25">
      <c r="B27" s="45" t="s">
        <v>54</v>
      </c>
      <c r="C27" s="50">
        <v>8</v>
      </c>
      <c r="D27" s="50">
        <v>0</v>
      </c>
      <c r="E27" s="50">
        <v>3</v>
      </c>
      <c r="F27" s="50">
        <v>3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31</v>
      </c>
      <c r="N27" s="50">
        <v>0</v>
      </c>
      <c r="O27" s="15">
        <f t="shared" si="0"/>
        <v>16</v>
      </c>
      <c r="P27" s="15">
        <f t="shared" si="1"/>
        <v>47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19</v>
      </c>
      <c r="AD27" s="34">
        <f t="shared" si="19"/>
        <v>0</v>
      </c>
      <c r="AE27" s="31">
        <f t="shared" si="19"/>
        <v>3</v>
      </c>
      <c r="AF27" s="31">
        <f t="shared" si="19"/>
        <v>22</v>
      </c>
    </row>
    <row r="28" spans="2:32" ht="23.1" customHeight="1" x14ac:dyDescent="0.25">
      <c r="B28" s="45" t="s">
        <v>55</v>
      </c>
      <c r="C28" s="50">
        <v>5</v>
      </c>
      <c r="D28" s="50">
        <v>0</v>
      </c>
      <c r="E28" s="50">
        <v>1</v>
      </c>
      <c r="F28" s="50">
        <v>4</v>
      </c>
      <c r="G28" s="50">
        <v>1</v>
      </c>
      <c r="H28" s="50">
        <v>0</v>
      </c>
      <c r="I28" s="50">
        <v>1</v>
      </c>
      <c r="J28" s="50">
        <v>0</v>
      </c>
      <c r="K28" s="50">
        <v>0</v>
      </c>
      <c r="L28" s="50">
        <v>1</v>
      </c>
      <c r="M28" s="50">
        <v>21</v>
      </c>
      <c r="N28" s="50">
        <v>0</v>
      </c>
      <c r="O28" s="15">
        <f t="shared" si="0"/>
        <v>13</v>
      </c>
      <c r="P28" s="15">
        <f t="shared" si="1"/>
        <v>34</v>
      </c>
      <c r="R28" s="36" t="s">
        <v>152</v>
      </c>
      <c r="S28" s="34">
        <f>SUM(C82:C85)</f>
        <v>3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11</v>
      </c>
      <c r="AD28" s="34">
        <f t="shared" si="20"/>
        <v>0</v>
      </c>
      <c r="AE28" s="31">
        <f t="shared" si="20"/>
        <v>4</v>
      </c>
      <c r="AF28" s="31">
        <f t="shared" si="20"/>
        <v>15</v>
      </c>
    </row>
    <row r="29" spans="2:32" ht="23.1" customHeight="1" x14ac:dyDescent="0.25">
      <c r="B29" s="45" t="s">
        <v>56</v>
      </c>
      <c r="C29" s="50">
        <v>8</v>
      </c>
      <c r="D29" s="50">
        <v>0</v>
      </c>
      <c r="E29" s="50">
        <v>2</v>
      </c>
      <c r="F29" s="50">
        <v>0</v>
      </c>
      <c r="G29" s="50">
        <v>0</v>
      </c>
      <c r="H29" s="50">
        <v>0</v>
      </c>
      <c r="I29" s="50">
        <v>0</v>
      </c>
      <c r="J29" s="50">
        <v>2</v>
      </c>
      <c r="K29" s="50">
        <v>1</v>
      </c>
      <c r="L29" s="50">
        <v>0</v>
      </c>
      <c r="M29" s="50">
        <v>21</v>
      </c>
      <c r="N29" s="50">
        <v>0</v>
      </c>
      <c r="O29" s="15">
        <f t="shared" si="0"/>
        <v>13</v>
      </c>
      <c r="P29" s="15">
        <f t="shared" si="1"/>
        <v>34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8</v>
      </c>
      <c r="AD29" s="34">
        <f t="shared" si="21"/>
        <v>0</v>
      </c>
      <c r="AE29" s="31">
        <f t="shared" si="21"/>
        <v>1</v>
      </c>
      <c r="AF29" s="31">
        <f t="shared" si="21"/>
        <v>9</v>
      </c>
    </row>
    <row r="30" spans="2:32" ht="23.1" customHeight="1" x14ac:dyDescent="0.25">
      <c r="B30" s="45" t="s">
        <v>57</v>
      </c>
      <c r="C30" s="50">
        <v>3</v>
      </c>
      <c r="D30" s="50">
        <v>0</v>
      </c>
      <c r="E30" s="50">
        <v>3</v>
      </c>
      <c r="F30" s="50">
        <v>2</v>
      </c>
      <c r="G30" s="50">
        <v>0</v>
      </c>
      <c r="H30" s="50">
        <v>0</v>
      </c>
      <c r="I30" s="50">
        <v>2</v>
      </c>
      <c r="J30" s="50">
        <v>0</v>
      </c>
      <c r="K30" s="50">
        <v>1</v>
      </c>
      <c r="L30" s="50">
        <v>0</v>
      </c>
      <c r="M30" s="50">
        <v>15</v>
      </c>
      <c r="N30" s="50">
        <v>0</v>
      </c>
      <c r="O30" s="15">
        <f t="shared" si="0"/>
        <v>11</v>
      </c>
      <c r="P30" s="15">
        <f t="shared" si="1"/>
        <v>26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0</v>
      </c>
      <c r="AF30" s="31">
        <f t="shared" si="22"/>
        <v>3</v>
      </c>
    </row>
    <row r="31" spans="2:32" ht="23.1" customHeight="1" x14ac:dyDescent="0.25">
      <c r="B31" s="46" t="s">
        <v>58</v>
      </c>
      <c r="C31" s="50">
        <v>3</v>
      </c>
      <c r="D31" s="50">
        <v>2</v>
      </c>
      <c r="E31" s="50">
        <v>0</v>
      </c>
      <c r="F31" s="50">
        <v>3</v>
      </c>
      <c r="G31" s="50">
        <v>1</v>
      </c>
      <c r="H31" s="50">
        <v>0</v>
      </c>
      <c r="I31" s="50">
        <v>1</v>
      </c>
      <c r="J31" s="50">
        <v>0</v>
      </c>
      <c r="K31" s="50">
        <v>1</v>
      </c>
      <c r="L31" s="50">
        <v>0</v>
      </c>
      <c r="M31" s="50">
        <v>26</v>
      </c>
      <c r="N31" s="50">
        <v>0</v>
      </c>
      <c r="O31" s="15">
        <f t="shared" si="0"/>
        <v>11</v>
      </c>
      <c r="P31" s="15">
        <f t="shared" si="1"/>
        <v>37</v>
      </c>
      <c r="R31" s="36" t="s">
        <v>155</v>
      </c>
      <c r="S31" s="34">
        <f>SUM(C94:C97)</f>
        <v>8</v>
      </c>
      <c r="T31" s="34">
        <f t="shared" ref="T31:AF31" si="23">SUM(D94:D97)</f>
        <v>3</v>
      </c>
      <c r="U31" s="34">
        <f t="shared" si="23"/>
        <v>0</v>
      </c>
      <c r="V31" s="34">
        <f t="shared" si="23"/>
        <v>5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22</v>
      </c>
      <c r="AD31" s="34">
        <f t="shared" si="23"/>
        <v>0</v>
      </c>
      <c r="AE31" s="31">
        <f t="shared" si="23"/>
        <v>16</v>
      </c>
      <c r="AF31" s="31">
        <f t="shared" si="23"/>
        <v>38</v>
      </c>
    </row>
    <row r="32" spans="2:32" ht="23.1" customHeight="1" x14ac:dyDescent="0.25">
      <c r="B32" s="46" t="s">
        <v>59</v>
      </c>
      <c r="C32" s="50">
        <v>4</v>
      </c>
      <c r="D32" s="50">
        <v>1</v>
      </c>
      <c r="E32" s="50">
        <v>0</v>
      </c>
      <c r="F32" s="50">
        <v>2</v>
      </c>
      <c r="G32" s="50">
        <v>0</v>
      </c>
      <c r="H32" s="50">
        <v>0</v>
      </c>
      <c r="I32" s="50">
        <v>2</v>
      </c>
      <c r="J32" s="50">
        <v>3</v>
      </c>
      <c r="K32" s="50">
        <v>0</v>
      </c>
      <c r="L32" s="50">
        <v>0</v>
      </c>
      <c r="M32" s="50">
        <v>13</v>
      </c>
      <c r="N32" s="50">
        <v>0</v>
      </c>
      <c r="O32" s="15">
        <f t="shared" si="0"/>
        <v>12</v>
      </c>
      <c r="P32" s="15">
        <f t="shared" si="1"/>
        <v>25</v>
      </c>
      <c r="R32" s="33" t="s">
        <v>156</v>
      </c>
      <c r="S32" s="34">
        <f>SUM(C98:C101)</f>
        <v>16</v>
      </c>
      <c r="T32" s="34">
        <f t="shared" ref="T32:AF32" si="24">SUM(D98:D101)</f>
        <v>2</v>
      </c>
      <c r="U32" s="34">
        <f t="shared" si="24"/>
        <v>1</v>
      </c>
      <c r="V32" s="34">
        <f t="shared" si="24"/>
        <v>18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34</v>
      </c>
      <c r="AD32" s="34">
        <f t="shared" si="24"/>
        <v>0</v>
      </c>
      <c r="AE32" s="31">
        <f t="shared" si="24"/>
        <v>37</v>
      </c>
      <c r="AF32" s="31">
        <f t="shared" si="24"/>
        <v>71</v>
      </c>
    </row>
    <row r="33" spans="2:32" ht="23.1" customHeight="1" x14ac:dyDescent="0.25">
      <c r="B33" s="45" t="s">
        <v>60</v>
      </c>
      <c r="C33" s="50">
        <v>3</v>
      </c>
      <c r="D33" s="50">
        <v>0</v>
      </c>
      <c r="E33" s="50">
        <v>2</v>
      </c>
      <c r="F33" s="50">
        <v>1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14</v>
      </c>
      <c r="N33" s="50">
        <v>0</v>
      </c>
      <c r="O33" s="15">
        <f t="shared" si="0"/>
        <v>8</v>
      </c>
      <c r="P33" s="15">
        <f t="shared" si="1"/>
        <v>22</v>
      </c>
      <c r="R33" s="33" t="s">
        <v>157</v>
      </c>
      <c r="S33" s="34">
        <f>SUM(C102:C105)</f>
        <v>35</v>
      </c>
      <c r="T33" s="34">
        <f t="shared" ref="T33:AF33" si="25">SUM(D102:D105)</f>
        <v>18</v>
      </c>
      <c r="U33" s="34">
        <f t="shared" si="25"/>
        <v>0</v>
      </c>
      <c r="V33" s="34">
        <f t="shared" si="25"/>
        <v>23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49</v>
      </c>
      <c r="AD33" s="34">
        <f t="shared" si="25"/>
        <v>0</v>
      </c>
      <c r="AE33" s="31">
        <f t="shared" si="25"/>
        <v>77</v>
      </c>
      <c r="AF33" s="31">
        <f t="shared" si="25"/>
        <v>126</v>
      </c>
    </row>
    <row r="34" spans="2:32" ht="23.1" customHeight="1" x14ac:dyDescent="0.25">
      <c r="B34" s="46" t="s">
        <v>61</v>
      </c>
      <c r="C34" s="50">
        <v>8</v>
      </c>
      <c r="D34" s="50">
        <v>3</v>
      </c>
      <c r="E34" s="50">
        <v>1</v>
      </c>
      <c r="F34" s="50">
        <v>3</v>
      </c>
      <c r="G34" s="50">
        <v>0</v>
      </c>
      <c r="H34" s="50">
        <v>0</v>
      </c>
      <c r="I34" s="50">
        <v>2</v>
      </c>
      <c r="J34" s="50">
        <v>2</v>
      </c>
      <c r="K34" s="50">
        <v>1</v>
      </c>
      <c r="L34" s="50">
        <v>1</v>
      </c>
      <c r="M34" s="50">
        <v>20</v>
      </c>
      <c r="N34" s="50">
        <v>0</v>
      </c>
      <c r="O34" s="15">
        <f t="shared" si="0"/>
        <v>21</v>
      </c>
      <c r="P34" s="15">
        <f t="shared" si="1"/>
        <v>41</v>
      </c>
      <c r="R34" s="38" t="s">
        <v>90</v>
      </c>
      <c r="S34" s="39">
        <f t="shared" ref="S34:AF34" si="26">MAX(S10:S12)</f>
        <v>71</v>
      </c>
      <c r="T34" s="39">
        <f t="shared" si="26"/>
        <v>8</v>
      </c>
      <c r="U34" s="39">
        <f t="shared" si="26"/>
        <v>10</v>
      </c>
      <c r="V34" s="39">
        <f t="shared" si="26"/>
        <v>16</v>
      </c>
      <c r="W34" s="39">
        <f t="shared" si="26"/>
        <v>0</v>
      </c>
      <c r="X34" s="39">
        <f t="shared" si="26"/>
        <v>1</v>
      </c>
      <c r="Y34" s="39">
        <f t="shared" si="26"/>
        <v>9</v>
      </c>
      <c r="Z34" s="39">
        <f t="shared" si="26"/>
        <v>3</v>
      </c>
      <c r="AA34" s="39">
        <f t="shared" si="26"/>
        <v>0</v>
      </c>
      <c r="AB34" s="39">
        <f t="shared" si="26"/>
        <v>2</v>
      </c>
      <c r="AC34" s="39">
        <f t="shared" si="26"/>
        <v>79</v>
      </c>
      <c r="AD34" s="39">
        <f t="shared" si="26"/>
        <v>0</v>
      </c>
      <c r="AE34" s="40">
        <f t="shared" si="26"/>
        <v>103</v>
      </c>
      <c r="AF34" s="40">
        <f t="shared" si="26"/>
        <v>182</v>
      </c>
    </row>
    <row r="35" spans="2:32" ht="23.1" customHeight="1" x14ac:dyDescent="0.25">
      <c r="B35" s="46" t="s">
        <v>62</v>
      </c>
      <c r="C35" s="50">
        <v>9</v>
      </c>
      <c r="D35" s="50">
        <v>1</v>
      </c>
      <c r="E35" s="50">
        <v>1</v>
      </c>
      <c r="F35" s="50">
        <v>2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21</v>
      </c>
      <c r="N35" s="50">
        <v>0</v>
      </c>
      <c r="O35" s="15">
        <f t="shared" si="0"/>
        <v>14</v>
      </c>
      <c r="P35" s="15">
        <f t="shared" si="1"/>
        <v>35</v>
      </c>
      <c r="R35" s="38" t="s">
        <v>91</v>
      </c>
      <c r="S35" s="39">
        <f t="shared" ref="S35:AF35" si="27">MAX(S13:S18)</f>
        <v>34</v>
      </c>
      <c r="T35" s="39">
        <f t="shared" si="27"/>
        <v>5</v>
      </c>
      <c r="U35" s="39">
        <f t="shared" si="27"/>
        <v>7</v>
      </c>
      <c r="V35" s="39">
        <f t="shared" si="27"/>
        <v>10</v>
      </c>
      <c r="W35" s="39">
        <f t="shared" si="27"/>
        <v>1</v>
      </c>
      <c r="X35" s="39">
        <f t="shared" si="27"/>
        <v>0</v>
      </c>
      <c r="Y35" s="39">
        <f t="shared" si="27"/>
        <v>6</v>
      </c>
      <c r="Z35" s="39">
        <f t="shared" si="27"/>
        <v>7</v>
      </c>
      <c r="AA35" s="39">
        <f t="shared" si="27"/>
        <v>3</v>
      </c>
      <c r="AB35" s="39">
        <f t="shared" si="27"/>
        <v>3</v>
      </c>
      <c r="AC35" s="39">
        <f t="shared" si="27"/>
        <v>97</v>
      </c>
      <c r="AD35" s="39">
        <f t="shared" si="27"/>
        <v>0</v>
      </c>
      <c r="AE35" s="40">
        <f t="shared" si="27"/>
        <v>62</v>
      </c>
      <c r="AF35" s="40">
        <f t="shared" si="27"/>
        <v>148</v>
      </c>
    </row>
    <row r="36" spans="2:32" ht="23.1" customHeight="1" x14ac:dyDescent="0.25">
      <c r="B36" s="46" t="s">
        <v>63</v>
      </c>
      <c r="C36" s="50">
        <v>2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2</v>
      </c>
      <c r="J36" s="50">
        <v>0</v>
      </c>
      <c r="K36" s="50">
        <v>2</v>
      </c>
      <c r="L36" s="50">
        <v>0</v>
      </c>
      <c r="M36" s="50">
        <v>24</v>
      </c>
      <c r="N36" s="50">
        <v>0</v>
      </c>
      <c r="O36" s="15">
        <f t="shared" si="0"/>
        <v>8</v>
      </c>
      <c r="P36" s="15">
        <f t="shared" si="1"/>
        <v>32</v>
      </c>
      <c r="R36" s="38" t="s">
        <v>92</v>
      </c>
      <c r="S36" s="39">
        <f t="shared" ref="S36:AF36" si="28">MAX(S19:S21)</f>
        <v>55</v>
      </c>
      <c r="T36" s="39">
        <f t="shared" si="28"/>
        <v>5</v>
      </c>
      <c r="U36" s="39">
        <f t="shared" si="28"/>
        <v>11</v>
      </c>
      <c r="V36" s="39">
        <f t="shared" si="28"/>
        <v>16</v>
      </c>
      <c r="W36" s="39">
        <f t="shared" si="28"/>
        <v>0</v>
      </c>
      <c r="X36" s="39">
        <f t="shared" si="28"/>
        <v>0</v>
      </c>
      <c r="Y36" s="39">
        <f t="shared" si="28"/>
        <v>6</v>
      </c>
      <c r="Z36" s="39">
        <f t="shared" si="28"/>
        <v>4</v>
      </c>
      <c r="AA36" s="39">
        <f t="shared" si="28"/>
        <v>1</v>
      </c>
      <c r="AB36" s="39">
        <f t="shared" si="28"/>
        <v>1</v>
      </c>
      <c r="AC36" s="39">
        <f t="shared" si="28"/>
        <v>101</v>
      </c>
      <c r="AD36" s="39">
        <f t="shared" si="28"/>
        <v>0</v>
      </c>
      <c r="AE36" s="40">
        <f t="shared" si="28"/>
        <v>89</v>
      </c>
      <c r="AF36" s="40">
        <f t="shared" si="28"/>
        <v>187</v>
      </c>
    </row>
    <row r="37" spans="2:32" ht="23.1" customHeight="1" x14ac:dyDescent="0.25">
      <c r="B37" s="45" t="s">
        <v>64</v>
      </c>
      <c r="C37" s="50">
        <v>3</v>
      </c>
      <c r="D37" s="50">
        <v>0</v>
      </c>
      <c r="E37" s="50">
        <v>1</v>
      </c>
      <c r="F37" s="50">
        <v>2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21</v>
      </c>
      <c r="N37" s="50">
        <v>0</v>
      </c>
      <c r="O37" s="15">
        <f t="shared" si="0"/>
        <v>6</v>
      </c>
      <c r="P37" s="15">
        <f t="shared" si="1"/>
        <v>27</v>
      </c>
      <c r="R37" s="37" t="s">
        <v>85</v>
      </c>
      <c r="S37" s="35">
        <f t="shared" ref="S37:AF37" si="29">SUM(S10:S12)</f>
        <v>154</v>
      </c>
      <c r="T37" s="16">
        <f t="shared" si="29"/>
        <v>14</v>
      </c>
      <c r="U37" s="16">
        <f t="shared" si="29"/>
        <v>25</v>
      </c>
      <c r="V37" s="16">
        <f t="shared" si="29"/>
        <v>33</v>
      </c>
      <c r="W37" s="16">
        <f t="shared" si="29"/>
        <v>0</v>
      </c>
      <c r="X37" s="16">
        <f t="shared" si="29"/>
        <v>1</v>
      </c>
      <c r="Y37" s="16">
        <f t="shared" si="29"/>
        <v>17</v>
      </c>
      <c r="Z37" s="16">
        <f t="shared" si="29"/>
        <v>3</v>
      </c>
      <c r="AA37" s="16">
        <f t="shared" si="29"/>
        <v>0</v>
      </c>
      <c r="AB37" s="16">
        <f t="shared" si="29"/>
        <v>2</v>
      </c>
      <c r="AC37" s="16">
        <f t="shared" si="29"/>
        <v>235</v>
      </c>
      <c r="AD37" s="16">
        <f t="shared" si="29"/>
        <v>0</v>
      </c>
      <c r="AE37" s="32">
        <f t="shared" si="29"/>
        <v>249</v>
      </c>
      <c r="AF37" s="32">
        <f t="shared" si="29"/>
        <v>484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3</v>
      </c>
      <c r="F38" s="50">
        <v>1</v>
      </c>
      <c r="G38" s="50">
        <v>1</v>
      </c>
      <c r="H38" s="50">
        <v>0</v>
      </c>
      <c r="I38" s="50">
        <v>0</v>
      </c>
      <c r="J38" s="50">
        <v>2</v>
      </c>
      <c r="K38" s="50">
        <v>0</v>
      </c>
      <c r="L38" s="50">
        <v>0</v>
      </c>
      <c r="M38" s="50">
        <v>19</v>
      </c>
      <c r="N38" s="50">
        <v>0</v>
      </c>
      <c r="O38" s="15">
        <f t="shared" si="0"/>
        <v>8</v>
      </c>
      <c r="P38" s="15">
        <f t="shared" si="1"/>
        <v>27</v>
      </c>
      <c r="R38" s="28" t="s">
        <v>86</v>
      </c>
      <c r="S38" s="16">
        <f t="shared" ref="S38:AF38" si="30">SUM(S13:S18)</f>
        <v>129</v>
      </c>
      <c r="T38" s="16">
        <f t="shared" si="30"/>
        <v>17</v>
      </c>
      <c r="U38" s="16">
        <f t="shared" si="30"/>
        <v>31</v>
      </c>
      <c r="V38" s="16">
        <f t="shared" si="30"/>
        <v>43</v>
      </c>
      <c r="W38" s="16">
        <f t="shared" si="30"/>
        <v>4</v>
      </c>
      <c r="X38" s="16">
        <f t="shared" si="30"/>
        <v>0</v>
      </c>
      <c r="Y38" s="16">
        <f t="shared" si="30"/>
        <v>23</v>
      </c>
      <c r="Z38" s="16">
        <f t="shared" si="30"/>
        <v>17</v>
      </c>
      <c r="AA38" s="16">
        <f t="shared" si="30"/>
        <v>8</v>
      </c>
      <c r="AB38" s="16">
        <f t="shared" si="30"/>
        <v>8</v>
      </c>
      <c r="AC38" s="16">
        <f t="shared" si="30"/>
        <v>485</v>
      </c>
      <c r="AD38" s="16">
        <f t="shared" si="30"/>
        <v>0</v>
      </c>
      <c r="AE38" s="32">
        <f t="shared" si="30"/>
        <v>280</v>
      </c>
      <c r="AF38" s="32">
        <f t="shared" si="30"/>
        <v>765</v>
      </c>
    </row>
    <row r="39" spans="2:32" ht="23.1" customHeight="1" x14ac:dyDescent="0.25">
      <c r="B39" s="46" t="s">
        <v>66</v>
      </c>
      <c r="C39" s="50">
        <v>3</v>
      </c>
      <c r="D39" s="50">
        <v>1</v>
      </c>
      <c r="E39" s="50">
        <v>1</v>
      </c>
      <c r="F39" s="50">
        <v>2</v>
      </c>
      <c r="G39" s="50">
        <v>0</v>
      </c>
      <c r="H39" s="50">
        <v>0</v>
      </c>
      <c r="I39" s="50">
        <v>2</v>
      </c>
      <c r="J39" s="50">
        <v>4</v>
      </c>
      <c r="K39" s="50">
        <v>0</v>
      </c>
      <c r="L39" s="50">
        <v>0</v>
      </c>
      <c r="M39" s="50">
        <v>22</v>
      </c>
      <c r="N39" s="50">
        <v>0</v>
      </c>
      <c r="O39" s="15">
        <f t="shared" si="0"/>
        <v>13</v>
      </c>
      <c r="P39" s="15">
        <f t="shared" si="1"/>
        <v>35</v>
      </c>
      <c r="R39" s="29" t="s">
        <v>87</v>
      </c>
      <c r="S39" s="16">
        <f t="shared" ref="S39:AF39" si="31">SUM(S19:S21)</f>
        <v>141</v>
      </c>
      <c r="T39" s="16">
        <f t="shared" si="31"/>
        <v>13</v>
      </c>
      <c r="U39" s="16">
        <f t="shared" si="31"/>
        <v>24</v>
      </c>
      <c r="V39" s="16">
        <f t="shared" si="31"/>
        <v>41</v>
      </c>
      <c r="W39" s="16">
        <f t="shared" si="31"/>
        <v>0</v>
      </c>
      <c r="X39" s="16">
        <f t="shared" si="31"/>
        <v>0</v>
      </c>
      <c r="Y39" s="16">
        <f t="shared" si="31"/>
        <v>14</v>
      </c>
      <c r="Z39" s="16">
        <f t="shared" si="31"/>
        <v>9</v>
      </c>
      <c r="AA39" s="16">
        <f t="shared" si="31"/>
        <v>2</v>
      </c>
      <c r="AB39" s="16">
        <f t="shared" si="31"/>
        <v>2</v>
      </c>
      <c r="AC39" s="16">
        <f t="shared" si="31"/>
        <v>285</v>
      </c>
      <c r="AD39" s="16">
        <f t="shared" si="31"/>
        <v>0</v>
      </c>
      <c r="AE39" s="32">
        <f t="shared" si="31"/>
        <v>246</v>
      </c>
      <c r="AF39" s="32">
        <f t="shared" si="31"/>
        <v>531</v>
      </c>
    </row>
    <row r="40" spans="2:32" ht="23.1" customHeight="1" x14ac:dyDescent="0.25">
      <c r="B40" s="46" t="s">
        <v>67</v>
      </c>
      <c r="C40" s="50">
        <v>4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1</v>
      </c>
      <c r="M40" s="50">
        <v>15</v>
      </c>
      <c r="N40" s="50">
        <v>0</v>
      </c>
      <c r="O40" s="15">
        <f t="shared" si="0"/>
        <v>6</v>
      </c>
      <c r="P40" s="15">
        <f t="shared" si="1"/>
        <v>21</v>
      </c>
      <c r="R40" s="5" t="s">
        <v>17</v>
      </c>
      <c r="S40" s="16">
        <f t="shared" ref="S40:AF40" si="32">SUM(S10:S21)</f>
        <v>424</v>
      </c>
      <c r="T40" s="16">
        <f t="shared" si="32"/>
        <v>44</v>
      </c>
      <c r="U40" s="16">
        <f t="shared" si="32"/>
        <v>80</v>
      </c>
      <c r="V40" s="16">
        <f t="shared" si="32"/>
        <v>117</v>
      </c>
      <c r="W40" s="16">
        <f t="shared" si="32"/>
        <v>4</v>
      </c>
      <c r="X40" s="16">
        <f t="shared" si="32"/>
        <v>1</v>
      </c>
      <c r="Y40" s="16">
        <f t="shared" si="32"/>
        <v>54</v>
      </c>
      <c r="Z40" s="16">
        <f t="shared" si="32"/>
        <v>29</v>
      </c>
      <c r="AA40" s="16">
        <f t="shared" si="32"/>
        <v>10</v>
      </c>
      <c r="AB40" s="16">
        <f t="shared" si="32"/>
        <v>12</v>
      </c>
      <c r="AC40" s="16">
        <f t="shared" si="32"/>
        <v>1005</v>
      </c>
      <c r="AD40" s="16">
        <f t="shared" si="32"/>
        <v>0</v>
      </c>
      <c r="AE40" s="32">
        <f t="shared" si="32"/>
        <v>775</v>
      </c>
      <c r="AF40" s="32">
        <f t="shared" si="32"/>
        <v>1780</v>
      </c>
    </row>
    <row r="41" spans="2:32" ht="23.1" customHeight="1" x14ac:dyDescent="0.25">
      <c r="B41" s="45" t="s">
        <v>68</v>
      </c>
      <c r="C41" s="50">
        <v>5</v>
      </c>
      <c r="D41" s="50">
        <v>0</v>
      </c>
      <c r="E41" s="50">
        <v>2</v>
      </c>
      <c r="F41" s="50">
        <v>2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17</v>
      </c>
      <c r="N41" s="50">
        <v>0</v>
      </c>
      <c r="O41" s="15">
        <f t="shared" si="0"/>
        <v>10</v>
      </c>
      <c r="P41" s="15">
        <f t="shared" si="1"/>
        <v>27</v>
      </c>
      <c r="R41" s="5" t="s">
        <v>159</v>
      </c>
      <c r="S41" s="16">
        <f>SUM(S10:S33)</f>
        <v>601</v>
      </c>
      <c r="T41" s="16">
        <f t="shared" ref="T41:AF41" si="33">SUM(T10:T33)</f>
        <v>99</v>
      </c>
      <c r="U41" s="16">
        <f t="shared" si="33"/>
        <v>97</v>
      </c>
      <c r="V41" s="16">
        <f t="shared" si="33"/>
        <v>205</v>
      </c>
      <c r="W41" s="16">
        <f t="shared" si="33"/>
        <v>4</v>
      </c>
      <c r="X41" s="16">
        <f t="shared" si="33"/>
        <v>1</v>
      </c>
      <c r="Y41" s="16">
        <f t="shared" si="33"/>
        <v>78</v>
      </c>
      <c r="Z41" s="16">
        <f t="shared" si="33"/>
        <v>39</v>
      </c>
      <c r="AA41" s="16">
        <f t="shared" si="33"/>
        <v>17</v>
      </c>
      <c r="AB41" s="16">
        <f t="shared" si="33"/>
        <v>14</v>
      </c>
      <c r="AC41" s="16">
        <f t="shared" si="33"/>
        <v>1574</v>
      </c>
      <c r="AD41" s="16">
        <f t="shared" si="33"/>
        <v>1</v>
      </c>
      <c r="AE41" s="32">
        <f t="shared" si="33"/>
        <v>1156</v>
      </c>
      <c r="AF41" s="32">
        <f t="shared" si="33"/>
        <v>2730</v>
      </c>
    </row>
    <row r="42" spans="2:32" ht="23.1" customHeight="1" x14ac:dyDescent="0.25">
      <c r="B42" s="46" t="s">
        <v>69</v>
      </c>
      <c r="C42" s="50">
        <v>3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12</v>
      </c>
      <c r="N42" s="50">
        <v>0</v>
      </c>
      <c r="O42" s="15">
        <f t="shared" si="0"/>
        <v>3</v>
      </c>
      <c r="P42" s="15">
        <f t="shared" si="1"/>
        <v>15</v>
      </c>
      <c r="R42" s="5" t="s">
        <v>160</v>
      </c>
      <c r="S42" s="48">
        <f>S41/S40</f>
        <v>1.4174528301886793</v>
      </c>
      <c r="T42" s="48">
        <f t="shared" ref="T42:AF42" si="34">T41/T40</f>
        <v>2.25</v>
      </c>
      <c r="U42" s="48">
        <f t="shared" si="34"/>
        <v>1.2124999999999999</v>
      </c>
      <c r="V42" s="48">
        <f t="shared" si="34"/>
        <v>1.7521367521367521</v>
      </c>
      <c r="W42" s="48">
        <f t="shared" si="34"/>
        <v>1</v>
      </c>
      <c r="X42" s="48">
        <f t="shared" si="34"/>
        <v>1</v>
      </c>
      <c r="Y42" s="48">
        <f t="shared" si="34"/>
        <v>1.4444444444444444</v>
      </c>
      <c r="Z42" s="48">
        <f t="shared" si="34"/>
        <v>1.3448275862068966</v>
      </c>
      <c r="AA42" s="48">
        <f t="shared" si="34"/>
        <v>1.7</v>
      </c>
      <c r="AB42" s="48">
        <f t="shared" si="34"/>
        <v>1.1666666666666667</v>
      </c>
      <c r="AC42" s="48">
        <f t="shared" si="34"/>
        <v>1.5661691542288558</v>
      </c>
      <c r="AD42" s="48" t="e">
        <f t="shared" si="34"/>
        <v>#DIV/0!</v>
      </c>
      <c r="AE42" s="48">
        <f t="shared" si="34"/>
        <v>1.4916129032258065</v>
      </c>
      <c r="AF42" s="48">
        <f t="shared" si="34"/>
        <v>1.5337078651685394</v>
      </c>
    </row>
    <row r="43" spans="2:32" ht="23.1" customHeight="1" x14ac:dyDescent="0.25">
      <c r="B43" s="45" t="s">
        <v>70</v>
      </c>
      <c r="C43" s="50">
        <v>3</v>
      </c>
      <c r="D43" s="50">
        <v>2</v>
      </c>
      <c r="E43" s="50">
        <v>0</v>
      </c>
      <c r="F43" s="50">
        <v>2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17</v>
      </c>
      <c r="N43" s="50">
        <v>0</v>
      </c>
      <c r="O43" s="15">
        <f t="shared" si="0"/>
        <v>8</v>
      </c>
      <c r="P43" s="15">
        <f t="shared" si="1"/>
        <v>25</v>
      </c>
    </row>
    <row r="44" spans="2:32" ht="23.1" customHeight="1" x14ac:dyDescent="0.25">
      <c r="B44" s="47" t="s">
        <v>71</v>
      </c>
      <c r="C44" s="50">
        <v>8</v>
      </c>
      <c r="D44" s="50">
        <v>2</v>
      </c>
      <c r="E44" s="50">
        <v>1</v>
      </c>
      <c r="F44" s="50">
        <v>2</v>
      </c>
      <c r="G44" s="50">
        <v>0</v>
      </c>
      <c r="H44" s="50">
        <v>0</v>
      </c>
      <c r="I44" s="50">
        <v>1</v>
      </c>
      <c r="J44" s="50">
        <v>0</v>
      </c>
      <c r="K44" s="50">
        <v>1</v>
      </c>
      <c r="L44" s="50">
        <v>0</v>
      </c>
      <c r="M44" s="50">
        <v>32</v>
      </c>
      <c r="N44" s="50">
        <v>0</v>
      </c>
      <c r="O44" s="15">
        <f t="shared" si="0"/>
        <v>15</v>
      </c>
      <c r="P44" s="15">
        <f t="shared" si="1"/>
        <v>47</v>
      </c>
    </row>
    <row r="45" spans="2:32" ht="23.1" customHeight="1" x14ac:dyDescent="0.25">
      <c r="B45" s="45" t="s">
        <v>72</v>
      </c>
      <c r="C45" s="50">
        <v>4</v>
      </c>
      <c r="D45" s="50">
        <v>1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1</v>
      </c>
      <c r="M45" s="50">
        <v>36</v>
      </c>
      <c r="N45" s="50">
        <v>0</v>
      </c>
      <c r="O45" s="15">
        <f t="shared" si="0"/>
        <v>6</v>
      </c>
      <c r="P45" s="15">
        <f t="shared" si="1"/>
        <v>42</v>
      </c>
    </row>
    <row r="46" spans="2:32" ht="23.1" customHeight="1" x14ac:dyDescent="0.25">
      <c r="B46" s="46" t="s">
        <v>73</v>
      </c>
      <c r="C46" s="50">
        <v>9</v>
      </c>
      <c r="D46" s="50">
        <v>2</v>
      </c>
      <c r="E46" s="50">
        <v>1</v>
      </c>
      <c r="F46" s="50">
        <v>1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33</v>
      </c>
      <c r="N46" s="50">
        <v>0</v>
      </c>
      <c r="O46" s="15">
        <f t="shared" si="0"/>
        <v>15</v>
      </c>
      <c r="P46" s="15">
        <f t="shared" si="1"/>
        <v>48</v>
      </c>
      <c r="R46" s="8"/>
      <c r="T46"/>
    </row>
    <row r="47" spans="2:32" ht="23.1" customHeight="1" x14ac:dyDescent="0.25">
      <c r="B47" s="46" t="s">
        <v>74</v>
      </c>
      <c r="C47" s="50">
        <v>16</v>
      </c>
      <c r="D47" s="50">
        <v>0</v>
      </c>
      <c r="E47" s="50">
        <v>0</v>
      </c>
      <c r="F47" s="50">
        <v>6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19</v>
      </c>
      <c r="N47" s="50">
        <v>0</v>
      </c>
      <c r="O47" s="15">
        <f t="shared" si="0"/>
        <v>22</v>
      </c>
      <c r="P47" s="15">
        <f t="shared" si="1"/>
        <v>41</v>
      </c>
      <c r="R47" s="8"/>
      <c r="T47"/>
    </row>
    <row r="48" spans="2:32" ht="23.1" customHeight="1" x14ac:dyDescent="0.25">
      <c r="B48" s="46" t="s">
        <v>75</v>
      </c>
      <c r="C48" s="50">
        <v>14</v>
      </c>
      <c r="D48" s="50">
        <v>1</v>
      </c>
      <c r="E48" s="50">
        <v>1</v>
      </c>
      <c r="F48" s="50">
        <v>2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29</v>
      </c>
      <c r="N48" s="50">
        <v>0</v>
      </c>
      <c r="O48" s="15">
        <f t="shared" si="0"/>
        <v>18</v>
      </c>
      <c r="P48" s="15">
        <f t="shared" si="1"/>
        <v>47</v>
      </c>
      <c r="R48" s="8"/>
      <c r="T48"/>
    </row>
    <row r="49" spans="2:20" ht="23.1" customHeight="1" x14ac:dyDescent="0.25">
      <c r="B49" s="45" t="s">
        <v>76</v>
      </c>
      <c r="C49" s="50">
        <v>16</v>
      </c>
      <c r="D49" s="50">
        <v>2</v>
      </c>
      <c r="E49" s="50">
        <v>3</v>
      </c>
      <c r="F49" s="50">
        <v>3</v>
      </c>
      <c r="G49" s="50">
        <v>0</v>
      </c>
      <c r="H49" s="50">
        <v>0</v>
      </c>
      <c r="I49" s="50">
        <v>3</v>
      </c>
      <c r="J49" s="50">
        <v>2</v>
      </c>
      <c r="K49" s="50">
        <v>1</v>
      </c>
      <c r="L49" s="50">
        <v>1</v>
      </c>
      <c r="M49" s="50">
        <v>20</v>
      </c>
      <c r="N49" s="50">
        <v>0</v>
      </c>
      <c r="O49" s="15">
        <f t="shared" si="0"/>
        <v>31</v>
      </c>
      <c r="P49" s="15">
        <f t="shared" si="1"/>
        <v>51</v>
      </c>
      <c r="R49" s="8"/>
      <c r="T49"/>
    </row>
    <row r="50" spans="2:20" ht="23.1" customHeight="1" x14ac:dyDescent="0.25">
      <c r="B50" s="46" t="s">
        <v>77</v>
      </c>
      <c r="C50" s="50">
        <v>7</v>
      </c>
      <c r="D50" s="50">
        <v>2</v>
      </c>
      <c r="E50" s="50">
        <v>4</v>
      </c>
      <c r="F50" s="50">
        <v>2</v>
      </c>
      <c r="G50" s="50">
        <v>0</v>
      </c>
      <c r="H50" s="50">
        <v>0</v>
      </c>
      <c r="I50" s="50">
        <v>0</v>
      </c>
      <c r="J50" s="50">
        <v>0</v>
      </c>
      <c r="K50" s="50">
        <v>1</v>
      </c>
      <c r="L50" s="50">
        <v>1</v>
      </c>
      <c r="M50" s="50">
        <v>20</v>
      </c>
      <c r="N50" s="50">
        <v>0</v>
      </c>
      <c r="O50" s="15">
        <f t="shared" si="0"/>
        <v>17</v>
      </c>
      <c r="P50" s="15">
        <f t="shared" si="1"/>
        <v>37</v>
      </c>
      <c r="R50" s="8"/>
      <c r="T50"/>
    </row>
    <row r="51" spans="2:20" ht="23.1" customHeight="1" x14ac:dyDescent="0.25">
      <c r="B51" s="46" t="s">
        <v>78</v>
      </c>
      <c r="C51" s="50">
        <v>12</v>
      </c>
      <c r="D51" s="50">
        <v>2</v>
      </c>
      <c r="E51" s="50">
        <v>2</v>
      </c>
      <c r="F51" s="50">
        <v>4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22</v>
      </c>
      <c r="N51" s="50">
        <v>0</v>
      </c>
      <c r="O51" s="15">
        <f t="shared" si="0"/>
        <v>21</v>
      </c>
      <c r="P51" s="15">
        <f t="shared" si="1"/>
        <v>43</v>
      </c>
      <c r="R51" s="8"/>
      <c r="T51"/>
    </row>
    <row r="52" spans="2:20" ht="23.1" customHeight="1" x14ac:dyDescent="0.25">
      <c r="B52" s="46" t="s">
        <v>79</v>
      </c>
      <c r="C52" s="50">
        <v>8</v>
      </c>
      <c r="D52" s="50">
        <v>1</v>
      </c>
      <c r="E52" s="50">
        <v>1</v>
      </c>
      <c r="F52" s="50">
        <v>5</v>
      </c>
      <c r="G52" s="50">
        <v>0</v>
      </c>
      <c r="H52" s="50">
        <v>0</v>
      </c>
      <c r="I52" s="50">
        <v>3</v>
      </c>
      <c r="J52" s="50">
        <v>1</v>
      </c>
      <c r="K52" s="50">
        <v>0</v>
      </c>
      <c r="L52" s="50">
        <v>0</v>
      </c>
      <c r="M52" s="50">
        <v>20</v>
      </c>
      <c r="N52" s="50">
        <v>0</v>
      </c>
      <c r="O52" s="15">
        <f t="shared" si="0"/>
        <v>19</v>
      </c>
      <c r="P52" s="15">
        <f t="shared" si="1"/>
        <v>39</v>
      </c>
      <c r="R52" s="8"/>
      <c r="T52"/>
    </row>
    <row r="53" spans="2:20" ht="23.1" customHeight="1" x14ac:dyDescent="0.25">
      <c r="B53" s="45" t="s">
        <v>80</v>
      </c>
      <c r="C53" s="50">
        <v>9</v>
      </c>
      <c r="D53" s="50">
        <v>0</v>
      </c>
      <c r="E53" s="50">
        <v>1</v>
      </c>
      <c r="F53" s="50">
        <v>2</v>
      </c>
      <c r="G53" s="50">
        <v>0</v>
      </c>
      <c r="H53" s="50">
        <v>0</v>
      </c>
      <c r="I53" s="50">
        <v>0</v>
      </c>
      <c r="J53" s="50">
        <v>2</v>
      </c>
      <c r="K53" s="50">
        <v>0</v>
      </c>
      <c r="L53" s="50">
        <v>0</v>
      </c>
      <c r="M53" s="50">
        <v>31</v>
      </c>
      <c r="N53" s="50">
        <v>0</v>
      </c>
      <c r="O53" s="15">
        <f t="shared" si="0"/>
        <v>14</v>
      </c>
      <c r="P53" s="15">
        <f t="shared" si="1"/>
        <v>45</v>
      </c>
      <c r="R53" s="8"/>
      <c r="T53"/>
    </row>
    <row r="54" spans="2:20" ht="23.1" customHeight="1" x14ac:dyDescent="0.25">
      <c r="B54" s="45" t="s">
        <v>81</v>
      </c>
      <c r="C54" s="50">
        <v>13</v>
      </c>
      <c r="D54" s="50">
        <v>0</v>
      </c>
      <c r="E54" s="50">
        <v>3</v>
      </c>
      <c r="F54" s="50">
        <v>5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20</v>
      </c>
      <c r="N54" s="50">
        <v>0</v>
      </c>
      <c r="O54" s="15">
        <f t="shared" si="0"/>
        <v>22</v>
      </c>
      <c r="P54" s="15">
        <f t="shared" si="1"/>
        <v>42</v>
      </c>
      <c r="R54" s="8"/>
      <c r="T54"/>
    </row>
    <row r="55" spans="2:20" ht="23.1" customHeight="1" x14ac:dyDescent="0.25">
      <c r="B55" s="45" t="s">
        <v>82</v>
      </c>
      <c r="C55" s="50">
        <v>13</v>
      </c>
      <c r="D55" s="50">
        <v>1</v>
      </c>
      <c r="E55" s="50">
        <v>0</v>
      </c>
      <c r="F55" s="50">
        <v>5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29</v>
      </c>
      <c r="N55" s="50">
        <v>0</v>
      </c>
      <c r="O55" s="15">
        <f t="shared" si="0"/>
        <v>21</v>
      </c>
      <c r="P55" s="15">
        <f t="shared" si="1"/>
        <v>50</v>
      </c>
      <c r="R55" s="8"/>
      <c r="T55"/>
    </row>
    <row r="56" spans="2:20" ht="23.1" customHeight="1" x14ac:dyDescent="0.25">
      <c r="B56" s="45" t="s">
        <v>83</v>
      </c>
      <c r="C56" s="50">
        <v>13</v>
      </c>
      <c r="D56" s="50">
        <v>0</v>
      </c>
      <c r="E56" s="50">
        <v>6</v>
      </c>
      <c r="F56" s="50">
        <v>3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23</v>
      </c>
      <c r="N56" s="50">
        <v>0</v>
      </c>
      <c r="O56" s="15">
        <f t="shared" si="0"/>
        <v>25</v>
      </c>
      <c r="P56" s="15">
        <f t="shared" si="1"/>
        <v>48</v>
      </c>
      <c r="R56" s="8"/>
      <c r="T56"/>
    </row>
    <row r="57" spans="2:20" ht="23.1" customHeight="1" x14ac:dyDescent="0.25">
      <c r="B57" s="45" t="s">
        <v>84</v>
      </c>
      <c r="C57" s="50">
        <v>11</v>
      </c>
      <c r="D57" s="50">
        <v>2</v>
      </c>
      <c r="E57" s="50">
        <v>2</v>
      </c>
      <c r="F57" s="50">
        <v>3</v>
      </c>
      <c r="G57" s="50">
        <v>0</v>
      </c>
      <c r="H57" s="50">
        <v>0</v>
      </c>
      <c r="I57" s="50">
        <v>2</v>
      </c>
      <c r="J57" s="50">
        <v>1</v>
      </c>
      <c r="K57" s="50">
        <v>0</v>
      </c>
      <c r="L57" s="50">
        <v>0</v>
      </c>
      <c r="M57" s="50">
        <v>19</v>
      </c>
      <c r="N57" s="50">
        <v>0</v>
      </c>
      <c r="O57" s="15">
        <f t="shared" si="0"/>
        <v>21</v>
      </c>
      <c r="P57" s="15">
        <f t="shared" si="1"/>
        <v>40</v>
      </c>
      <c r="R57" s="8"/>
      <c r="T57"/>
    </row>
    <row r="58" spans="2:20" ht="23.1" customHeight="1" x14ac:dyDescent="0.25">
      <c r="B58" s="45" t="s">
        <v>99</v>
      </c>
      <c r="C58" s="50">
        <v>10</v>
      </c>
      <c r="D58" s="50">
        <v>1</v>
      </c>
      <c r="E58" s="50">
        <v>0</v>
      </c>
      <c r="F58" s="50">
        <v>2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0</v>
      </c>
      <c r="M58" s="50">
        <v>19</v>
      </c>
      <c r="N58" s="50">
        <v>0</v>
      </c>
      <c r="O58" s="15">
        <f t="shared" si="0"/>
        <v>14</v>
      </c>
      <c r="P58" s="15">
        <f t="shared" si="1"/>
        <v>33</v>
      </c>
      <c r="R58" s="8"/>
      <c r="T58"/>
    </row>
    <row r="59" spans="2:20" ht="23.1" customHeight="1" x14ac:dyDescent="0.25">
      <c r="B59" s="45" t="s">
        <v>100</v>
      </c>
      <c r="C59" s="50">
        <v>10</v>
      </c>
      <c r="D59" s="50">
        <v>2</v>
      </c>
      <c r="E59" s="50">
        <v>0</v>
      </c>
      <c r="F59" s="50">
        <v>1</v>
      </c>
      <c r="G59" s="50">
        <v>0</v>
      </c>
      <c r="H59" s="50">
        <v>0</v>
      </c>
      <c r="I59" s="50">
        <v>0</v>
      </c>
      <c r="J59" s="50">
        <v>0</v>
      </c>
      <c r="K59" s="50">
        <v>1</v>
      </c>
      <c r="L59" s="50">
        <v>1</v>
      </c>
      <c r="M59" s="50">
        <v>33</v>
      </c>
      <c r="N59" s="50">
        <v>0</v>
      </c>
      <c r="O59" s="15">
        <f t="shared" si="0"/>
        <v>15</v>
      </c>
      <c r="P59" s="15">
        <f t="shared" si="1"/>
        <v>48</v>
      </c>
      <c r="R59" s="8"/>
      <c r="T59"/>
    </row>
    <row r="60" spans="2:20" ht="23.1" customHeight="1" x14ac:dyDescent="0.25">
      <c r="B60" s="45" t="s">
        <v>101</v>
      </c>
      <c r="C60" s="50">
        <v>10</v>
      </c>
      <c r="D60" s="50">
        <v>3</v>
      </c>
      <c r="E60" s="50">
        <v>2</v>
      </c>
      <c r="F60" s="50">
        <v>6</v>
      </c>
      <c r="G60" s="50">
        <v>0</v>
      </c>
      <c r="H60" s="50">
        <v>0</v>
      </c>
      <c r="I60" s="50">
        <v>1</v>
      </c>
      <c r="J60" s="50">
        <v>1</v>
      </c>
      <c r="K60" s="50">
        <v>2</v>
      </c>
      <c r="L60" s="50">
        <v>0</v>
      </c>
      <c r="M60" s="50">
        <v>32</v>
      </c>
      <c r="N60" s="50">
        <v>0</v>
      </c>
      <c r="O60" s="15">
        <f t="shared" si="0"/>
        <v>25</v>
      </c>
      <c r="P60" s="15">
        <f t="shared" si="1"/>
        <v>57</v>
      </c>
      <c r="R60" s="8"/>
      <c r="T60"/>
    </row>
    <row r="61" spans="2:20" ht="23.1" customHeight="1" x14ac:dyDescent="0.25">
      <c r="B61" s="45" t="s">
        <v>102</v>
      </c>
      <c r="C61" s="50">
        <v>6</v>
      </c>
      <c r="D61" s="50">
        <v>3</v>
      </c>
      <c r="E61" s="50">
        <v>1</v>
      </c>
      <c r="F61" s="50">
        <v>3</v>
      </c>
      <c r="G61" s="50">
        <v>0</v>
      </c>
      <c r="H61" s="50">
        <v>0</v>
      </c>
      <c r="I61" s="50">
        <v>2</v>
      </c>
      <c r="J61" s="50">
        <v>1</v>
      </c>
      <c r="K61" s="50">
        <v>0</v>
      </c>
      <c r="L61" s="50">
        <v>1</v>
      </c>
      <c r="M61" s="50">
        <v>35</v>
      </c>
      <c r="N61" s="50">
        <v>0</v>
      </c>
      <c r="O61" s="15">
        <f t="shared" si="0"/>
        <v>17</v>
      </c>
      <c r="P61" s="15">
        <f t="shared" si="1"/>
        <v>52</v>
      </c>
      <c r="R61" s="8"/>
      <c r="T61"/>
    </row>
    <row r="62" spans="2:20" ht="23.1" customHeight="1" x14ac:dyDescent="0.25">
      <c r="B62" s="45" t="s">
        <v>107</v>
      </c>
      <c r="C62" s="50">
        <v>5</v>
      </c>
      <c r="D62" s="50">
        <v>4</v>
      </c>
      <c r="E62" s="50">
        <v>0</v>
      </c>
      <c r="F62" s="50">
        <v>2</v>
      </c>
      <c r="G62" s="50">
        <v>0</v>
      </c>
      <c r="H62" s="50">
        <v>0</v>
      </c>
      <c r="I62" s="50">
        <v>2</v>
      </c>
      <c r="J62" s="50">
        <v>0</v>
      </c>
      <c r="K62" s="50">
        <v>0</v>
      </c>
      <c r="L62" s="50">
        <v>0</v>
      </c>
      <c r="M62" s="50">
        <v>19</v>
      </c>
      <c r="N62" s="50">
        <v>0</v>
      </c>
      <c r="O62" s="15">
        <f t="shared" si="0"/>
        <v>13</v>
      </c>
      <c r="P62" s="15">
        <f t="shared" si="1"/>
        <v>32</v>
      </c>
      <c r="R62" s="8"/>
      <c r="T62"/>
    </row>
    <row r="63" spans="2:20" ht="23.1" customHeight="1" x14ac:dyDescent="0.25">
      <c r="B63" s="45" t="s">
        <v>108</v>
      </c>
      <c r="C63" s="50">
        <v>7</v>
      </c>
      <c r="D63" s="50">
        <v>1</v>
      </c>
      <c r="E63" s="50">
        <v>2</v>
      </c>
      <c r="F63" s="50">
        <v>3</v>
      </c>
      <c r="G63" s="50">
        <v>0</v>
      </c>
      <c r="H63" s="50">
        <v>0</v>
      </c>
      <c r="I63" s="50">
        <v>2</v>
      </c>
      <c r="J63" s="50">
        <v>0</v>
      </c>
      <c r="K63" s="50">
        <v>1</v>
      </c>
      <c r="L63" s="50">
        <v>0</v>
      </c>
      <c r="M63" s="50">
        <v>36</v>
      </c>
      <c r="N63" s="50">
        <v>0</v>
      </c>
      <c r="O63" s="15">
        <f t="shared" si="0"/>
        <v>16</v>
      </c>
      <c r="P63" s="15">
        <f t="shared" si="1"/>
        <v>52</v>
      </c>
      <c r="R63" s="8"/>
      <c r="T63"/>
    </row>
    <row r="64" spans="2:20" ht="23.1" customHeight="1" x14ac:dyDescent="0.25">
      <c r="B64" s="45" t="s">
        <v>109</v>
      </c>
      <c r="C64" s="50">
        <v>4</v>
      </c>
      <c r="D64" s="50">
        <v>2</v>
      </c>
      <c r="E64" s="50">
        <v>2</v>
      </c>
      <c r="F64" s="50">
        <v>3</v>
      </c>
      <c r="G64" s="50">
        <v>0</v>
      </c>
      <c r="H64" s="50">
        <v>0</v>
      </c>
      <c r="I64" s="50">
        <v>3</v>
      </c>
      <c r="J64" s="50">
        <v>0</v>
      </c>
      <c r="K64" s="50">
        <v>0</v>
      </c>
      <c r="L64" s="50">
        <v>0</v>
      </c>
      <c r="M64" s="50">
        <v>20</v>
      </c>
      <c r="N64" s="50">
        <v>0</v>
      </c>
      <c r="O64" s="15">
        <f t="shared" si="0"/>
        <v>14</v>
      </c>
      <c r="P64" s="15">
        <f t="shared" si="1"/>
        <v>34</v>
      </c>
      <c r="R64" s="8"/>
      <c r="T64"/>
    </row>
    <row r="65" spans="2:20" ht="23.1" customHeight="1" x14ac:dyDescent="0.25">
      <c r="B65" s="45" t="s">
        <v>158</v>
      </c>
      <c r="C65" s="50">
        <v>8</v>
      </c>
      <c r="D65" s="50">
        <v>1</v>
      </c>
      <c r="E65" s="50">
        <v>2</v>
      </c>
      <c r="F65" s="50">
        <v>4</v>
      </c>
      <c r="G65" s="50">
        <v>0</v>
      </c>
      <c r="H65" s="50">
        <v>0</v>
      </c>
      <c r="I65" s="50">
        <v>4</v>
      </c>
      <c r="J65" s="50">
        <v>1</v>
      </c>
      <c r="K65" s="50">
        <v>0</v>
      </c>
      <c r="L65" s="50">
        <v>0</v>
      </c>
      <c r="M65" s="50">
        <v>23</v>
      </c>
      <c r="N65" s="50">
        <v>0</v>
      </c>
      <c r="O65" s="15">
        <f t="shared" si="0"/>
        <v>20</v>
      </c>
      <c r="P65" s="15">
        <f t="shared" si="1"/>
        <v>43</v>
      </c>
      <c r="R65" s="8"/>
      <c r="T65"/>
    </row>
    <row r="66" spans="2:20" ht="23.1" customHeight="1" x14ac:dyDescent="0.25">
      <c r="B66" s="45" t="s">
        <v>103</v>
      </c>
      <c r="C66" s="50">
        <v>5</v>
      </c>
      <c r="D66" s="50">
        <v>0</v>
      </c>
      <c r="E66" s="50">
        <v>1</v>
      </c>
      <c r="F66" s="50">
        <v>2</v>
      </c>
      <c r="G66" s="50">
        <v>0</v>
      </c>
      <c r="H66" s="50">
        <v>0</v>
      </c>
      <c r="I66" s="50">
        <v>1</v>
      </c>
      <c r="J66" s="50">
        <v>0</v>
      </c>
      <c r="K66" s="50">
        <v>0</v>
      </c>
      <c r="L66" s="50">
        <v>0</v>
      </c>
      <c r="M66" s="50">
        <v>21</v>
      </c>
      <c r="N66" s="50">
        <v>0</v>
      </c>
      <c r="O66" s="15">
        <f t="shared" si="0"/>
        <v>9</v>
      </c>
      <c r="P66" s="15">
        <f t="shared" si="1"/>
        <v>30</v>
      </c>
      <c r="R66" s="8"/>
      <c r="T66"/>
    </row>
    <row r="67" spans="2:20" ht="23.1" customHeight="1" x14ac:dyDescent="0.25">
      <c r="B67" s="45" t="s">
        <v>104</v>
      </c>
      <c r="C67" s="50">
        <v>8</v>
      </c>
      <c r="D67" s="50">
        <v>2</v>
      </c>
      <c r="E67" s="50">
        <v>0</v>
      </c>
      <c r="F67" s="50">
        <v>3</v>
      </c>
      <c r="G67" s="50">
        <v>0</v>
      </c>
      <c r="H67" s="50">
        <v>0</v>
      </c>
      <c r="I67" s="50">
        <v>0</v>
      </c>
      <c r="J67" s="50">
        <v>3</v>
      </c>
      <c r="K67" s="50">
        <v>1</v>
      </c>
      <c r="L67" s="50">
        <v>0</v>
      </c>
      <c r="M67" s="50">
        <v>20</v>
      </c>
      <c r="N67" s="50">
        <v>0</v>
      </c>
      <c r="O67" s="15">
        <f t="shared" si="0"/>
        <v>17</v>
      </c>
      <c r="P67" s="15">
        <f t="shared" si="1"/>
        <v>37</v>
      </c>
      <c r="R67" s="8"/>
      <c r="T67"/>
    </row>
    <row r="68" spans="2:20" ht="23.1" customHeight="1" x14ac:dyDescent="0.25">
      <c r="B68" s="45" t="s">
        <v>105</v>
      </c>
      <c r="C68" s="50">
        <v>6</v>
      </c>
      <c r="D68" s="50">
        <v>1</v>
      </c>
      <c r="E68" s="50">
        <v>0</v>
      </c>
      <c r="F68" s="50">
        <v>2</v>
      </c>
      <c r="G68" s="50">
        <v>0</v>
      </c>
      <c r="H68" s="50">
        <v>0</v>
      </c>
      <c r="I68" s="50">
        <v>0</v>
      </c>
      <c r="J68" s="50">
        <v>0</v>
      </c>
      <c r="K68" s="50">
        <v>1</v>
      </c>
      <c r="L68" s="50">
        <v>0</v>
      </c>
      <c r="M68" s="50">
        <v>27</v>
      </c>
      <c r="N68" s="50">
        <v>0</v>
      </c>
      <c r="O68" s="15">
        <f t="shared" si="0"/>
        <v>10</v>
      </c>
      <c r="P68" s="15">
        <f t="shared" si="1"/>
        <v>37</v>
      </c>
      <c r="R68" s="8"/>
      <c r="T68"/>
    </row>
    <row r="69" spans="2:20" ht="23.1" customHeight="1" x14ac:dyDescent="0.25">
      <c r="B69" s="45" t="s">
        <v>106</v>
      </c>
      <c r="C69" s="50">
        <v>6</v>
      </c>
      <c r="D69" s="50">
        <v>1</v>
      </c>
      <c r="E69" s="50">
        <v>0</v>
      </c>
      <c r="F69" s="50">
        <v>2</v>
      </c>
      <c r="G69" s="50">
        <v>0</v>
      </c>
      <c r="H69" s="50">
        <v>0</v>
      </c>
      <c r="I69" s="50">
        <v>0</v>
      </c>
      <c r="J69" s="50">
        <v>2</v>
      </c>
      <c r="K69" s="50">
        <v>0</v>
      </c>
      <c r="L69" s="50">
        <v>0</v>
      </c>
      <c r="M69" s="50">
        <v>19</v>
      </c>
      <c r="N69" s="50">
        <v>1</v>
      </c>
      <c r="O69" s="15">
        <f t="shared" si="0"/>
        <v>12</v>
      </c>
      <c r="P69" s="15">
        <f t="shared" si="1"/>
        <v>31</v>
      </c>
      <c r="R69" s="8"/>
      <c r="T69"/>
    </row>
    <row r="70" spans="2:20" ht="23.1" customHeight="1" x14ac:dyDescent="0.25">
      <c r="B70" s="45" t="s">
        <v>110</v>
      </c>
      <c r="C70" s="50">
        <v>2</v>
      </c>
      <c r="D70" s="50">
        <v>2</v>
      </c>
      <c r="E70" s="50">
        <v>1</v>
      </c>
      <c r="F70" s="50">
        <v>2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25</v>
      </c>
      <c r="N70" s="50">
        <v>0</v>
      </c>
      <c r="O70" s="15">
        <f t="shared" si="0"/>
        <v>8</v>
      </c>
      <c r="P70" s="15">
        <f t="shared" si="1"/>
        <v>33</v>
      </c>
      <c r="R70" s="8"/>
      <c r="T70"/>
    </row>
    <row r="71" spans="2:20" ht="23.1" customHeight="1" x14ac:dyDescent="0.25">
      <c r="B71" s="45" t="s">
        <v>111</v>
      </c>
      <c r="C71" s="50">
        <v>5</v>
      </c>
      <c r="D71" s="50">
        <v>1</v>
      </c>
      <c r="E71" s="50">
        <v>0</v>
      </c>
      <c r="F71" s="50">
        <v>2</v>
      </c>
      <c r="G71" s="50">
        <v>0</v>
      </c>
      <c r="H71" s="50">
        <v>0</v>
      </c>
      <c r="I71" s="50">
        <v>2</v>
      </c>
      <c r="J71" s="50">
        <v>1</v>
      </c>
      <c r="K71" s="50">
        <v>1</v>
      </c>
      <c r="L71" s="50">
        <v>0</v>
      </c>
      <c r="M71" s="50">
        <v>11</v>
      </c>
      <c r="N71" s="50">
        <v>0</v>
      </c>
      <c r="O71" s="15">
        <f t="shared" si="0"/>
        <v>12</v>
      </c>
      <c r="P71" s="15">
        <f t="shared" si="1"/>
        <v>23</v>
      </c>
      <c r="R71" s="8"/>
      <c r="T71"/>
    </row>
    <row r="72" spans="2:20" ht="23.1" customHeight="1" x14ac:dyDescent="0.25">
      <c r="B72" s="45" t="s">
        <v>112</v>
      </c>
      <c r="C72" s="50">
        <v>4</v>
      </c>
      <c r="D72" s="50">
        <v>0</v>
      </c>
      <c r="E72" s="50">
        <v>0</v>
      </c>
      <c r="F72" s="50">
        <v>2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15</v>
      </c>
      <c r="N72" s="50">
        <v>0</v>
      </c>
      <c r="O72" s="15">
        <f t="shared" si="0"/>
        <v>6</v>
      </c>
      <c r="P72" s="15">
        <f t="shared" si="1"/>
        <v>21</v>
      </c>
      <c r="R72" s="8"/>
      <c r="T72"/>
    </row>
    <row r="73" spans="2:20" ht="23.1" customHeight="1" x14ac:dyDescent="0.25">
      <c r="B73" s="45" t="s">
        <v>113</v>
      </c>
      <c r="C73" s="50">
        <v>7</v>
      </c>
      <c r="D73" s="50">
        <v>2</v>
      </c>
      <c r="E73" s="50">
        <v>0</v>
      </c>
      <c r="F73" s="50">
        <v>2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19</v>
      </c>
      <c r="N73" s="50">
        <v>0</v>
      </c>
      <c r="O73" s="15">
        <f t="shared" si="0"/>
        <v>11</v>
      </c>
      <c r="P73" s="15">
        <f t="shared" si="1"/>
        <v>30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3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13</v>
      </c>
      <c r="N74" s="50">
        <v>0</v>
      </c>
      <c r="O74" s="15">
        <f t="shared" ref="O74:O105" si="35">SUM(C74:L74,N74)</f>
        <v>6</v>
      </c>
      <c r="P74" s="15">
        <f t="shared" ref="P74:P105" si="36">SUM(C74:N74)</f>
        <v>19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1</v>
      </c>
      <c r="E75" s="50">
        <v>1</v>
      </c>
      <c r="F75" s="50">
        <v>1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14</v>
      </c>
      <c r="N75" s="50">
        <v>0</v>
      </c>
      <c r="O75" s="15">
        <f t="shared" si="35"/>
        <v>4</v>
      </c>
      <c r="P75" s="15">
        <f t="shared" si="36"/>
        <v>18</v>
      </c>
      <c r="R75" s="8"/>
      <c r="T75"/>
    </row>
    <row r="76" spans="2:20" ht="23.1" customHeight="1" x14ac:dyDescent="0.25">
      <c r="B76" s="45" t="s">
        <v>116</v>
      </c>
      <c r="C76" s="50">
        <v>3</v>
      </c>
      <c r="D76" s="50">
        <v>0</v>
      </c>
      <c r="E76" s="50">
        <v>2</v>
      </c>
      <c r="F76" s="50">
        <v>0</v>
      </c>
      <c r="G76" s="50">
        <v>0</v>
      </c>
      <c r="H76" s="50">
        <v>0</v>
      </c>
      <c r="I76" s="50">
        <v>3</v>
      </c>
      <c r="J76" s="50">
        <v>0</v>
      </c>
      <c r="K76" s="50">
        <v>0</v>
      </c>
      <c r="L76" s="50">
        <v>0</v>
      </c>
      <c r="M76" s="50">
        <v>13</v>
      </c>
      <c r="N76" s="50">
        <v>0</v>
      </c>
      <c r="O76" s="15">
        <f t="shared" si="35"/>
        <v>8</v>
      </c>
      <c r="P76" s="15">
        <f t="shared" si="36"/>
        <v>21</v>
      </c>
      <c r="R76" s="8"/>
      <c r="T76"/>
    </row>
    <row r="77" spans="2:20" ht="23.1" customHeight="1" x14ac:dyDescent="0.25">
      <c r="B77" s="45" t="s">
        <v>117</v>
      </c>
      <c r="C77" s="50">
        <v>4</v>
      </c>
      <c r="D77" s="50">
        <v>2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9</v>
      </c>
      <c r="N77" s="50">
        <v>0</v>
      </c>
      <c r="O77" s="15">
        <f t="shared" si="35"/>
        <v>6</v>
      </c>
      <c r="P77" s="15">
        <f t="shared" si="36"/>
        <v>15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1</v>
      </c>
      <c r="K78" s="50">
        <v>0</v>
      </c>
      <c r="L78" s="50">
        <v>0</v>
      </c>
      <c r="M78" s="50">
        <v>10</v>
      </c>
      <c r="N78" s="50">
        <v>0</v>
      </c>
      <c r="O78" s="15">
        <f t="shared" si="35"/>
        <v>2</v>
      </c>
      <c r="P78" s="15">
        <f t="shared" si="36"/>
        <v>12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2</v>
      </c>
      <c r="N79" s="50">
        <v>0</v>
      </c>
      <c r="O79" s="15">
        <f t="shared" si="35"/>
        <v>0</v>
      </c>
      <c r="P79" s="15">
        <f t="shared" si="36"/>
        <v>2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1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6</v>
      </c>
      <c r="N81" s="50">
        <v>0</v>
      </c>
      <c r="O81" s="15">
        <f t="shared" si="35"/>
        <v>0</v>
      </c>
      <c r="P81" s="15">
        <f t="shared" si="36"/>
        <v>6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1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3</v>
      </c>
      <c r="N82" s="50">
        <v>0</v>
      </c>
      <c r="O82" s="15">
        <f t="shared" si="35"/>
        <v>2</v>
      </c>
      <c r="P82" s="15">
        <f t="shared" si="36"/>
        <v>5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2</v>
      </c>
      <c r="N83" s="50">
        <v>0</v>
      </c>
      <c r="O83" s="15">
        <f t="shared" si="35"/>
        <v>0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4</v>
      </c>
      <c r="N84" s="50">
        <v>0</v>
      </c>
      <c r="O84" s="15">
        <f t="shared" si="35"/>
        <v>1</v>
      </c>
      <c r="P84" s="15">
        <f t="shared" si="36"/>
        <v>5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2</v>
      </c>
      <c r="N85" s="50">
        <v>0</v>
      </c>
      <c r="O85" s="15">
        <f t="shared" si="35"/>
        <v>1</v>
      </c>
      <c r="P85" s="15">
        <f t="shared" si="36"/>
        <v>3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5</v>
      </c>
      <c r="N86" s="50">
        <v>0</v>
      </c>
      <c r="O86" s="15">
        <f t="shared" si="35"/>
        <v>0</v>
      </c>
      <c r="P86" s="15">
        <f t="shared" si="36"/>
        <v>5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2</v>
      </c>
      <c r="N87" s="50">
        <v>0</v>
      </c>
      <c r="O87" s="15">
        <f t="shared" si="35"/>
        <v>1</v>
      </c>
      <c r="P87" s="15">
        <f t="shared" si="36"/>
        <v>3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15">
        <f t="shared" si="35"/>
        <v>0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3</v>
      </c>
      <c r="N91" s="50">
        <v>0</v>
      </c>
      <c r="O91" s="15">
        <f t="shared" si="35"/>
        <v>0</v>
      </c>
      <c r="P91" s="15">
        <f t="shared" si="36"/>
        <v>3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2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5</v>
      </c>
      <c r="N94" s="50">
        <v>0</v>
      </c>
      <c r="O94" s="15">
        <f t="shared" si="35"/>
        <v>3</v>
      </c>
      <c r="P94" s="15">
        <f t="shared" si="36"/>
        <v>8</v>
      </c>
      <c r="R94" s="8"/>
      <c r="T94"/>
    </row>
    <row r="95" spans="2:20" ht="23.1" customHeight="1" x14ac:dyDescent="0.25">
      <c r="B95" s="45" t="s">
        <v>135</v>
      </c>
      <c r="C95" s="50">
        <v>3</v>
      </c>
      <c r="D95" s="50">
        <v>0</v>
      </c>
      <c r="E95" s="50">
        <v>0</v>
      </c>
      <c r="F95" s="50">
        <v>2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7</v>
      </c>
      <c r="N95" s="50">
        <v>0</v>
      </c>
      <c r="O95" s="15">
        <f t="shared" si="35"/>
        <v>5</v>
      </c>
      <c r="P95" s="15">
        <f t="shared" si="36"/>
        <v>12</v>
      </c>
      <c r="R95" s="8"/>
      <c r="T95"/>
    </row>
    <row r="96" spans="2:20" ht="23.1" customHeight="1" x14ac:dyDescent="0.25">
      <c r="B96" s="47" t="s">
        <v>136</v>
      </c>
      <c r="C96" s="50">
        <v>4</v>
      </c>
      <c r="D96" s="50">
        <v>1</v>
      </c>
      <c r="E96" s="50">
        <v>0</v>
      </c>
      <c r="F96" s="50">
        <v>3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6</v>
      </c>
      <c r="N96" s="50">
        <v>0</v>
      </c>
      <c r="O96" s="15">
        <f t="shared" si="35"/>
        <v>8</v>
      </c>
      <c r="P96" s="15">
        <f t="shared" si="36"/>
        <v>14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4</v>
      </c>
      <c r="N97" s="50">
        <v>0</v>
      </c>
      <c r="O97" s="15">
        <f t="shared" si="35"/>
        <v>0</v>
      </c>
      <c r="P97" s="15">
        <f t="shared" si="36"/>
        <v>4</v>
      </c>
      <c r="R97" s="8"/>
      <c r="T97"/>
    </row>
    <row r="98" spans="2:20" ht="23.1" customHeight="1" x14ac:dyDescent="0.25">
      <c r="B98" s="46" t="s">
        <v>138</v>
      </c>
      <c r="C98" s="50">
        <v>6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5</v>
      </c>
      <c r="N98" s="50">
        <v>0</v>
      </c>
      <c r="O98" s="15">
        <f t="shared" si="35"/>
        <v>6</v>
      </c>
      <c r="P98" s="15">
        <f t="shared" si="36"/>
        <v>11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2</v>
      </c>
      <c r="E99" s="50">
        <v>1</v>
      </c>
      <c r="F99" s="50">
        <v>3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2</v>
      </c>
      <c r="N99" s="50">
        <v>0</v>
      </c>
      <c r="O99" s="15">
        <f t="shared" si="35"/>
        <v>6</v>
      </c>
      <c r="P99" s="15">
        <f t="shared" si="36"/>
        <v>8</v>
      </c>
      <c r="R99" s="8"/>
      <c r="T99"/>
    </row>
    <row r="100" spans="2:20" ht="23.1" customHeight="1" x14ac:dyDescent="0.25">
      <c r="B100" s="47" t="s">
        <v>140</v>
      </c>
      <c r="C100" s="50">
        <v>3</v>
      </c>
      <c r="D100" s="50">
        <v>0</v>
      </c>
      <c r="E100" s="50">
        <v>0</v>
      </c>
      <c r="F100" s="50">
        <v>6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12</v>
      </c>
      <c r="N100" s="50">
        <v>0</v>
      </c>
      <c r="O100" s="15">
        <f t="shared" si="35"/>
        <v>9</v>
      </c>
      <c r="P100" s="15">
        <f t="shared" si="36"/>
        <v>21</v>
      </c>
      <c r="R100" s="8"/>
      <c r="T100"/>
    </row>
    <row r="101" spans="2:20" ht="23.1" customHeight="1" x14ac:dyDescent="0.25">
      <c r="B101" s="45" t="s">
        <v>141</v>
      </c>
      <c r="C101" s="50">
        <v>7</v>
      </c>
      <c r="D101" s="50">
        <v>0</v>
      </c>
      <c r="E101" s="50">
        <v>0</v>
      </c>
      <c r="F101" s="50">
        <v>9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15</v>
      </c>
      <c r="N101" s="50">
        <v>0</v>
      </c>
      <c r="O101" s="15">
        <f t="shared" si="35"/>
        <v>16</v>
      </c>
      <c r="P101" s="15">
        <f t="shared" si="36"/>
        <v>31</v>
      </c>
      <c r="R101" s="8"/>
      <c r="T101"/>
    </row>
    <row r="102" spans="2:20" ht="23.1" customHeight="1" x14ac:dyDescent="0.25">
      <c r="B102" s="46" t="s">
        <v>142</v>
      </c>
      <c r="C102" s="50">
        <v>12</v>
      </c>
      <c r="D102" s="50">
        <v>5</v>
      </c>
      <c r="E102" s="50">
        <v>0</v>
      </c>
      <c r="F102" s="50">
        <v>9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13</v>
      </c>
      <c r="N102" s="50">
        <v>0</v>
      </c>
      <c r="O102" s="15">
        <f t="shared" si="35"/>
        <v>26</v>
      </c>
      <c r="P102" s="15">
        <f t="shared" si="36"/>
        <v>39</v>
      </c>
      <c r="R102" s="8"/>
      <c r="T102"/>
    </row>
    <row r="103" spans="2:20" ht="23.1" customHeight="1" x14ac:dyDescent="0.25">
      <c r="B103" s="45" t="s">
        <v>143</v>
      </c>
      <c r="C103" s="50">
        <v>10</v>
      </c>
      <c r="D103" s="50">
        <v>7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11</v>
      </c>
      <c r="N103" s="50">
        <v>0</v>
      </c>
      <c r="O103" s="15">
        <f t="shared" si="35"/>
        <v>17</v>
      </c>
      <c r="P103" s="15">
        <f t="shared" si="36"/>
        <v>28</v>
      </c>
      <c r="R103" s="8"/>
      <c r="T103"/>
    </row>
    <row r="104" spans="2:20" ht="23.1" customHeight="1" x14ac:dyDescent="0.25">
      <c r="B104" s="47" t="s">
        <v>144</v>
      </c>
      <c r="C104" s="50">
        <v>5</v>
      </c>
      <c r="D104" s="50">
        <v>3</v>
      </c>
      <c r="E104" s="50">
        <v>0</v>
      </c>
      <c r="F104" s="50">
        <v>5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0</v>
      </c>
      <c r="M104" s="50">
        <v>7</v>
      </c>
      <c r="N104" s="50">
        <v>0</v>
      </c>
      <c r="O104" s="15">
        <f t="shared" si="35"/>
        <v>14</v>
      </c>
      <c r="P104" s="15">
        <f t="shared" si="36"/>
        <v>21</v>
      </c>
      <c r="R104" s="8"/>
      <c r="T104"/>
    </row>
    <row r="105" spans="2:20" ht="23.1" customHeight="1" x14ac:dyDescent="0.25">
      <c r="B105" s="45" t="s">
        <v>145</v>
      </c>
      <c r="C105" s="50">
        <v>8</v>
      </c>
      <c r="D105" s="50">
        <v>3</v>
      </c>
      <c r="E105" s="50">
        <v>0</v>
      </c>
      <c r="F105" s="50">
        <v>9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18</v>
      </c>
      <c r="N105" s="50">
        <v>0</v>
      </c>
      <c r="O105" s="15">
        <f t="shared" si="35"/>
        <v>20</v>
      </c>
      <c r="P105" s="15">
        <f t="shared" si="36"/>
        <v>38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601</v>
      </c>
      <c r="D106" s="16">
        <f t="shared" ref="D106:P106" si="37">SUM(D10:D105)</f>
        <v>99</v>
      </c>
      <c r="E106" s="16">
        <f t="shared" si="37"/>
        <v>97</v>
      </c>
      <c r="F106" s="16">
        <f t="shared" si="37"/>
        <v>205</v>
      </c>
      <c r="G106" s="16">
        <f t="shared" si="37"/>
        <v>4</v>
      </c>
      <c r="H106" s="16">
        <f t="shared" si="37"/>
        <v>1</v>
      </c>
      <c r="I106" s="16">
        <f t="shared" si="37"/>
        <v>78</v>
      </c>
      <c r="J106" s="16">
        <f t="shared" si="37"/>
        <v>39</v>
      </c>
      <c r="K106" s="16">
        <f t="shared" si="37"/>
        <v>17</v>
      </c>
      <c r="L106" s="16">
        <f t="shared" si="37"/>
        <v>14</v>
      </c>
      <c r="M106" s="16">
        <f t="shared" si="37"/>
        <v>1574</v>
      </c>
      <c r="N106" s="16">
        <f t="shared" si="37"/>
        <v>1</v>
      </c>
      <c r="O106" s="16">
        <f t="shared" si="37"/>
        <v>1156</v>
      </c>
      <c r="P106" s="16">
        <f t="shared" si="37"/>
        <v>2730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0.22014652014652014</v>
      </c>
      <c r="D107" s="43">
        <f t="shared" si="38"/>
        <v>3.6263736263736267E-2</v>
      </c>
      <c r="E107" s="43">
        <f t="shared" si="38"/>
        <v>3.553113553113553E-2</v>
      </c>
      <c r="F107" s="43">
        <f t="shared" si="38"/>
        <v>7.5091575091575088E-2</v>
      </c>
      <c r="G107" s="43">
        <f t="shared" si="38"/>
        <v>1.4652014652014652E-3</v>
      </c>
      <c r="H107" s="43">
        <f t="shared" si="38"/>
        <v>3.663003663003663E-4</v>
      </c>
      <c r="I107" s="43">
        <f t="shared" si="38"/>
        <v>2.8571428571428571E-2</v>
      </c>
      <c r="J107" s="43">
        <f t="shared" si="38"/>
        <v>1.4285714285714285E-2</v>
      </c>
      <c r="K107" s="43">
        <f t="shared" si="38"/>
        <v>6.2271062271062275E-3</v>
      </c>
      <c r="L107" s="43">
        <f t="shared" si="38"/>
        <v>5.1282051282051282E-3</v>
      </c>
      <c r="M107" s="43">
        <f t="shared" si="38"/>
        <v>0.57655677655677651</v>
      </c>
      <c r="N107" s="43">
        <f t="shared" si="38"/>
        <v>3.663003663003663E-4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0.51989619377162632</v>
      </c>
      <c r="D108" s="44">
        <f t="shared" ref="D108:N108" si="39">D106/$O$106</f>
        <v>8.5640138408304492E-2</v>
      </c>
      <c r="E108" s="44">
        <f t="shared" si="39"/>
        <v>8.391003460207612E-2</v>
      </c>
      <c r="F108" s="44">
        <f t="shared" si="39"/>
        <v>0.1773356401384083</v>
      </c>
      <c r="G108" s="44">
        <f t="shared" si="39"/>
        <v>3.4602076124567475E-3</v>
      </c>
      <c r="H108" s="44">
        <f t="shared" si="39"/>
        <v>8.6505190311418688E-4</v>
      </c>
      <c r="I108" s="44">
        <f t="shared" si="39"/>
        <v>6.7474048442906581E-2</v>
      </c>
      <c r="J108" s="44">
        <f t="shared" si="39"/>
        <v>3.3737024221453291E-2</v>
      </c>
      <c r="K108" s="44">
        <f t="shared" si="39"/>
        <v>1.4705882352941176E-2</v>
      </c>
      <c r="L108" s="44">
        <f t="shared" si="39"/>
        <v>1.2110726643598616E-2</v>
      </c>
      <c r="M108" s="44"/>
      <c r="N108" s="44">
        <f t="shared" si="39"/>
        <v>8.6505190311418688E-4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zoomScale="60" workbookViewId="0">
      <selection activeCell="P6" sqref="P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'[3]23.09.KIIRA-KASANGATI'!C3:G3</f>
        <v>MCC - C2 - STN 70 - KASANGATI-KIIRA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184</v>
      </c>
      <c r="E5" s="3"/>
      <c r="F5" s="41" t="s">
        <v>1</v>
      </c>
      <c r="G5" s="76" t="str">
        <f>'[3]28.09 kasangati-Kiira-24h'!G5:H5</f>
        <v>Bonobos hotel</v>
      </c>
      <c r="H5" s="77"/>
      <c r="I5" s="14"/>
      <c r="J5" s="2" t="s">
        <v>5</v>
      </c>
      <c r="K5" s="76" t="str">
        <f>'[3]28.09 kasangati-Kiira-24h'!K5:L5</f>
        <v>Deborah</v>
      </c>
      <c r="L5" s="77"/>
      <c r="M5" s="10"/>
      <c r="N5" s="10"/>
      <c r="O5" s="3"/>
      <c r="P5" s="3"/>
    </row>
    <row r="6" spans="2:32" ht="23.25" customHeight="1" x14ac:dyDescent="0.25">
      <c r="C6" s="2" t="s">
        <v>4</v>
      </c>
      <c r="D6" s="76" t="s">
        <v>185</v>
      </c>
      <c r="E6" s="77"/>
      <c r="F6" s="2" t="s">
        <v>2</v>
      </c>
      <c r="G6" s="76" t="s">
        <v>186</v>
      </c>
      <c r="H6" s="77"/>
      <c r="J6" s="2" t="s">
        <v>21</v>
      </c>
      <c r="K6" s="76" t="str">
        <f>'[3]28.09 kasangati-Kiira-24h'!K6:L6</f>
        <v>Lawrence</v>
      </c>
      <c r="L6" s="7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18</v>
      </c>
      <c r="D10" s="50">
        <v>1</v>
      </c>
      <c r="E10" s="50">
        <v>5</v>
      </c>
      <c r="F10" s="50">
        <v>6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22</v>
      </c>
      <c r="N10" s="50">
        <v>0</v>
      </c>
      <c r="O10" s="15">
        <f t="shared" ref="O10:O73" si="0">SUM(C10:L10,N10)</f>
        <v>31</v>
      </c>
      <c r="P10" s="15">
        <f t="shared" ref="P10:P73" si="1">SUM(C10:N10)</f>
        <v>53</v>
      </c>
      <c r="R10" s="1" t="s">
        <v>6</v>
      </c>
      <c r="S10" s="17">
        <f t="shared" ref="S10:AF10" si="2">SUM(C10:C13)</f>
        <v>51</v>
      </c>
      <c r="T10" s="17">
        <f t="shared" si="2"/>
        <v>2</v>
      </c>
      <c r="U10" s="17">
        <f t="shared" si="2"/>
        <v>10</v>
      </c>
      <c r="V10" s="17">
        <f t="shared" si="2"/>
        <v>14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82</v>
      </c>
      <c r="AD10" s="17">
        <f t="shared" si="2"/>
        <v>0</v>
      </c>
      <c r="AE10" s="31">
        <f t="shared" si="2"/>
        <v>82</v>
      </c>
      <c r="AF10" s="31">
        <f t="shared" si="2"/>
        <v>164</v>
      </c>
    </row>
    <row r="11" spans="2:32" s="6" customFormat="1" ht="23.1" customHeight="1" x14ac:dyDescent="0.25">
      <c r="B11" s="45" t="s">
        <v>38</v>
      </c>
      <c r="C11" s="50">
        <v>12</v>
      </c>
      <c r="D11" s="50">
        <v>1</v>
      </c>
      <c r="E11" s="50">
        <v>1</v>
      </c>
      <c r="F11" s="50">
        <v>1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24</v>
      </c>
      <c r="N11" s="50">
        <v>0</v>
      </c>
      <c r="O11" s="15">
        <f t="shared" si="0"/>
        <v>17</v>
      </c>
      <c r="P11" s="15">
        <f t="shared" si="1"/>
        <v>41</v>
      </c>
      <c r="R11" s="1" t="s">
        <v>7</v>
      </c>
      <c r="S11" s="17">
        <f t="shared" ref="S11:AF11" si="3">SUM(C14:C17)</f>
        <v>19</v>
      </c>
      <c r="T11" s="17">
        <f t="shared" si="3"/>
        <v>4</v>
      </c>
      <c r="U11" s="17">
        <f t="shared" si="3"/>
        <v>2</v>
      </c>
      <c r="V11" s="17">
        <f t="shared" si="3"/>
        <v>12</v>
      </c>
      <c r="W11" s="17">
        <f t="shared" si="3"/>
        <v>0</v>
      </c>
      <c r="X11" s="17">
        <f t="shared" si="3"/>
        <v>0</v>
      </c>
      <c r="Y11" s="17">
        <f t="shared" si="3"/>
        <v>9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98</v>
      </c>
      <c r="AD11" s="17">
        <f t="shared" si="3"/>
        <v>0</v>
      </c>
      <c r="AE11" s="31">
        <f t="shared" si="3"/>
        <v>48</v>
      </c>
      <c r="AF11" s="31">
        <f t="shared" si="3"/>
        <v>146</v>
      </c>
    </row>
    <row r="12" spans="2:32" ht="23.1" customHeight="1" x14ac:dyDescent="0.25">
      <c r="B12" s="45" t="s">
        <v>39</v>
      </c>
      <c r="C12" s="50">
        <v>8</v>
      </c>
      <c r="D12" s="50">
        <v>0</v>
      </c>
      <c r="E12" s="50">
        <v>4</v>
      </c>
      <c r="F12" s="50">
        <v>3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21</v>
      </c>
      <c r="N12" s="50">
        <v>0</v>
      </c>
      <c r="O12" s="15">
        <f t="shared" si="0"/>
        <v>16</v>
      </c>
      <c r="P12" s="15">
        <f t="shared" si="1"/>
        <v>37</v>
      </c>
      <c r="R12" s="1" t="s">
        <v>8</v>
      </c>
      <c r="S12" s="17">
        <f t="shared" ref="S12:AF12" si="4">SUM(C18:C21)</f>
        <v>25</v>
      </c>
      <c r="T12" s="17">
        <f t="shared" si="4"/>
        <v>3</v>
      </c>
      <c r="U12" s="17">
        <f t="shared" si="4"/>
        <v>4</v>
      </c>
      <c r="V12" s="17">
        <f t="shared" si="4"/>
        <v>8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100</v>
      </c>
      <c r="AD12" s="17">
        <f t="shared" si="4"/>
        <v>0</v>
      </c>
      <c r="AE12" s="31">
        <f t="shared" si="4"/>
        <v>44</v>
      </c>
      <c r="AF12" s="31">
        <f t="shared" si="4"/>
        <v>144</v>
      </c>
    </row>
    <row r="13" spans="2:32" ht="23.1" customHeight="1" x14ac:dyDescent="0.25">
      <c r="B13" s="45" t="s">
        <v>40</v>
      </c>
      <c r="C13" s="50">
        <v>13</v>
      </c>
      <c r="D13" s="50">
        <v>0</v>
      </c>
      <c r="E13" s="50">
        <v>0</v>
      </c>
      <c r="F13" s="50">
        <v>4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15</v>
      </c>
      <c r="N13" s="50">
        <v>0</v>
      </c>
      <c r="O13" s="15">
        <f t="shared" si="0"/>
        <v>18</v>
      </c>
      <c r="P13" s="15">
        <f t="shared" si="1"/>
        <v>33</v>
      </c>
      <c r="R13" s="1" t="s">
        <v>9</v>
      </c>
      <c r="S13" s="17">
        <f t="shared" ref="S13:AF13" si="5">SUM(C22:C25)</f>
        <v>27</v>
      </c>
      <c r="T13" s="17">
        <f t="shared" si="5"/>
        <v>2</v>
      </c>
      <c r="U13" s="17">
        <f t="shared" si="5"/>
        <v>6</v>
      </c>
      <c r="V13" s="17">
        <f t="shared" si="5"/>
        <v>8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0</v>
      </c>
      <c r="AA13" s="17">
        <f t="shared" si="5"/>
        <v>0</v>
      </c>
      <c r="AB13" s="17">
        <f t="shared" si="5"/>
        <v>1</v>
      </c>
      <c r="AC13" s="17">
        <f t="shared" si="5"/>
        <v>90</v>
      </c>
      <c r="AD13" s="17">
        <f t="shared" si="5"/>
        <v>0</v>
      </c>
      <c r="AE13" s="31">
        <f t="shared" si="5"/>
        <v>51</v>
      </c>
      <c r="AF13" s="31">
        <f t="shared" si="5"/>
        <v>141</v>
      </c>
    </row>
    <row r="14" spans="2:32" ht="23.1" customHeight="1" x14ac:dyDescent="0.25">
      <c r="B14" s="45" t="s">
        <v>41</v>
      </c>
      <c r="C14" s="50">
        <v>4</v>
      </c>
      <c r="D14" s="50">
        <v>0</v>
      </c>
      <c r="E14" s="50">
        <v>1</v>
      </c>
      <c r="F14" s="50">
        <v>4</v>
      </c>
      <c r="G14" s="50">
        <v>0</v>
      </c>
      <c r="H14" s="50">
        <v>0</v>
      </c>
      <c r="I14" s="50">
        <v>4</v>
      </c>
      <c r="J14" s="50">
        <v>0</v>
      </c>
      <c r="K14" s="50">
        <v>0</v>
      </c>
      <c r="L14" s="50">
        <v>0</v>
      </c>
      <c r="M14" s="50">
        <v>21</v>
      </c>
      <c r="N14" s="50">
        <v>0</v>
      </c>
      <c r="O14" s="15">
        <f t="shared" si="0"/>
        <v>13</v>
      </c>
      <c r="P14" s="15">
        <f t="shared" si="1"/>
        <v>34</v>
      </c>
      <c r="R14" s="1" t="s">
        <v>10</v>
      </c>
      <c r="S14" s="17">
        <f t="shared" ref="S14:AF14" si="6">SUM(C26:C29)</f>
        <v>19</v>
      </c>
      <c r="T14" s="17">
        <f t="shared" si="6"/>
        <v>3</v>
      </c>
      <c r="U14" s="17">
        <f t="shared" si="6"/>
        <v>6</v>
      </c>
      <c r="V14" s="17">
        <f t="shared" si="6"/>
        <v>4</v>
      </c>
      <c r="W14" s="17">
        <f t="shared" si="6"/>
        <v>3</v>
      </c>
      <c r="X14" s="17">
        <f t="shared" si="6"/>
        <v>0</v>
      </c>
      <c r="Y14" s="17">
        <f t="shared" si="6"/>
        <v>1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100</v>
      </c>
      <c r="AD14" s="17">
        <f t="shared" si="6"/>
        <v>0</v>
      </c>
      <c r="AE14" s="31">
        <f t="shared" si="6"/>
        <v>39</v>
      </c>
      <c r="AF14" s="31">
        <f t="shared" si="6"/>
        <v>139</v>
      </c>
    </row>
    <row r="15" spans="2:32" ht="23.1" customHeight="1" x14ac:dyDescent="0.25">
      <c r="B15" s="45" t="s">
        <v>42</v>
      </c>
      <c r="C15" s="50">
        <v>8</v>
      </c>
      <c r="D15" s="50">
        <v>0</v>
      </c>
      <c r="E15" s="50">
        <v>1</v>
      </c>
      <c r="F15" s="50">
        <v>2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25</v>
      </c>
      <c r="N15" s="50">
        <v>0</v>
      </c>
      <c r="O15" s="15">
        <f t="shared" si="0"/>
        <v>13</v>
      </c>
      <c r="P15" s="15">
        <f t="shared" si="1"/>
        <v>38</v>
      </c>
      <c r="R15" s="1" t="s">
        <v>11</v>
      </c>
      <c r="S15" s="17">
        <f t="shared" ref="S15:AF15" si="7">SUM(C30:C33)</f>
        <v>18</v>
      </c>
      <c r="T15" s="17">
        <f t="shared" si="7"/>
        <v>5</v>
      </c>
      <c r="U15" s="17">
        <f t="shared" si="7"/>
        <v>6</v>
      </c>
      <c r="V15" s="17">
        <f t="shared" si="7"/>
        <v>8</v>
      </c>
      <c r="W15" s="17">
        <f t="shared" si="7"/>
        <v>0</v>
      </c>
      <c r="X15" s="17">
        <f t="shared" si="7"/>
        <v>0</v>
      </c>
      <c r="Y15" s="17">
        <f t="shared" si="7"/>
        <v>9</v>
      </c>
      <c r="Z15" s="17">
        <f t="shared" si="7"/>
        <v>0</v>
      </c>
      <c r="AA15" s="17">
        <f t="shared" si="7"/>
        <v>0</v>
      </c>
      <c r="AB15" s="17">
        <f t="shared" si="7"/>
        <v>3</v>
      </c>
      <c r="AC15" s="17">
        <f t="shared" si="7"/>
        <v>58</v>
      </c>
      <c r="AD15" s="17">
        <f t="shared" si="7"/>
        <v>1</v>
      </c>
      <c r="AE15" s="31">
        <f t="shared" si="7"/>
        <v>50</v>
      </c>
      <c r="AF15" s="31">
        <f t="shared" si="7"/>
        <v>108</v>
      </c>
    </row>
    <row r="16" spans="2:32" ht="23.1" customHeight="1" x14ac:dyDescent="0.25">
      <c r="B16" s="45" t="s">
        <v>43</v>
      </c>
      <c r="C16" s="50">
        <v>5</v>
      </c>
      <c r="D16" s="50">
        <v>3</v>
      </c>
      <c r="E16" s="50">
        <v>0</v>
      </c>
      <c r="F16" s="50">
        <v>3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22</v>
      </c>
      <c r="N16" s="50">
        <v>0</v>
      </c>
      <c r="O16" s="15">
        <f t="shared" si="0"/>
        <v>13</v>
      </c>
      <c r="P16" s="15">
        <f t="shared" si="1"/>
        <v>35</v>
      </c>
      <c r="R16" s="1" t="s">
        <v>12</v>
      </c>
      <c r="S16" s="17">
        <f t="shared" ref="S16:AF16" si="8">SUM(C34:C37)</f>
        <v>23</v>
      </c>
      <c r="T16" s="17">
        <f t="shared" si="8"/>
        <v>4</v>
      </c>
      <c r="U16" s="17">
        <f t="shared" si="8"/>
        <v>4</v>
      </c>
      <c r="V16" s="17">
        <f t="shared" si="8"/>
        <v>13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2</v>
      </c>
      <c r="AA16" s="17">
        <f t="shared" si="8"/>
        <v>0</v>
      </c>
      <c r="AB16" s="17">
        <f t="shared" si="8"/>
        <v>1</v>
      </c>
      <c r="AC16" s="17">
        <f t="shared" si="8"/>
        <v>97</v>
      </c>
      <c r="AD16" s="17">
        <f t="shared" si="8"/>
        <v>0</v>
      </c>
      <c r="AE16" s="31">
        <f t="shared" si="8"/>
        <v>52</v>
      </c>
      <c r="AF16" s="31">
        <f t="shared" si="8"/>
        <v>149</v>
      </c>
    </row>
    <row r="17" spans="2:32" ht="23.1" customHeight="1" x14ac:dyDescent="0.25">
      <c r="B17" s="45" t="s">
        <v>44</v>
      </c>
      <c r="C17" s="50">
        <v>2</v>
      </c>
      <c r="D17" s="50">
        <v>1</v>
      </c>
      <c r="E17" s="50">
        <v>0</v>
      </c>
      <c r="F17" s="50">
        <v>3</v>
      </c>
      <c r="G17" s="50">
        <v>0</v>
      </c>
      <c r="H17" s="50">
        <v>0</v>
      </c>
      <c r="I17" s="50">
        <v>2</v>
      </c>
      <c r="J17" s="50">
        <v>1</v>
      </c>
      <c r="K17" s="50">
        <v>0</v>
      </c>
      <c r="L17" s="50">
        <v>0</v>
      </c>
      <c r="M17" s="50">
        <v>30</v>
      </c>
      <c r="N17" s="50">
        <v>0</v>
      </c>
      <c r="O17" s="15">
        <f t="shared" si="0"/>
        <v>9</v>
      </c>
      <c r="P17" s="15">
        <f t="shared" si="1"/>
        <v>39</v>
      </c>
      <c r="R17" s="1" t="s">
        <v>13</v>
      </c>
      <c r="S17" s="17">
        <f t="shared" ref="S17:AF17" si="9">SUM(C38:C41)</f>
        <v>36</v>
      </c>
      <c r="T17" s="17">
        <f t="shared" si="9"/>
        <v>2</v>
      </c>
      <c r="U17" s="17">
        <f t="shared" si="9"/>
        <v>4</v>
      </c>
      <c r="V17" s="17">
        <f t="shared" si="9"/>
        <v>7</v>
      </c>
      <c r="W17" s="17">
        <f t="shared" si="9"/>
        <v>1</v>
      </c>
      <c r="X17" s="17">
        <f t="shared" si="9"/>
        <v>1</v>
      </c>
      <c r="Y17" s="17">
        <f t="shared" si="9"/>
        <v>7</v>
      </c>
      <c r="Z17" s="17">
        <f t="shared" si="9"/>
        <v>1</v>
      </c>
      <c r="AA17" s="17">
        <f t="shared" si="9"/>
        <v>0</v>
      </c>
      <c r="AB17" s="17">
        <f t="shared" si="9"/>
        <v>2</v>
      </c>
      <c r="AC17" s="17">
        <f t="shared" si="9"/>
        <v>76</v>
      </c>
      <c r="AD17" s="17">
        <f t="shared" si="9"/>
        <v>0</v>
      </c>
      <c r="AE17" s="31">
        <f t="shared" si="9"/>
        <v>61</v>
      </c>
      <c r="AF17" s="31">
        <f t="shared" si="9"/>
        <v>137</v>
      </c>
    </row>
    <row r="18" spans="2:32" ht="23.1" customHeight="1" x14ac:dyDescent="0.25">
      <c r="B18" s="45" t="s">
        <v>45</v>
      </c>
      <c r="C18" s="50">
        <v>6</v>
      </c>
      <c r="D18" s="50">
        <v>0</v>
      </c>
      <c r="E18" s="50">
        <v>1</v>
      </c>
      <c r="F18" s="50">
        <v>2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35</v>
      </c>
      <c r="N18" s="50">
        <v>0</v>
      </c>
      <c r="O18" s="15">
        <f t="shared" si="0"/>
        <v>11</v>
      </c>
      <c r="P18" s="15">
        <f t="shared" si="1"/>
        <v>46</v>
      </c>
      <c r="R18" s="1" t="s">
        <v>14</v>
      </c>
      <c r="S18" s="17">
        <f t="shared" ref="S18:AF18" si="10">SUM(C42:C45)</f>
        <v>32</v>
      </c>
      <c r="T18" s="17">
        <f t="shared" si="10"/>
        <v>8</v>
      </c>
      <c r="U18" s="17">
        <f t="shared" si="10"/>
        <v>5</v>
      </c>
      <c r="V18" s="17">
        <f t="shared" si="10"/>
        <v>7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0</v>
      </c>
      <c r="AA18" s="17">
        <f t="shared" si="10"/>
        <v>0</v>
      </c>
      <c r="AB18" s="17">
        <f t="shared" si="10"/>
        <v>2</v>
      </c>
      <c r="AC18" s="17">
        <f t="shared" si="10"/>
        <v>87</v>
      </c>
      <c r="AD18" s="17">
        <f t="shared" si="10"/>
        <v>0</v>
      </c>
      <c r="AE18" s="31">
        <f t="shared" si="10"/>
        <v>57</v>
      </c>
      <c r="AF18" s="31">
        <f t="shared" si="10"/>
        <v>144</v>
      </c>
    </row>
    <row r="19" spans="2:32" ht="23.1" customHeight="1" x14ac:dyDescent="0.25">
      <c r="B19" s="45" t="s">
        <v>46</v>
      </c>
      <c r="C19" s="50">
        <v>6</v>
      </c>
      <c r="D19" s="50">
        <v>0</v>
      </c>
      <c r="E19" s="50">
        <v>2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20</v>
      </c>
      <c r="N19" s="50">
        <v>0</v>
      </c>
      <c r="O19" s="15">
        <f t="shared" si="0"/>
        <v>9</v>
      </c>
      <c r="P19" s="15">
        <f t="shared" si="1"/>
        <v>29</v>
      </c>
      <c r="R19" s="1" t="s">
        <v>15</v>
      </c>
      <c r="S19" s="17">
        <f t="shared" ref="S19:AF19" si="11">SUM(C46:C49)</f>
        <v>57</v>
      </c>
      <c r="T19" s="17">
        <f t="shared" si="11"/>
        <v>9</v>
      </c>
      <c r="U19" s="17">
        <f t="shared" si="11"/>
        <v>9</v>
      </c>
      <c r="V19" s="17">
        <f t="shared" si="11"/>
        <v>9</v>
      </c>
      <c r="W19" s="17">
        <f t="shared" si="11"/>
        <v>0</v>
      </c>
      <c r="X19" s="17">
        <f t="shared" si="11"/>
        <v>0</v>
      </c>
      <c r="Y19" s="17">
        <f t="shared" si="11"/>
        <v>9</v>
      </c>
      <c r="Z19" s="17">
        <f t="shared" si="11"/>
        <v>0</v>
      </c>
      <c r="AA19" s="17">
        <f t="shared" si="11"/>
        <v>2</v>
      </c>
      <c r="AB19" s="17">
        <f t="shared" si="11"/>
        <v>1</v>
      </c>
      <c r="AC19" s="17">
        <f t="shared" si="11"/>
        <v>123</v>
      </c>
      <c r="AD19" s="17">
        <f t="shared" si="11"/>
        <v>0</v>
      </c>
      <c r="AE19" s="31">
        <f t="shared" si="11"/>
        <v>96</v>
      </c>
      <c r="AF19" s="31">
        <f t="shared" si="11"/>
        <v>219</v>
      </c>
    </row>
    <row r="20" spans="2:32" ht="23.1" customHeight="1" x14ac:dyDescent="0.25">
      <c r="B20" s="45" t="s">
        <v>47</v>
      </c>
      <c r="C20" s="50">
        <v>5</v>
      </c>
      <c r="D20" s="50">
        <v>1</v>
      </c>
      <c r="E20" s="50">
        <v>1</v>
      </c>
      <c r="F20" s="50">
        <v>1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25</v>
      </c>
      <c r="N20" s="50">
        <v>0</v>
      </c>
      <c r="O20" s="15">
        <f t="shared" si="0"/>
        <v>10</v>
      </c>
      <c r="P20" s="15">
        <f t="shared" si="1"/>
        <v>35</v>
      </c>
      <c r="R20" s="1" t="s">
        <v>16</v>
      </c>
      <c r="S20" s="17">
        <f t="shared" ref="S20:AF20" si="12">SUM(C50:C53)</f>
        <v>75</v>
      </c>
      <c r="T20" s="17">
        <f t="shared" si="12"/>
        <v>13</v>
      </c>
      <c r="U20" s="17">
        <f t="shared" si="12"/>
        <v>13</v>
      </c>
      <c r="V20" s="17">
        <f t="shared" si="12"/>
        <v>16</v>
      </c>
      <c r="W20" s="17">
        <f t="shared" si="12"/>
        <v>0</v>
      </c>
      <c r="X20" s="17">
        <f t="shared" si="12"/>
        <v>0</v>
      </c>
      <c r="Y20" s="17">
        <f t="shared" si="12"/>
        <v>6</v>
      </c>
      <c r="Z20" s="17">
        <f t="shared" si="12"/>
        <v>3</v>
      </c>
      <c r="AA20" s="17">
        <f t="shared" si="12"/>
        <v>0</v>
      </c>
      <c r="AB20" s="17">
        <f t="shared" si="12"/>
        <v>1</v>
      </c>
      <c r="AC20" s="17">
        <f t="shared" si="12"/>
        <v>103</v>
      </c>
      <c r="AD20" s="17">
        <f t="shared" si="12"/>
        <v>0</v>
      </c>
      <c r="AE20" s="31">
        <f t="shared" si="12"/>
        <v>127</v>
      </c>
      <c r="AF20" s="31">
        <f t="shared" si="12"/>
        <v>230</v>
      </c>
    </row>
    <row r="21" spans="2:32" ht="23.1" customHeight="1" x14ac:dyDescent="0.25">
      <c r="B21" s="45" t="s">
        <v>48</v>
      </c>
      <c r="C21" s="50">
        <v>8</v>
      </c>
      <c r="D21" s="50">
        <v>2</v>
      </c>
      <c r="E21" s="50">
        <v>0</v>
      </c>
      <c r="F21" s="50">
        <v>4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20</v>
      </c>
      <c r="N21" s="50">
        <v>0</v>
      </c>
      <c r="O21" s="15">
        <f t="shared" si="0"/>
        <v>14</v>
      </c>
      <c r="P21" s="15">
        <f t="shared" si="1"/>
        <v>34</v>
      </c>
      <c r="R21" s="36" t="s">
        <v>20</v>
      </c>
      <c r="S21" s="34">
        <f t="shared" ref="S21:AF21" si="13">SUM(C54:C57)</f>
        <v>35</v>
      </c>
      <c r="T21" s="17">
        <f t="shared" si="13"/>
        <v>6</v>
      </c>
      <c r="U21" s="17">
        <f t="shared" si="13"/>
        <v>8</v>
      </c>
      <c r="V21" s="17">
        <f t="shared" si="13"/>
        <v>13</v>
      </c>
      <c r="W21" s="17">
        <f t="shared" si="13"/>
        <v>1</v>
      </c>
      <c r="X21" s="17">
        <f t="shared" si="13"/>
        <v>0</v>
      </c>
      <c r="Y21" s="17">
        <f t="shared" si="13"/>
        <v>4</v>
      </c>
      <c r="Z21" s="17">
        <f t="shared" si="13"/>
        <v>1</v>
      </c>
      <c r="AA21" s="17">
        <f t="shared" si="13"/>
        <v>1</v>
      </c>
      <c r="AB21" s="17">
        <f t="shared" si="13"/>
        <v>0</v>
      </c>
      <c r="AC21" s="17">
        <f t="shared" si="13"/>
        <v>79</v>
      </c>
      <c r="AD21" s="17">
        <f t="shared" si="13"/>
        <v>0</v>
      </c>
      <c r="AE21" s="31">
        <f t="shared" si="13"/>
        <v>69</v>
      </c>
      <c r="AF21" s="31">
        <f t="shared" si="13"/>
        <v>148</v>
      </c>
    </row>
    <row r="22" spans="2:32" ht="23.1" customHeight="1" x14ac:dyDescent="0.25">
      <c r="B22" s="45" t="s">
        <v>49</v>
      </c>
      <c r="C22" s="50">
        <v>8</v>
      </c>
      <c r="D22" s="50">
        <v>1</v>
      </c>
      <c r="E22" s="50">
        <v>1</v>
      </c>
      <c r="F22" s="50">
        <v>2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23</v>
      </c>
      <c r="N22" s="50">
        <v>0</v>
      </c>
      <c r="O22" s="15">
        <f t="shared" si="0"/>
        <v>13</v>
      </c>
      <c r="P22" s="15">
        <f t="shared" si="1"/>
        <v>36</v>
      </c>
      <c r="R22" s="36" t="s">
        <v>146</v>
      </c>
      <c r="S22" s="34">
        <f>SUM(C58:C61)</f>
        <v>28</v>
      </c>
      <c r="T22" s="34">
        <f t="shared" ref="T22:AF22" si="14">SUM(D58:D61)</f>
        <v>12</v>
      </c>
      <c r="U22" s="34">
        <f t="shared" si="14"/>
        <v>10</v>
      </c>
      <c r="V22" s="34">
        <f t="shared" si="14"/>
        <v>18</v>
      </c>
      <c r="W22" s="34">
        <f t="shared" si="14"/>
        <v>1</v>
      </c>
      <c r="X22" s="34">
        <f t="shared" si="14"/>
        <v>0</v>
      </c>
      <c r="Y22" s="34">
        <f t="shared" si="14"/>
        <v>4</v>
      </c>
      <c r="Z22" s="34">
        <f t="shared" si="14"/>
        <v>2</v>
      </c>
      <c r="AA22" s="34">
        <f t="shared" si="14"/>
        <v>0</v>
      </c>
      <c r="AB22" s="34">
        <f t="shared" si="14"/>
        <v>1</v>
      </c>
      <c r="AC22" s="34">
        <f t="shared" si="14"/>
        <v>96</v>
      </c>
      <c r="AD22" s="34">
        <f t="shared" si="14"/>
        <v>0</v>
      </c>
      <c r="AE22" s="31">
        <f t="shared" si="14"/>
        <v>76</v>
      </c>
      <c r="AF22" s="31">
        <f t="shared" si="14"/>
        <v>172</v>
      </c>
    </row>
    <row r="23" spans="2:32" ht="23.1" customHeight="1" x14ac:dyDescent="0.25">
      <c r="B23" s="45" t="s">
        <v>50</v>
      </c>
      <c r="C23" s="50">
        <v>8</v>
      </c>
      <c r="D23" s="50">
        <v>1</v>
      </c>
      <c r="E23" s="50">
        <v>2</v>
      </c>
      <c r="F23" s="50">
        <v>2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18</v>
      </c>
      <c r="N23" s="50">
        <v>0</v>
      </c>
      <c r="O23" s="15">
        <f t="shared" si="0"/>
        <v>15</v>
      </c>
      <c r="P23" s="15">
        <f t="shared" si="1"/>
        <v>33</v>
      </c>
      <c r="R23" s="36" t="s">
        <v>147</v>
      </c>
      <c r="S23" s="34">
        <f>SUM(C62:C65)</f>
        <v>40</v>
      </c>
      <c r="T23" s="34">
        <f t="shared" ref="T23:AF23" si="15">SUM(D62:D65)</f>
        <v>9</v>
      </c>
      <c r="U23" s="34">
        <f t="shared" si="15"/>
        <v>6</v>
      </c>
      <c r="V23" s="34">
        <f t="shared" si="15"/>
        <v>13</v>
      </c>
      <c r="W23" s="34">
        <f t="shared" si="15"/>
        <v>0</v>
      </c>
      <c r="X23" s="34">
        <f t="shared" si="15"/>
        <v>0</v>
      </c>
      <c r="Y23" s="34">
        <f t="shared" si="15"/>
        <v>8</v>
      </c>
      <c r="Z23" s="34">
        <f t="shared" si="15"/>
        <v>2</v>
      </c>
      <c r="AA23" s="34">
        <f t="shared" si="15"/>
        <v>2</v>
      </c>
      <c r="AB23" s="34">
        <f t="shared" si="15"/>
        <v>0</v>
      </c>
      <c r="AC23" s="34">
        <f t="shared" si="15"/>
        <v>104</v>
      </c>
      <c r="AD23" s="34">
        <f t="shared" si="15"/>
        <v>0</v>
      </c>
      <c r="AE23" s="31">
        <f t="shared" si="15"/>
        <v>80</v>
      </c>
      <c r="AF23" s="31">
        <f t="shared" si="15"/>
        <v>184</v>
      </c>
    </row>
    <row r="24" spans="2:32" ht="23.1" customHeight="1" x14ac:dyDescent="0.25">
      <c r="B24" s="45" t="s">
        <v>51</v>
      </c>
      <c r="C24" s="50">
        <v>5</v>
      </c>
      <c r="D24" s="50">
        <v>0</v>
      </c>
      <c r="E24" s="50">
        <v>0</v>
      </c>
      <c r="F24" s="50">
        <v>3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18</v>
      </c>
      <c r="N24" s="50">
        <v>0</v>
      </c>
      <c r="O24" s="15">
        <f t="shared" si="0"/>
        <v>11</v>
      </c>
      <c r="P24" s="15">
        <f t="shared" si="1"/>
        <v>29</v>
      </c>
      <c r="R24" s="36" t="s">
        <v>148</v>
      </c>
      <c r="S24" s="34">
        <f>SUM(C66:C69)</f>
        <v>27</v>
      </c>
      <c r="T24" s="34">
        <f t="shared" ref="T24:AF24" si="16">SUM(D66:D69)</f>
        <v>3</v>
      </c>
      <c r="U24" s="34">
        <f t="shared" si="16"/>
        <v>3</v>
      </c>
      <c r="V24" s="34">
        <f t="shared" si="16"/>
        <v>9</v>
      </c>
      <c r="W24" s="34">
        <f t="shared" si="16"/>
        <v>1</v>
      </c>
      <c r="X24" s="34">
        <f t="shared" si="16"/>
        <v>0</v>
      </c>
      <c r="Y24" s="34">
        <f t="shared" si="16"/>
        <v>8</v>
      </c>
      <c r="Z24" s="34">
        <f t="shared" si="16"/>
        <v>1</v>
      </c>
      <c r="AA24" s="34">
        <f t="shared" si="16"/>
        <v>1</v>
      </c>
      <c r="AB24" s="34">
        <f t="shared" si="16"/>
        <v>1</v>
      </c>
      <c r="AC24" s="34">
        <f t="shared" si="16"/>
        <v>79</v>
      </c>
      <c r="AD24" s="34">
        <f t="shared" si="16"/>
        <v>0</v>
      </c>
      <c r="AE24" s="31">
        <f t="shared" si="16"/>
        <v>54</v>
      </c>
      <c r="AF24" s="31">
        <f t="shared" si="16"/>
        <v>133</v>
      </c>
    </row>
    <row r="25" spans="2:32" ht="23.1" customHeight="1" x14ac:dyDescent="0.25">
      <c r="B25" s="45" t="s">
        <v>52</v>
      </c>
      <c r="C25" s="50">
        <v>6</v>
      </c>
      <c r="D25" s="50">
        <v>0</v>
      </c>
      <c r="E25" s="50">
        <v>3</v>
      </c>
      <c r="F25" s="50">
        <v>1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1</v>
      </c>
      <c r="M25" s="50">
        <v>31</v>
      </c>
      <c r="N25" s="50">
        <v>0</v>
      </c>
      <c r="O25" s="15">
        <f t="shared" si="0"/>
        <v>12</v>
      </c>
      <c r="P25" s="15">
        <f t="shared" si="1"/>
        <v>43</v>
      </c>
      <c r="R25" s="36" t="s">
        <v>149</v>
      </c>
      <c r="S25" s="34">
        <f>SUM(C70:C73)</f>
        <v>23</v>
      </c>
      <c r="T25" s="34">
        <f t="shared" ref="T25:AF25" si="17">SUM(D70:D73)</f>
        <v>5</v>
      </c>
      <c r="U25" s="34">
        <f t="shared" si="17"/>
        <v>2</v>
      </c>
      <c r="V25" s="34">
        <f t="shared" si="17"/>
        <v>9</v>
      </c>
      <c r="W25" s="34">
        <f t="shared" si="17"/>
        <v>1</v>
      </c>
      <c r="X25" s="34">
        <f t="shared" si="17"/>
        <v>0</v>
      </c>
      <c r="Y25" s="34">
        <f t="shared" si="17"/>
        <v>1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65</v>
      </c>
      <c r="AD25" s="34">
        <f t="shared" si="17"/>
        <v>0</v>
      </c>
      <c r="AE25" s="31">
        <f t="shared" si="17"/>
        <v>41</v>
      </c>
      <c r="AF25" s="31">
        <f t="shared" si="17"/>
        <v>106</v>
      </c>
    </row>
    <row r="26" spans="2:32" ht="23.1" customHeight="1" x14ac:dyDescent="0.25">
      <c r="B26" s="45" t="s">
        <v>53</v>
      </c>
      <c r="C26" s="50">
        <v>2</v>
      </c>
      <c r="D26" s="50">
        <v>1</v>
      </c>
      <c r="E26" s="50">
        <v>2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25</v>
      </c>
      <c r="N26" s="50">
        <v>0</v>
      </c>
      <c r="O26" s="15">
        <f t="shared" si="0"/>
        <v>6</v>
      </c>
      <c r="P26" s="15">
        <f t="shared" si="1"/>
        <v>31</v>
      </c>
      <c r="R26" s="36" t="s">
        <v>150</v>
      </c>
      <c r="S26" s="34">
        <f>SUM(C74:C77)</f>
        <v>10</v>
      </c>
      <c r="T26" s="34">
        <f t="shared" ref="T26:AF26" si="18">SUM(D74:D77)</f>
        <v>4</v>
      </c>
      <c r="U26" s="34">
        <f t="shared" si="18"/>
        <v>4</v>
      </c>
      <c r="V26" s="34">
        <f t="shared" si="18"/>
        <v>3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30</v>
      </c>
      <c r="AD26" s="34">
        <f t="shared" si="18"/>
        <v>0</v>
      </c>
      <c r="AE26" s="31">
        <f t="shared" si="18"/>
        <v>22</v>
      </c>
      <c r="AF26" s="31">
        <f t="shared" si="18"/>
        <v>52</v>
      </c>
    </row>
    <row r="27" spans="2:32" ht="23.1" customHeight="1" x14ac:dyDescent="0.25">
      <c r="B27" s="45" t="s">
        <v>54</v>
      </c>
      <c r="C27" s="50">
        <v>7</v>
      </c>
      <c r="D27" s="50">
        <v>0</v>
      </c>
      <c r="E27" s="50">
        <v>2</v>
      </c>
      <c r="F27" s="50">
        <v>1</v>
      </c>
      <c r="G27" s="50">
        <v>0</v>
      </c>
      <c r="H27" s="50">
        <v>0</v>
      </c>
      <c r="I27" s="50">
        <v>0</v>
      </c>
      <c r="J27" s="50">
        <v>1</v>
      </c>
      <c r="K27" s="50">
        <v>0</v>
      </c>
      <c r="L27" s="50">
        <v>0</v>
      </c>
      <c r="M27" s="50">
        <v>33</v>
      </c>
      <c r="N27" s="50">
        <v>0</v>
      </c>
      <c r="O27" s="15">
        <f t="shared" si="0"/>
        <v>11</v>
      </c>
      <c r="P27" s="15">
        <f t="shared" si="1"/>
        <v>44</v>
      </c>
      <c r="R27" s="36" t="s">
        <v>151</v>
      </c>
      <c r="S27" s="34">
        <f>SUM(C78:C81)</f>
        <v>4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1</v>
      </c>
      <c r="AB27" s="34">
        <f t="shared" si="19"/>
        <v>0</v>
      </c>
      <c r="AC27" s="34">
        <f t="shared" si="19"/>
        <v>13</v>
      </c>
      <c r="AD27" s="34">
        <f t="shared" si="19"/>
        <v>0</v>
      </c>
      <c r="AE27" s="31">
        <f t="shared" si="19"/>
        <v>5</v>
      </c>
      <c r="AF27" s="31">
        <f t="shared" si="19"/>
        <v>18</v>
      </c>
    </row>
    <row r="28" spans="2:32" ht="23.1" customHeight="1" x14ac:dyDescent="0.25">
      <c r="B28" s="45" t="s">
        <v>55</v>
      </c>
      <c r="C28" s="50">
        <v>3</v>
      </c>
      <c r="D28" s="50">
        <v>1</v>
      </c>
      <c r="E28" s="50">
        <v>1</v>
      </c>
      <c r="F28" s="50">
        <v>1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18</v>
      </c>
      <c r="N28" s="50">
        <v>0</v>
      </c>
      <c r="O28" s="15">
        <f t="shared" si="0"/>
        <v>7</v>
      </c>
      <c r="P28" s="15">
        <f t="shared" si="1"/>
        <v>25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15</v>
      </c>
      <c r="AD28" s="34">
        <f t="shared" si="20"/>
        <v>0</v>
      </c>
      <c r="AE28" s="31">
        <f t="shared" si="20"/>
        <v>2</v>
      </c>
      <c r="AF28" s="31">
        <f t="shared" si="20"/>
        <v>17</v>
      </c>
    </row>
    <row r="29" spans="2:32" ht="23.1" customHeight="1" x14ac:dyDescent="0.25">
      <c r="B29" s="45" t="s">
        <v>56</v>
      </c>
      <c r="C29" s="50">
        <v>7</v>
      </c>
      <c r="D29" s="50">
        <v>1</v>
      </c>
      <c r="E29" s="50">
        <v>1</v>
      </c>
      <c r="F29" s="50">
        <v>1</v>
      </c>
      <c r="G29" s="50">
        <v>3</v>
      </c>
      <c r="H29" s="50">
        <v>0</v>
      </c>
      <c r="I29" s="50">
        <v>0</v>
      </c>
      <c r="J29" s="50">
        <v>2</v>
      </c>
      <c r="K29" s="50">
        <v>0</v>
      </c>
      <c r="L29" s="50">
        <v>0</v>
      </c>
      <c r="M29" s="50">
        <v>24</v>
      </c>
      <c r="N29" s="50">
        <v>0</v>
      </c>
      <c r="O29" s="15">
        <f t="shared" si="0"/>
        <v>15</v>
      </c>
      <c r="P29" s="15">
        <f t="shared" si="1"/>
        <v>39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2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6</v>
      </c>
      <c r="AD29" s="34">
        <f t="shared" si="21"/>
        <v>0</v>
      </c>
      <c r="AE29" s="31">
        <f t="shared" si="21"/>
        <v>5</v>
      </c>
      <c r="AF29" s="31">
        <f t="shared" si="21"/>
        <v>11</v>
      </c>
    </row>
    <row r="30" spans="2:32" ht="23.1" customHeight="1" x14ac:dyDescent="0.25">
      <c r="B30" s="45" t="s">
        <v>57</v>
      </c>
      <c r="C30" s="50">
        <v>3</v>
      </c>
      <c r="D30" s="50">
        <v>2</v>
      </c>
      <c r="E30" s="50">
        <v>2</v>
      </c>
      <c r="F30" s="50">
        <v>2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1</v>
      </c>
      <c r="M30" s="50">
        <v>17</v>
      </c>
      <c r="N30" s="50">
        <v>1</v>
      </c>
      <c r="O30" s="15">
        <f t="shared" si="0"/>
        <v>11</v>
      </c>
      <c r="P30" s="15">
        <f t="shared" si="1"/>
        <v>28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1</v>
      </c>
      <c r="AB30" s="34">
        <f t="shared" si="22"/>
        <v>0</v>
      </c>
      <c r="AC30" s="34">
        <f t="shared" si="22"/>
        <v>5</v>
      </c>
      <c r="AD30" s="34">
        <f t="shared" si="22"/>
        <v>0</v>
      </c>
      <c r="AE30" s="31">
        <f t="shared" si="22"/>
        <v>2</v>
      </c>
      <c r="AF30" s="31">
        <f t="shared" si="22"/>
        <v>7</v>
      </c>
    </row>
    <row r="31" spans="2:32" ht="23.1" customHeight="1" x14ac:dyDescent="0.25">
      <c r="B31" s="46" t="s">
        <v>58</v>
      </c>
      <c r="C31" s="50">
        <v>4</v>
      </c>
      <c r="D31" s="50">
        <v>0</v>
      </c>
      <c r="E31" s="50">
        <v>3</v>
      </c>
      <c r="F31" s="50">
        <v>1</v>
      </c>
      <c r="G31" s="50">
        <v>0</v>
      </c>
      <c r="H31" s="50">
        <v>0</v>
      </c>
      <c r="I31" s="50">
        <v>4</v>
      </c>
      <c r="J31" s="50">
        <v>0</v>
      </c>
      <c r="K31" s="50">
        <v>0</v>
      </c>
      <c r="L31" s="50">
        <v>0</v>
      </c>
      <c r="M31" s="50">
        <v>0</v>
      </c>
      <c r="N31" s="50">
        <v>0</v>
      </c>
      <c r="O31" s="15">
        <f t="shared" si="0"/>
        <v>12</v>
      </c>
      <c r="P31" s="15">
        <f t="shared" si="1"/>
        <v>12</v>
      </c>
      <c r="R31" s="36" t="s">
        <v>155</v>
      </c>
      <c r="S31" s="34">
        <f>SUM(C94:C97)</f>
        <v>1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3</v>
      </c>
      <c r="Z31" s="34">
        <f t="shared" si="23"/>
        <v>2</v>
      </c>
      <c r="AA31" s="34">
        <f t="shared" si="23"/>
        <v>0</v>
      </c>
      <c r="AB31" s="34">
        <f t="shared" si="23"/>
        <v>0</v>
      </c>
      <c r="AC31" s="34">
        <f t="shared" si="23"/>
        <v>5</v>
      </c>
      <c r="AD31" s="34">
        <f t="shared" si="23"/>
        <v>0</v>
      </c>
      <c r="AE31" s="31">
        <f t="shared" si="23"/>
        <v>8</v>
      </c>
      <c r="AF31" s="31">
        <f t="shared" si="23"/>
        <v>13</v>
      </c>
    </row>
    <row r="32" spans="2:32" ht="23.1" customHeight="1" x14ac:dyDescent="0.25">
      <c r="B32" s="46" t="s">
        <v>59</v>
      </c>
      <c r="C32" s="50">
        <v>5</v>
      </c>
      <c r="D32" s="50">
        <v>1</v>
      </c>
      <c r="E32" s="50">
        <v>0</v>
      </c>
      <c r="F32" s="50">
        <v>1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1</v>
      </c>
      <c r="M32" s="50">
        <v>18</v>
      </c>
      <c r="N32" s="50">
        <v>0</v>
      </c>
      <c r="O32" s="15">
        <f t="shared" si="0"/>
        <v>11</v>
      </c>
      <c r="P32" s="15">
        <f t="shared" si="1"/>
        <v>29</v>
      </c>
      <c r="R32" s="33" t="s">
        <v>156</v>
      </c>
      <c r="S32" s="34">
        <f>SUM(C98:C101)</f>
        <v>2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5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1</v>
      </c>
      <c r="AA32" s="34">
        <f t="shared" si="24"/>
        <v>2</v>
      </c>
      <c r="AB32" s="34">
        <f t="shared" si="24"/>
        <v>0</v>
      </c>
      <c r="AC32" s="34">
        <f t="shared" si="24"/>
        <v>12</v>
      </c>
      <c r="AD32" s="34">
        <f t="shared" si="24"/>
        <v>0</v>
      </c>
      <c r="AE32" s="31">
        <f t="shared" si="24"/>
        <v>12</v>
      </c>
      <c r="AF32" s="31">
        <f t="shared" si="24"/>
        <v>24</v>
      </c>
    </row>
    <row r="33" spans="2:32" ht="23.1" customHeight="1" x14ac:dyDescent="0.25">
      <c r="B33" s="45" t="s">
        <v>60</v>
      </c>
      <c r="C33" s="50">
        <v>6</v>
      </c>
      <c r="D33" s="50">
        <v>2</v>
      </c>
      <c r="E33" s="50">
        <v>1</v>
      </c>
      <c r="F33" s="50">
        <v>4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1</v>
      </c>
      <c r="M33" s="50">
        <v>23</v>
      </c>
      <c r="N33" s="50">
        <v>0</v>
      </c>
      <c r="O33" s="15">
        <f t="shared" si="0"/>
        <v>16</v>
      </c>
      <c r="P33" s="15">
        <f t="shared" si="1"/>
        <v>39</v>
      </c>
      <c r="R33" s="33" t="s">
        <v>157</v>
      </c>
      <c r="S33" s="34">
        <f>SUM(C102:C105)</f>
        <v>20</v>
      </c>
      <c r="T33" s="34">
        <f t="shared" ref="T33:AF33" si="25">SUM(D102:D105)</f>
        <v>5</v>
      </c>
      <c r="U33" s="34">
        <f t="shared" si="25"/>
        <v>3</v>
      </c>
      <c r="V33" s="34">
        <f t="shared" si="25"/>
        <v>8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4</v>
      </c>
      <c r="AA33" s="34">
        <f t="shared" si="25"/>
        <v>0</v>
      </c>
      <c r="AB33" s="34">
        <f t="shared" si="25"/>
        <v>0</v>
      </c>
      <c r="AC33" s="34">
        <f t="shared" si="25"/>
        <v>67</v>
      </c>
      <c r="AD33" s="34">
        <f t="shared" si="25"/>
        <v>0</v>
      </c>
      <c r="AE33" s="31">
        <f t="shared" si="25"/>
        <v>41</v>
      </c>
      <c r="AF33" s="31">
        <f t="shared" si="25"/>
        <v>108</v>
      </c>
    </row>
    <row r="34" spans="2:32" ht="23.1" customHeight="1" x14ac:dyDescent="0.25">
      <c r="B34" s="46" t="s">
        <v>61</v>
      </c>
      <c r="C34" s="50">
        <v>6</v>
      </c>
      <c r="D34" s="50">
        <v>2</v>
      </c>
      <c r="E34" s="50">
        <v>2</v>
      </c>
      <c r="F34" s="50">
        <v>5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22</v>
      </c>
      <c r="N34" s="50">
        <v>0</v>
      </c>
      <c r="O34" s="15">
        <f t="shared" si="0"/>
        <v>16</v>
      </c>
      <c r="P34" s="15">
        <f t="shared" si="1"/>
        <v>38</v>
      </c>
      <c r="R34" s="38" t="s">
        <v>90</v>
      </c>
      <c r="S34" s="39">
        <f t="shared" ref="S34:AF34" si="26">MAX(S10:S12)</f>
        <v>51</v>
      </c>
      <c r="T34" s="39">
        <f t="shared" si="26"/>
        <v>4</v>
      </c>
      <c r="U34" s="39">
        <f t="shared" si="26"/>
        <v>10</v>
      </c>
      <c r="V34" s="39">
        <f t="shared" si="26"/>
        <v>14</v>
      </c>
      <c r="W34" s="39">
        <f t="shared" si="26"/>
        <v>0</v>
      </c>
      <c r="X34" s="39">
        <f t="shared" si="26"/>
        <v>0</v>
      </c>
      <c r="Y34" s="39">
        <f t="shared" si="26"/>
        <v>9</v>
      </c>
      <c r="Z34" s="39">
        <f t="shared" si="26"/>
        <v>2</v>
      </c>
      <c r="AA34" s="39">
        <f t="shared" si="26"/>
        <v>0</v>
      </c>
      <c r="AB34" s="39">
        <f t="shared" si="26"/>
        <v>0</v>
      </c>
      <c r="AC34" s="39">
        <f t="shared" si="26"/>
        <v>100</v>
      </c>
      <c r="AD34" s="39">
        <f t="shared" si="26"/>
        <v>0</v>
      </c>
      <c r="AE34" s="40">
        <f t="shared" si="26"/>
        <v>82</v>
      </c>
      <c r="AF34" s="40">
        <f t="shared" si="26"/>
        <v>164</v>
      </c>
    </row>
    <row r="35" spans="2:32" ht="23.1" customHeight="1" x14ac:dyDescent="0.25">
      <c r="B35" s="46" t="s">
        <v>62</v>
      </c>
      <c r="C35" s="50">
        <v>6</v>
      </c>
      <c r="D35" s="50">
        <v>2</v>
      </c>
      <c r="E35" s="50">
        <v>1</v>
      </c>
      <c r="F35" s="50">
        <v>2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27</v>
      </c>
      <c r="N35" s="50">
        <v>0</v>
      </c>
      <c r="O35" s="15">
        <f t="shared" si="0"/>
        <v>13</v>
      </c>
      <c r="P35" s="15">
        <f t="shared" si="1"/>
        <v>40</v>
      </c>
      <c r="R35" s="38" t="s">
        <v>91</v>
      </c>
      <c r="S35" s="39">
        <f t="shared" ref="S35:AF35" si="27">MAX(S13:S18)</f>
        <v>36</v>
      </c>
      <c r="T35" s="39">
        <f t="shared" si="27"/>
        <v>8</v>
      </c>
      <c r="U35" s="39">
        <f t="shared" si="27"/>
        <v>6</v>
      </c>
      <c r="V35" s="39">
        <f t="shared" si="27"/>
        <v>13</v>
      </c>
      <c r="W35" s="39">
        <f t="shared" si="27"/>
        <v>3</v>
      </c>
      <c r="X35" s="39">
        <f t="shared" si="27"/>
        <v>1</v>
      </c>
      <c r="Y35" s="39">
        <f t="shared" si="27"/>
        <v>9</v>
      </c>
      <c r="Z35" s="39">
        <f t="shared" si="27"/>
        <v>3</v>
      </c>
      <c r="AA35" s="39">
        <f t="shared" si="27"/>
        <v>0</v>
      </c>
      <c r="AB35" s="39">
        <f t="shared" si="27"/>
        <v>3</v>
      </c>
      <c r="AC35" s="39">
        <f t="shared" si="27"/>
        <v>100</v>
      </c>
      <c r="AD35" s="39">
        <f t="shared" si="27"/>
        <v>1</v>
      </c>
      <c r="AE35" s="40">
        <f t="shared" si="27"/>
        <v>61</v>
      </c>
      <c r="AF35" s="40">
        <f t="shared" si="27"/>
        <v>149</v>
      </c>
    </row>
    <row r="36" spans="2:32" ht="23.1" customHeight="1" x14ac:dyDescent="0.25">
      <c r="B36" s="46" t="s">
        <v>63</v>
      </c>
      <c r="C36" s="50">
        <v>2</v>
      </c>
      <c r="D36" s="50">
        <v>0</v>
      </c>
      <c r="E36" s="50">
        <v>1</v>
      </c>
      <c r="F36" s="50">
        <v>2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1</v>
      </c>
      <c r="M36" s="50">
        <v>28</v>
      </c>
      <c r="N36" s="50">
        <v>0</v>
      </c>
      <c r="O36" s="15">
        <f t="shared" si="0"/>
        <v>7</v>
      </c>
      <c r="P36" s="15">
        <f t="shared" si="1"/>
        <v>35</v>
      </c>
      <c r="R36" s="38" t="s">
        <v>92</v>
      </c>
      <c r="S36" s="39">
        <f t="shared" ref="S36:AF36" si="28">MAX(S19:S21)</f>
        <v>75</v>
      </c>
      <c r="T36" s="39">
        <f t="shared" si="28"/>
        <v>13</v>
      </c>
      <c r="U36" s="39">
        <f t="shared" si="28"/>
        <v>13</v>
      </c>
      <c r="V36" s="39">
        <f t="shared" si="28"/>
        <v>16</v>
      </c>
      <c r="W36" s="39">
        <f t="shared" si="28"/>
        <v>1</v>
      </c>
      <c r="X36" s="39">
        <f t="shared" si="28"/>
        <v>0</v>
      </c>
      <c r="Y36" s="39">
        <f t="shared" si="28"/>
        <v>9</v>
      </c>
      <c r="Z36" s="39">
        <f t="shared" si="28"/>
        <v>3</v>
      </c>
      <c r="AA36" s="39">
        <f t="shared" si="28"/>
        <v>2</v>
      </c>
      <c r="AB36" s="39">
        <f t="shared" si="28"/>
        <v>1</v>
      </c>
      <c r="AC36" s="39">
        <f t="shared" si="28"/>
        <v>123</v>
      </c>
      <c r="AD36" s="39">
        <f t="shared" si="28"/>
        <v>0</v>
      </c>
      <c r="AE36" s="40">
        <f t="shared" si="28"/>
        <v>127</v>
      </c>
      <c r="AF36" s="40">
        <f t="shared" si="28"/>
        <v>230</v>
      </c>
    </row>
    <row r="37" spans="2:32" ht="23.1" customHeight="1" x14ac:dyDescent="0.25">
      <c r="B37" s="45" t="s">
        <v>64</v>
      </c>
      <c r="C37" s="50">
        <v>9</v>
      </c>
      <c r="D37" s="50">
        <v>0</v>
      </c>
      <c r="E37" s="50">
        <v>0</v>
      </c>
      <c r="F37" s="50">
        <v>4</v>
      </c>
      <c r="G37" s="50">
        <v>0</v>
      </c>
      <c r="H37" s="50">
        <v>0</v>
      </c>
      <c r="I37" s="50">
        <v>1</v>
      </c>
      <c r="J37" s="50">
        <v>2</v>
      </c>
      <c r="K37" s="50">
        <v>0</v>
      </c>
      <c r="L37" s="50">
        <v>0</v>
      </c>
      <c r="M37" s="50">
        <v>20</v>
      </c>
      <c r="N37" s="50">
        <v>0</v>
      </c>
      <c r="O37" s="15">
        <f t="shared" si="0"/>
        <v>16</v>
      </c>
      <c r="P37" s="15">
        <f t="shared" si="1"/>
        <v>36</v>
      </c>
      <c r="R37" s="37" t="s">
        <v>85</v>
      </c>
      <c r="S37" s="35">
        <f t="shared" ref="S37:AF37" si="29">SUM(S10:S12)</f>
        <v>95</v>
      </c>
      <c r="T37" s="16">
        <f t="shared" si="29"/>
        <v>9</v>
      </c>
      <c r="U37" s="16">
        <f t="shared" si="29"/>
        <v>16</v>
      </c>
      <c r="V37" s="16">
        <f t="shared" si="29"/>
        <v>34</v>
      </c>
      <c r="W37" s="16">
        <f t="shared" si="29"/>
        <v>0</v>
      </c>
      <c r="X37" s="16">
        <f t="shared" si="29"/>
        <v>0</v>
      </c>
      <c r="Y37" s="16">
        <f t="shared" si="29"/>
        <v>17</v>
      </c>
      <c r="Z37" s="16">
        <f t="shared" si="29"/>
        <v>3</v>
      </c>
      <c r="AA37" s="16">
        <f t="shared" si="29"/>
        <v>0</v>
      </c>
      <c r="AB37" s="16">
        <f t="shared" si="29"/>
        <v>0</v>
      </c>
      <c r="AC37" s="16">
        <f t="shared" si="29"/>
        <v>280</v>
      </c>
      <c r="AD37" s="16">
        <f t="shared" si="29"/>
        <v>0</v>
      </c>
      <c r="AE37" s="32">
        <f t="shared" si="29"/>
        <v>174</v>
      </c>
      <c r="AF37" s="32">
        <f t="shared" si="29"/>
        <v>454</v>
      </c>
    </row>
    <row r="38" spans="2:32" ht="23.1" customHeight="1" x14ac:dyDescent="0.25">
      <c r="B38" s="46" t="s">
        <v>65</v>
      </c>
      <c r="C38" s="50">
        <v>15</v>
      </c>
      <c r="D38" s="50">
        <v>0</v>
      </c>
      <c r="E38" s="50">
        <v>0</v>
      </c>
      <c r="F38" s="50">
        <v>1</v>
      </c>
      <c r="G38" s="50">
        <v>1</v>
      </c>
      <c r="H38" s="50">
        <v>1</v>
      </c>
      <c r="I38" s="50">
        <v>2</v>
      </c>
      <c r="J38" s="50">
        <v>0</v>
      </c>
      <c r="K38" s="50">
        <v>0</v>
      </c>
      <c r="L38" s="50">
        <v>0</v>
      </c>
      <c r="M38" s="50">
        <v>17</v>
      </c>
      <c r="N38" s="50">
        <v>0</v>
      </c>
      <c r="O38" s="15">
        <f t="shared" si="0"/>
        <v>20</v>
      </c>
      <c r="P38" s="15">
        <f t="shared" si="1"/>
        <v>37</v>
      </c>
      <c r="R38" s="28" t="s">
        <v>86</v>
      </c>
      <c r="S38" s="16">
        <f t="shared" ref="S38:AF38" si="30">SUM(S13:S18)</f>
        <v>155</v>
      </c>
      <c r="T38" s="16">
        <f t="shared" si="30"/>
        <v>24</v>
      </c>
      <c r="U38" s="16">
        <f t="shared" si="30"/>
        <v>31</v>
      </c>
      <c r="V38" s="16">
        <f t="shared" si="30"/>
        <v>47</v>
      </c>
      <c r="W38" s="16">
        <f t="shared" si="30"/>
        <v>4</v>
      </c>
      <c r="X38" s="16">
        <f t="shared" si="30"/>
        <v>1</v>
      </c>
      <c r="Y38" s="16">
        <f t="shared" si="30"/>
        <v>32</v>
      </c>
      <c r="Z38" s="16">
        <f t="shared" si="30"/>
        <v>6</v>
      </c>
      <c r="AA38" s="16">
        <f t="shared" si="30"/>
        <v>0</v>
      </c>
      <c r="AB38" s="16">
        <f t="shared" si="30"/>
        <v>9</v>
      </c>
      <c r="AC38" s="16">
        <f t="shared" si="30"/>
        <v>508</v>
      </c>
      <c r="AD38" s="16">
        <f t="shared" si="30"/>
        <v>1</v>
      </c>
      <c r="AE38" s="32">
        <f t="shared" si="30"/>
        <v>310</v>
      </c>
      <c r="AF38" s="32">
        <f t="shared" si="30"/>
        <v>818</v>
      </c>
    </row>
    <row r="39" spans="2:32" ht="23.1" customHeight="1" x14ac:dyDescent="0.25">
      <c r="B39" s="46" t="s">
        <v>66</v>
      </c>
      <c r="C39" s="50">
        <v>10</v>
      </c>
      <c r="D39" s="50">
        <v>2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1</v>
      </c>
      <c r="K39" s="50">
        <v>0</v>
      </c>
      <c r="L39" s="50">
        <v>0</v>
      </c>
      <c r="M39" s="50">
        <v>19</v>
      </c>
      <c r="N39" s="50">
        <v>0</v>
      </c>
      <c r="O39" s="15">
        <f t="shared" si="0"/>
        <v>14</v>
      </c>
      <c r="P39" s="15">
        <f t="shared" si="1"/>
        <v>33</v>
      </c>
      <c r="R39" s="29" t="s">
        <v>87</v>
      </c>
      <c r="S39" s="16">
        <f t="shared" ref="S39:AF39" si="31">SUM(S19:S21)</f>
        <v>167</v>
      </c>
      <c r="T39" s="16">
        <f t="shared" si="31"/>
        <v>28</v>
      </c>
      <c r="U39" s="16">
        <f t="shared" si="31"/>
        <v>30</v>
      </c>
      <c r="V39" s="16">
        <f t="shared" si="31"/>
        <v>38</v>
      </c>
      <c r="W39" s="16">
        <f t="shared" si="31"/>
        <v>1</v>
      </c>
      <c r="X39" s="16">
        <f t="shared" si="31"/>
        <v>0</v>
      </c>
      <c r="Y39" s="16">
        <f t="shared" si="31"/>
        <v>19</v>
      </c>
      <c r="Z39" s="16">
        <f t="shared" si="31"/>
        <v>4</v>
      </c>
      <c r="AA39" s="16">
        <f t="shared" si="31"/>
        <v>3</v>
      </c>
      <c r="AB39" s="16">
        <f t="shared" si="31"/>
        <v>2</v>
      </c>
      <c r="AC39" s="16">
        <f t="shared" si="31"/>
        <v>305</v>
      </c>
      <c r="AD39" s="16">
        <f t="shared" si="31"/>
        <v>0</v>
      </c>
      <c r="AE39" s="32">
        <f t="shared" si="31"/>
        <v>292</v>
      </c>
      <c r="AF39" s="32">
        <f t="shared" si="31"/>
        <v>597</v>
      </c>
    </row>
    <row r="40" spans="2:32" ht="23.1" customHeight="1" x14ac:dyDescent="0.25">
      <c r="B40" s="46" t="s">
        <v>67</v>
      </c>
      <c r="C40" s="50">
        <v>6</v>
      </c>
      <c r="D40" s="50">
        <v>0</v>
      </c>
      <c r="E40" s="50">
        <v>2</v>
      </c>
      <c r="F40" s="50">
        <v>2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1</v>
      </c>
      <c r="M40" s="50">
        <v>16</v>
      </c>
      <c r="N40" s="50">
        <v>0</v>
      </c>
      <c r="O40" s="15">
        <f t="shared" si="0"/>
        <v>13</v>
      </c>
      <c r="P40" s="15">
        <f t="shared" si="1"/>
        <v>29</v>
      </c>
      <c r="R40" s="5" t="s">
        <v>17</v>
      </c>
      <c r="S40" s="16">
        <f t="shared" ref="S40:AF40" si="32">SUM(S10:S21)</f>
        <v>417</v>
      </c>
      <c r="T40" s="16">
        <f t="shared" si="32"/>
        <v>61</v>
      </c>
      <c r="U40" s="16">
        <f t="shared" si="32"/>
        <v>77</v>
      </c>
      <c r="V40" s="16">
        <f t="shared" si="32"/>
        <v>119</v>
      </c>
      <c r="W40" s="16">
        <f t="shared" si="32"/>
        <v>5</v>
      </c>
      <c r="X40" s="16">
        <f t="shared" si="32"/>
        <v>1</v>
      </c>
      <c r="Y40" s="16">
        <f t="shared" si="32"/>
        <v>68</v>
      </c>
      <c r="Z40" s="16">
        <f t="shared" si="32"/>
        <v>13</v>
      </c>
      <c r="AA40" s="16">
        <f t="shared" si="32"/>
        <v>3</v>
      </c>
      <c r="AB40" s="16">
        <f t="shared" si="32"/>
        <v>11</v>
      </c>
      <c r="AC40" s="16">
        <f t="shared" si="32"/>
        <v>1093</v>
      </c>
      <c r="AD40" s="16">
        <f t="shared" si="32"/>
        <v>1</v>
      </c>
      <c r="AE40" s="32">
        <f t="shared" si="32"/>
        <v>776</v>
      </c>
      <c r="AF40" s="32">
        <f t="shared" si="32"/>
        <v>1869</v>
      </c>
    </row>
    <row r="41" spans="2:32" ht="23.1" customHeight="1" x14ac:dyDescent="0.25">
      <c r="B41" s="45" t="s">
        <v>68</v>
      </c>
      <c r="C41" s="50">
        <v>5</v>
      </c>
      <c r="D41" s="50">
        <v>0</v>
      </c>
      <c r="E41" s="50">
        <v>2</v>
      </c>
      <c r="F41" s="50">
        <v>3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1</v>
      </c>
      <c r="M41" s="50">
        <v>24</v>
      </c>
      <c r="N41" s="50">
        <v>0</v>
      </c>
      <c r="O41" s="15">
        <f t="shared" si="0"/>
        <v>14</v>
      </c>
      <c r="P41" s="15">
        <f t="shared" si="1"/>
        <v>38</v>
      </c>
      <c r="R41" s="5" t="s">
        <v>159</v>
      </c>
      <c r="S41" s="16">
        <f>SUM(S10:S33)</f>
        <v>574</v>
      </c>
      <c r="T41" s="16">
        <f t="shared" ref="T41:AF41" si="33">SUM(T10:T33)</f>
        <v>101</v>
      </c>
      <c r="U41" s="16">
        <f t="shared" si="33"/>
        <v>106</v>
      </c>
      <c r="V41" s="16">
        <f t="shared" si="33"/>
        <v>188</v>
      </c>
      <c r="W41" s="16">
        <f t="shared" si="33"/>
        <v>8</v>
      </c>
      <c r="X41" s="16">
        <f t="shared" si="33"/>
        <v>1</v>
      </c>
      <c r="Y41" s="16">
        <f t="shared" si="33"/>
        <v>97</v>
      </c>
      <c r="Z41" s="16">
        <f t="shared" si="33"/>
        <v>25</v>
      </c>
      <c r="AA41" s="16">
        <f t="shared" si="33"/>
        <v>10</v>
      </c>
      <c r="AB41" s="16">
        <f t="shared" si="33"/>
        <v>13</v>
      </c>
      <c r="AC41" s="16">
        <f t="shared" si="33"/>
        <v>1590</v>
      </c>
      <c r="AD41" s="16">
        <f t="shared" si="33"/>
        <v>1</v>
      </c>
      <c r="AE41" s="32">
        <f t="shared" si="33"/>
        <v>1124</v>
      </c>
      <c r="AF41" s="32">
        <f t="shared" si="33"/>
        <v>2714</v>
      </c>
    </row>
    <row r="42" spans="2:32" ht="23.1" customHeight="1" x14ac:dyDescent="0.25">
      <c r="B42" s="46" t="s">
        <v>69</v>
      </c>
      <c r="C42" s="50">
        <v>7</v>
      </c>
      <c r="D42" s="50">
        <v>1</v>
      </c>
      <c r="E42" s="50">
        <v>1</v>
      </c>
      <c r="F42" s="50">
        <v>2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1</v>
      </c>
      <c r="M42" s="50">
        <v>16</v>
      </c>
      <c r="N42" s="50">
        <v>0</v>
      </c>
      <c r="O42" s="15">
        <f t="shared" si="0"/>
        <v>13</v>
      </c>
      <c r="P42" s="15">
        <f t="shared" si="1"/>
        <v>29</v>
      </c>
      <c r="R42" s="5" t="s">
        <v>160</v>
      </c>
      <c r="S42" s="48">
        <f>S41/S40</f>
        <v>1.3764988009592327</v>
      </c>
      <c r="T42" s="48">
        <f t="shared" ref="T42:AF42" si="34">T41/T40</f>
        <v>1.6557377049180328</v>
      </c>
      <c r="U42" s="48">
        <f t="shared" si="34"/>
        <v>1.3766233766233766</v>
      </c>
      <c r="V42" s="48">
        <f t="shared" si="34"/>
        <v>1.5798319327731092</v>
      </c>
      <c r="W42" s="48">
        <f t="shared" si="34"/>
        <v>1.6</v>
      </c>
      <c r="X42" s="48">
        <f t="shared" si="34"/>
        <v>1</v>
      </c>
      <c r="Y42" s="48">
        <f t="shared" si="34"/>
        <v>1.4264705882352942</v>
      </c>
      <c r="Z42" s="48">
        <f t="shared" si="34"/>
        <v>1.9230769230769231</v>
      </c>
      <c r="AA42" s="48">
        <f t="shared" si="34"/>
        <v>3.3333333333333335</v>
      </c>
      <c r="AB42" s="48">
        <f t="shared" si="34"/>
        <v>1.1818181818181819</v>
      </c>
      <c r="AC42" s="48">
        <f t="shared" si="34"/>
        <v>1.454711802378774</v>
      </c>
      <c r="AD42" s="48">
        <f t="shared" si="34"/>
        <v>1</v>
      </c>
      <c r="AE42" s="48">
        <f t="shared" si="34"/>
        <v>1.4484536082474226</v>
      </c>
      <c r="AF42" s="48">
        <f t="shared" si="34"/>
        <v>1.4521134296415195</v>
      </c>
    </row>
    <row r="43" spans="2:32" ht="23.1" customHeight="1" x14ac:dyDescent="0.25">
      <c r="B43" s="45" t="s">
        <v>70</v>
      </c>
      <c r="C43" s="50">
        <v>5</v>
      </c>
      <c r="D43" s="50">
        <v>1</v>
      </c>
      <c r="E43" s="50">
        <v>0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22</v>
      </c>
      <c r="N43" s="50">
        <v>0</v>
      </c>
      <c r="O43" s="15">
        <f t="shared" si="0"/>
        <v>8</v>
      </c>
      <c r="P43" s="15">
        <f t="shared" si="1"/>
        <v>30</v>
      </c>
    </row>
    <row r="44" spans="2:32" ht="23.1" customHeight="1" x14ac:dyDescent="0.25">
      <c r="B44" s="47" t="s">
        <v>71</v>
      </c>
      <c r="C44" s="50">
        <v>11</v>
      </c>
      <c r="D44" s="50">
        <v>2</v>
      </c>
      <c r="E44" s="50">
        <v>3</v>
      </c>
      <c r="F44" s="50">
        <v>2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1</v>
      </c>
      <c r="M44" s="50">
        <v>27</v>
      </c>
      <c r="N44" s="50">
        <v>0</v>
      </c>
      <c r="O44" s="15">
        <f t="shared" si="0"/>
        <v>20</v>
      </c>
      <c r="P44" s="15">
        <f t="shared" si="1"/>
        <v>47</v>
      </c>
    </row>
    <row r="45" spans="2:32" ht="23.1" customHeight="1" x14ac:dyDescent="0.25">
      <c r="B45" s="45" t="s">
        <v>72</v>
      </c>
      <c r="C45" s="50">
        <v>9</v>
      </c>
      <c r="D45" s="50">
        <v>4</v>
      </c>
      <c r="E45" s="50">
        <v>1</v>
      </c>
      <c r="F45" s="50">
        <v>2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22</v>
      </c>
      <c r="N45" s="50">
        <v>0</v>
      </c>
      <c r="O45" s="15">
        <f t="shared" si="0"/>
        <v>16</v>
      </c>
      <c r="P45" s="15">
        <f t="shared" si="1"/>
        <v>38</v>
      </c>
    </row>
    <row r="46" spans="2:32" ht="23.1" customHeight="1" x14ac:dyDescent="0.25">
      <c r="B46" s="46" t="s">
        <v>73</v>
      </c>
      <c r="C46" s="50">
        <v>11</v>
      </c>
      <c r="D46" s="50">
        <v>1</v>
      </c>
      <c r="E46" s="50">
        <v>2</v>
      </c>
      <c r="F46" s="50">
        <v>1</v>
      </c>
      <c r="G46" s="50">
        <v>0</v>
      </c>
      <c r="H46" s="50">
        <v>0</v>
      </c>
      <c r="I46" s="50">
        <v>2</v>
      </c>
      <c r="J46" s="50">
        <v>0</v>
      </c>
      <c r="K46" s="50">
        <v>2</v>
      </c>
      <c r="L46" s="50">
        <v>0</v>
      </c>
      <c r="M46" s="50">
        <v>25</v>
      </c>
      <c r="N46" s="50">
        <v>0</v>
      </c>
      <c r="O46" s="15">
        <f t="shared" si="0"/>
        <v>19</v>
      </c>
      <c r="P46" s="15">
        <f t="shared" si="1"/>
        <v>44</v>
      </c>
      <c r="R46" s="8"/>
      <c r="T46"/>
    </row>
    <row r="47" spans="2:32" ht="23.1" customHeight="1" x14ac:dyDescent="0.25">
      <c r="B47" s="46" t="s">
        <v>74</v>
      </c>
      <c r="C47" s="50">
        <v>15</v>
      </c>
      <c r="D47" s="50">
        <v>2</v>
      </c>
      <c r="E47" s="50">
        <v>4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1</v>
      </c>
      <c r="M47" s="50">
        <v>29</v>
      </c>
      <c r="N47" s="50">
        <v>0</v>
      </c>
      <c r="O47" s="15">
        <f t="shared" si="0"/>
        <v>24</v>
      </c>
      <c r="P47" s="15">
        <f t="shared" si="1"/>
        <v>53</v>
      </c>
      <c r="R47" s="8"/>
      <c r="T47"/>
    </row>
    <row r="48" spans="2:32" ht="23.1" customHeight="1" x14ac:dyDescent="0.25">
      <c r="B48" s="46" t="s">
        <v>75</v>
      </c>
      <c r="C48" s="50">
        <v>18</v>
      </c>
      <c r="D48" s="50">
        <v>4</v>
      </c>
      <c r="E48" s="50">
        <v>1</v>
      </c>
      <c r="F48" s="50">
        <v>4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34</v>
      </c>
      <c r="N48" s="50">
        <v>0</v>
      </c>
      <c r="O48" s="15">
        <f t="shared" si="0"/>
        <v>30</v>
      </c>
      <c r="P48" s="15">
        <f t="shared" si="1"/>
        <v>64</v>
      </c>
      <c r="R48" s="8"/>
      <c r="T48"/>
    </row>
    <row r="49" spans="2:20" ht="23.1" customHeight="1" x14ac:dyDescent="0.25">
      <c r="B49" s="45" t="s">
        <v>76</v>
      </c>
      <c r="C49" s="50">
        <v>13</v>
      </c>
      <c r="D49" s="50">
        <v>2</v>
      </c>
      <c r="E49" s="50">
        <v>2</v>
      </c>
      <c r="F49" s="50">
        <v>3</v>
      </c>
      <c r="G49" s="50">
        <v>0</v>
      </c>
      <c r="H49" s="50">
        <v>0</v>
      </c>
      <c r="I49" s="50">
        <v>3</v>
      </c>
      <c r="J49" s="50">
        <v>0</v>
      </c>
      <c r="K49" s="50">
        <v>0</v>
      </c>
      <c r="L49" s="50">
        <v>0</v>
      </c>
      <c r="M49" s="50">
        <v>35</v>
      </c>
      <c r="N49" s="50">
        <v>0</v>
      </c>
      <c r="O49" s="15">
        <f t="shared" si="0"/>
        <v>23</v>
      </c>
      <c r="P49" s="15">
        <f t="shared" si="1"/>
        <v>58</v>
      </c>
      <c r="R49" s="8"/>
      <c r="T49"/>
    </row>
    <row r="50" spans="2:20" ht="23.1" customHeight="1" x14ac:dyDescent="0.25">
      <c r="B50" s="46" t="s">
        <v>77</v>
      </c>
      <c r="C50" s="50">
        <v>22</v>
      </c>
      <c r="D50" s="50">
        <v>3</v>
      </c>
      <c r="E50" s="50">
        <v>4</v>
      </c>
      <c r="F50" s="50">
        <v>3</v>
      </c>
      <c r="G50" s="50">
        <v>0</v>
      </c>
      <c r="H50" s="50">
        <v>0</v>
      </c>
      <c r="I50" s="50">
        <v>4</v>
      </c>
      <c r="J50" s="50">
        <v>2</v>
      </c>
      <c r="K50" s="50">
        <v>0</v>
      </c>
      <c r="L50" s="50">
        <v>0</v>
      </c>
      <c r="M50" s="50">
        <v>28</v>
      </c>
      <c r="N50" s="50">
        <v>0</v>
      </c>
      <c r="O50" s="15">
        <f t="shared" si="0"/>
        <v>38</v>
      </c>
      <c r="P50" s="15">
        <f t="shared" si="1"/>
        <v>66</v>
      </c>
      <c r="R50" s="8"/>
      <c r="T50"/>
    </row>
    <row r="51" spans="2:20" ht="23.1" customHeight="1" x14ac:dyDescent="0.25">
      <c r="B51" s="46" t="s">
        <v>78</v>
      </c>
      <c r="C51" s="50">
        <v>18</v>
      </c>
      <c r="D51" s="50">
        <v>2</v>
      </c>
      <c r="E51" s="50">
        <v>4</v>
      </c>
      <c r="F51" s="50">
        <v>2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1</v>
      </c>
      <c r="M51" s="50">
        <v>25</v>
      </c>
      <c r="N51" s="50">
        <v>0</v>
      </c>
      <c r="O51" s="15">
        <f t="shared" si="0"/>
        <v>27</v>
      </c>
      <c r="P51" s="15">
        <f t="shared" si="1"/>
        <v>52</v>
      </c>
      <c r="R51" s="8"/>
      <c r="T51"/>
    </row>
    <row r="52" spans="2:20" ht="23.1" customHeight="1" x14ac:dyDescent="0.25">
      <c r="B52" s="46" t="s">
        <v>79</v>
      </c>
      <c r="C52" s="50">
        <v>13</v>
      </c>
      <c r="D52" s="50">
        <v>4</v>
      </c>
      <c r="E52" s="50">
        <v>3</v>
      </c>
      <c r="F52" s="50">
        <v>5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23</v>
      </c>
      <c r="N52" s="50">
        <v>0</v>
      </c>
      <c r="O52" s="15">
        <f t="shared" si="0"/>
        <v>27</v>
      </c>
      <c r="P52" s="15">
        <f t="shared" si="1"/>
        <v>50</v>
      </c>
      <c r="R52" s="8"/>
      <c r="T52"/>
    </row>
    <row r="53" spans="2:20" ht="23.1" customHeight="1" x14ac:dyDescent="0.25">
      <c r="B53" s="45" t="s">
        <v>80</v>
      </c>
      <c r="C53" s="50">
        <v>22</v>
      </c>
      <c r="D53" s="50">
        <v>4</v>
      </c>
      <c r="E53" s="50">
        <v>2</v>
      </c>
      <c r="F53" s="50">
        <v>6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27</v>
      </c>
      <c r="N53" s="50">
        <v>0</v>
      </c>
      <c r="O53" s="15">
        <f t="shared" si="0"/>
        <v>35</v>
      </c>
      <c r="P53" s="15">
        <f t="shared" si="1"/>
        <v>62</v>
      </c>
      <c r="R53" s="8"/>
      <c r="T53"/>
    </row>
    <row r="54" spans="2:20" ht="23.1" customHeight="1" x14ac:dyDescent="0.25">
      <c r="B54" s="45" t="s">
        <v>81</v>
      </c>
      <c r="C54" s="50">
        <v>11</v>
      </c>
      <c r="D54" s="50">
        <v>2</v>
      </c>
      <c r="E54" s="50">
        <v>2</v>
      </c>
      <c r="F54" s="50">
        <v>5</v>
      </c>
      <c r="G54" s="50">
        <v>0</v>
      </c>
      <c r="H54" s="50">
        <v>0</v>
      </c>
      <c r="I54" s="50">
        <v>1</v>
      </c>
      <c r="J54" s="50">
        <v>0</v>
      </c>
      <c r="K54" s="50">
        <v>1</v>
      </c>
      <c r="L54" s="50">
        <v>0</v>
      </c>
      <c r="M54" s="50">
        <v>23</v>
      </c>
      <c r="N54" s="50">
        <v>0</v>
      </c>
      <c r="O54" s="15">
        <f t="shared" si="0"/>
        <v>22</v>
      </c>
      <c r="P54" s="15">
        <f t="shared" si="1"/>
        <v>45</v>
      </c>
      <c r="R54" s="8"/>
      <c r="T54"/>
    </row>
    <row r="55" spans="2:20" ht="23.1" customHeight="1" x14ac:dyDescent="0.25">
      <c r="B55" s="45" t="s">
        <v>82</v>
      </c>
      <c r="C55" s="50">
        <v>9</v>
      </c>
      <c r="D55" s="50">
        <v>0</v>
      </c>
      <c r="E55" s="50">
        <v>1</v>
      </c>
      <c r="F55" s="50">
        <v>2</v>
      </c>
      <c r="G55" s="50">
        <v>0</v>
      </c>
      <c r="H55" s="50">
        <v>0</v>
      </c>
      <c r="I55" s="50">
        <v>3</v>
      </c>
      <c r="J55" s="50">
        <v>1</v>
      </c>
      <c r="K55" s="50">
        <v>0</v>
      </c>
      <c r="L55" s="50">
        <v>0</v>
      </c>
      <c r="M55" s="50">
        <v>29</v>
      </c>
      <c r="N55" s="50">
        <v>0</v>
      </c>
      <c r="O55" s="15">
        <f t="shared" si="0"/>
        <v>16</v>
      </c>
      <c r="P55" s="15">
        <f t="shared" si="1"/>
        <v>45</v>
      </c>
      <c r="R55" s="8"/>
      <c r="T55"/>
    </row>
    <row r="56" spans="2:20" ht="23.1" customHeight="1" x14ac:dyDescent="0.25">
      <c r="B56" s="45" t="s">
        <v>83</v>
      </c>
      <c r="C56" s="50">
        <v>10</v>
      </c>
      <c r="D56" s="50">
        <v>2</v>
      </c>
      <c r="E56" s="50">
        <v>4</v>
      </c>
      <c r="F56" s="50">
        <v>3</v>
      </c>
      <c r="G56" s="50">
        <v>1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18</v>
      </c>
      <c r="N56" s="50">
        <v>0</v>
      </c>
      <c r="O56" s="15">
        <f t="shared" si="0"/>
        <v>20</v>
      </c>
      <c r="P56" s="15">
        <f t="shared" si="1"/>
        <v>38</v>
      </c>
      <c r="R56" s="8"/>
      <c r="T56"/>
    </row>
    <row r="57" spans="2:20" ht="23.1" customHeight="1" x14ac:dyDescent="0.25">
      <c r="B57" s="45" t="s">
        <v>84</v>
      </c>
      <c r="C57" s="50">
        <v>5</v>
      </c>
      <c r="D57" s="50">
        <v>2</v>
      </c>
      <c r="E57" s="50">
        <v>1</v>
      </c>
      <c r="F57" s="50">
        <v>3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9</v>
      </c>
      <c r="N57" s="50">
        <v>0</v>
      </c>
      <c r="O57" s="15">
        <f t="shared" si="0"/>
        <v>11</v>
      </c>
      <c r="P57" s="15">
        <f t="shared" si="1"/>
        <v>20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1</v>
      </c>
      <c r="E58" s="50">
        <v>4</v>
      </c>
      <c r="F58" s="50">
        <v>4</v>
      </c>
      <c r="G58" s="50">
        <v>0</v>
      </c>
      <c r="H58" s="50">
        <v>0</v>
      </c>
      <c r="I58" s="50">
        <v>2</v>
      </c>
      <c r="J58" s="50">
        <v>0</v>
      </c>
      <c r="K58" s="50">
        <v>0</v>
      </c>
      <c r="L58" s="50">
        <v>1</v>
      </c>
      <c r="M58" s="50">
        <v>16</v>
      </c>
      <c r="N58" s="50">
        <v>0</v>
      </c>
      <c r="O58" s="15">
        <f t="shared" si="0"/>
        <v>12</v>
      </c>
      <c r="P58" s="15">
        <f t="shared" si="1"/>
        <v>28</v>
      </c>
      <c r="R58" s="8"/>
      <c r="T58"/>
    </row>
    <row r="59" spans="2:20" ht="23.1" customHeight="1" x14ac:dyDescent="0.25">
      <c r="B59" s="45" t="s">
        <v>100</v>
      </c>
      <c r="C59" s="50">
        <v>9</v>
      </c>
      <c r="D59" s="50">
        <v>3</v>
      </c>
      <c r="E59" s="50">
        <v>1</v>
      </c>
      <c r="F59" s="50">
        <v>5</v>
      </c>
      <c r="G59" s="50">
        <v>1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29</v>
      </c>
      <c r="N59" s="50">
        <v>0</v>
      </c>
      <c r="O59" s="15">
        <f t="shared" si="0"/>
        <v>20</v>
      </c>
      <c r="P59" s="15">
        <f t="shared" si="1"/>
        <v>49</v>
      </c>
      <c r="R59" s="8"/>
      <c r="T59"/>
    </row>
    <row r="60" spans="2:20" ht="23.1" customHeight="1" x14ac:dyDescent="0.25">
      <c r="B60" s="45" t="s">
        <v>101</v>
      </c>
      <c r="C60" s="50">
        <v>12</v>
      </c>
      <c r="D60" s="50">
        <v>6</v>
      </c>
      <c r="E60" s="50">
        <v>4</v>
      </c>
      <c r="F60" s="50">
        <v>5</v>
      </c>
      <c r="G60" s="50">
        <v>0</v>
      </c>
      <c r="H60" s="50">
        <v>0</v>
      </c>
      <c r="I60" s="50">
        <v>1</v>
      </c>
      <c r="J60" s="50">
        <v>0</v>
      </c>
      <c r="K60" s="50">
        <v>0</v>
      </c>
      <c r="L60" s="50">
        <v>0</v>
      </c>
      <c r="M60" s="50">
        <v>27</v>
      </c>
      <c r="N60" s="50">
        <v>0</v>
      </c>
      <c r="O60" s="15">
        <f t="shared" si="0"/>
        <v>28</v>
      </c>
      <c r="P60" s="15">
        <f t="shared" si="1"/>
        <v>55</v>
      </c>
      <c r="R60" s="8"/>
      <c r="T60"/>
    </row>
    <row r="61" spans="2:20" ht="23.1" customHeight="1" x14ac:dyDescent="0.25">
      <c r="B61" s="45" t="s">
        <v>102</v>
      </c>
      <c r="C61" s="50">
        <v>7</v>
      </c>
      <c r="D61" s="50">
        <v>2</v>
      </c>
      <c r="E61" s="50">
        <v>1</v>
      </c>
      <c r="F61" s="50">
        <v>4</v>
      </c>
      <c r="G61" s="50">
        <v>0</v>
      </c>
      <c r="H61" s="50">
        <v>0</v>
      </c>
      <c r="I61" s="50">
        <v>0</v>
      </c>
      <c r="J61" s="50">
        <v>2</v>
      </c>
      <c r="K61" s="50">
        <v>0</v>
      </c>
      <c r="L61" s="50">
        <v>0</v>
      </c>
      <c r="M61" s="50">
        <v>24</v>
      </c>
      <c r="N61" s="50">
        <v>0</v>
      </c>
      <c r="O61" s="15">
        <f t="shared" si="0"/>
        <v>16</v>
      </c>
      <c r="P61" s="15">
        <f t="shared" si="1"/>
        <v>40</v>
      </c>
      <c r="R61" s="8"/>
      <c r="T61"/>
    </row>
    <row r="62" spans="2:20" ht="23.1" customHeight="1" x14ac:dyDescent="0.25">
      <c r="B62" s="45" t="s">
        <v>107</v>
      </c>
      <c r="C62" s="50">
        <v>5</v>
      </c>
      <c r="D62" s="50">
        <v>0</v>
      </c>
      <c r="E62" s="50">
        <v>1</v>
      </c>
      <c r="F62" s="50">
        <v>4</v>
      </c>
      <c r="G62" s="50">
        <v>0</v>
      </c>
      <c r="H62" s="50">
        <v>0</v>
      </c>
      <c r="I62" s="50">
        <v>3</v>
      </c>
      <c r="J62" s="50">
        <v>0</v>
      </c>
      <c r="K62" s="50">
        <v>0</v>
      </c>
      <c r="L62" s="50">
        <v>0</v>
      </c>
      <c r="M62" s="50">
        <v>35</v>
      </c>
      <c r="N62" s="50">
        <v>0</v>
      </c>
      <c r="O62" s="15">
        <f t="shared" si="0"/>
        <v>13</v>
      </c>
      <c r="P62" s="15">
        <f t="shared" si="1"/>
        <v>48</v>
      </c>
      <c r="R62" s="8"/>
      <c r="T62"/>
    </row>
    <row r="63" spans="2:20" ht="23.1" customHeight="1" x14ac:dyDescent="0.25">
      <c r="B63" s="45" t="s">
        <v>108</v>
      </c>
      <c r="C63" s="50">
        <v>11</v>
      </c>
      <c r="D63" s="50">
        <v>4</v>
      </c>
      <c r="E63" s="50">
        <v>1</v>
      </c>
      <c r="F63" s="50">
        <v>3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17</v>
      </c>
      <c r="N63" s="50">
        <v>0</v>
      </c>
      <c r="O63" s="15">
        <f t="shared" si="0"/>
        <v>20</v>
      </c>
      <c r="P63" s="15">
        <f t="shared" si="1"/>
        <v>37</v>
      </c>
      <c r="R63" s="8"/>
      <c r="T63"/>
    </row>
    <row r="64" spans="2:20" ht="23.1" customHeight="1" x14ac:dyDescent="0.25">
      <c r="B64" s="45" t="s">
        <v>109</v>
      </c>
      <c r="C64" s="50">
        <v>10</v>
      </c>
      <c r="D64" s="50">
        <v>4</v>
      </c>
      <c r="E64" s="50">
        <v>1</v>
      </c>
      <c r="F64" s="50">
        <v>3</v>
      </c>
      <c r="G64" s="50">
        <v>0</v>
      </c>
      <c r="H64" s="50">
        <v>0</v>
      </c>
      <c r="I64" s="50">
        <v>2</v>
      </c>
      <c r="J64" s="50">
        <v>1</v>
      </c>
      <c r="K64" s="50">
        <v>1</v>
      </c>
      <c r="L64" s="50">
        <v>0</v>
      </c>
      <c r="M64" s="50">
        <v>26</v>
      </c>
      <c r="N64" s="50">
        <v>0</v>
      </c>
      <c r="O64" s="15">
        <f t="shared" si="0"/>
        <v>22</v>
      </c>
      <c r="P64" s="15">
        <f t="shared" si="1"/>
        <v>48</v>
      </c>
      <c r="R64" s="8"/>
      <c r="T64"/>
    </row>
    <row r="65" spans="2:20" ht="23.1" customHeight="1" x14ac:dyDescent="0.25">
      <c r="B65" s="45" t="s">
        <v>158</v>
      </c>
      <c r="C65" s="50">
        <v>14</v>
      </c>
      <c r="D65" s="50">
        <v>1</v>
      </c>
      <c r="E65" s="50">
        <v>3</v>
      </c>
      <c r="F65" s="50">
        <v>3</v>
      </c>
      <c r="G65" s="50">
        <v>0</v>
      </c>
      <c r="H65" s="50">
        <v>0</v>
      </c>
      <c r="I65" s="50">
        <v>2</v>
      </c>
      <c r="J65" s="50">
        <v>1</v>
      </c>
      <c r="K65" s="50">
        <v>1</v>
      </c>
      <c r="L65" s="50">
        <v>0</v>
      </c>
      <c r="M65" s="50">
        <v>26</v>
      </c>
      <c r="N65" s="50">
        <v>0</v>
      </c>
      <c r="O65" s="15">
        <f t="shared" si="0"/>
        <v>25</v>
      </c>
      <c r="P65" s="15">
        <f t="shared" si="1"/>
        <v>51</v>
      </c>
      <c r="R65" s="8"/>
      <c r="T65"/>
    </row>
    <row r="66" spans="2:20" ht="23.1" customHeight="1" x14ac:dyDescent="0.25">
      <c r="B66" s="45" t="s">
        <v>103</v>
      </c>
      <c r="C66" s="50">
        <v>6</v>
      </c>
      <c r="D66" s="50">
        <v>1</v>
      </c>
      <c r="E66" s="50">
        <v>1</v>
      </c>
      <c r="F66" s="50">
        <v>4</v>
      </c>
      <c r="G66" s="50">
        <v>0</v>
      </c>
      <c r="H66" s="50">
        <v>0</v>
      </c>
      <c r="I66" s="50">
        <v>3</v>
      </c>
      <c r="J66" s="50">
        <v>1</v>
      </c>
      <c r="K66" s="50">
        <v>1</v>
      </c>
      <c r="L66" s="50">
        <v>0</v>
      </c>
      <c r="M66" s="50">
        <v>22</v>
      </c>
      <c r="N66" s="50">
        <v>0</v>
      </c>
      <c r="O66" s="15">
        <f t="shared" si="0"/>
        <v>17</v>
      </c>
      <c r="P66" s="15">
        <f t="shared" si="1"/>
        <v>39</v>
      </c>
      <c r="R66" s="8"/>
      <c r="T66"/>
    </row>
    <row r="67" spans="2:20" ht="23.1" customHeight="1" x14ac:dyDescent="0.25">
      <c r="B67" s="45" t="s">
        <v>104</v>
      </c>
      <c r="C67" s="50">
        <v>9</v>
      </c>
      <c r="D67" s="50">
        <v>0</v>
      </c>
      <c r="E67" s="50">
        <v>1</v>
      </c>
      <c r="F67" s="50">
        <v>2</v>
      </c>
      <c r="G67" s="50">
        <v>1</v>
      </c>
      <c r="H67" s="50">
        <v>0</v>
      </c>
      <c r="I67" s="50">
        <v>0</v>
      </c>
      <c r="J67" s="50">
        <v>0</v>
      </c>
      <c r="K67" s="50">
        <v>0</v>
      </c>
      <c r="L67" s="50">
        <v>1</v>
      </c>
      <c r="M67" s="50">
        <v>26</v>
      </c>
      <c r="N67" s="50">
        <v>0</v>
      </c>
      <c r="O67" s="15">
        <f t="shared" si="0"/>
        <v>14</v>
      </c>
      <c r="P67" s="15">
        <f t="shared" si="1"/>
        <v>40</v>
      </c>
      <c r="R67" s="8"/>
      <c r="T67"/>
    </row>
    <row r="68" spans="2:20" ht="23.1" customHeight="1" x14ac:dyDescent="0.25">
      <c r="B68" s="45" t="s">
        <v>105</v>
      </c>
      <c r="C68" s="50">
        <v>7</v>
      </c>
      <c r="D68" s="50">
        <v>0</v>
      </c>
      <c r="E68" s="50">
        <v>1</v>
      </c>
      <c r="F68" s="50">
        <v>2</v>
      </c>
      <c r="G68" s="50">
        <v>0</v>
      </c>
      <c r="H68" s="50">
        <v>0</v>
      </c>
      <c r="I68" s="50">
        <v>3</v>
      </c>
      <c r="J68" s="50">
        <v>0</v>
      </c>
      <c r="K68" s="50">
        <v>0</v>
      </c>
      <c r="L68" s="50">
        <v>0</v>
      </c>
      <c r="M68" s="50">
        <v>19</v>
      </c>
      <c r="N68" s="50">
        <v>0</v>
      </c>
      <c r="O68" s="15">
        <f t="shared" si="0"/>
        <v>13</v>
      </c>
      <c r="P68" s="15">
        <f t="shared" si="1"/>
        <v>32</v>
      </c>
      <c r="R68" s="8"/>
      <c r="T68"/>
    </row>
    <row r="69" spans="2:20" ht="23.1" customHeight="1" x14ac:dyDescent="0.25">
      <c r="B69" s="45" t="s">
        <v>106</v>
      </c>
      <c r="C69" s="50">
        <v>5</v>
      </c>
      <c r="D69" s="50">
        <v>2</v>
      </c>
      <c r="E69" s="50">
        <v>0</v>
      </c>
      <c r="F69" s="50">
        <v>1</v>
      </c>
      <c r="G69" s="50">
        <v>0</v>
      </c>
      <c r="H69" s="50">
        <v>0</v>
      </c>
      <c r="I69" s="50">
        <v>2</v>
      </c>
      <c r="J69" s="50">
        <v>0</v>
      </c>
      <c r="K69" s="50">
        <v>0</v>
      </c>
      <c r="L69" s="50">
        <v>0</v>
      </c>
      <c r="M69" s="50">
        <v>12</v>
      </c>
      <c r="N69" s="50">
        <v>0</v>
      </c>
      <c r="O69" s="15">
        <f t="shared" si="0"/>
        <v>10</v>
      </c>
      <c r="P69" s="15">
        <f t="shared" si="1"/>
        <v>22</v>
      </c>
      <c r="R69" s="8"/>
      <c r="T69"/>
    </row>
    <row r="70" spans="2:20" ht="23.1" customHeight="1" x14ac:dyDescent="0.25">
      <c r="B70" s="45" t="s">
        <v>110</v>
      </c>
      <c r="C70" s="50">
        <v>9</v>
      </c>
      <c r="D70" s="50">
        <v>1</v>
      </c>
      <c r="E70" s="50">
        <v>1</v>
      </c>
      <c r="F70" s="50">
        <v>1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15</v>
      </c>
      <c r="N70" s="50">
        <v>0</v>
      </c>
      <c r="O70" s="15">
        <f t="shared" si="0"/>
        <v>12</v>
      </c>
      <c r="P70" s="15">
        <f t="shared" si="1"/>
        <v>27</v>
      </c>
      <c r="R70" s="8"/>
      <c r="T70"/>
    </row>
    <row r="71" spans="2:20" ht="23.1" customHeight="1" x14ac:dyDescent="0.25">
      <c r="B71" s="45" t="s">
        <v>111</v>
      </c>
      <c r="C71" s="50">
        <v>7</v>
      </c>
      <c r="D71" s="50">
        <v>0</v>
      </c>
      <c r="E71" s="50">
        <v>0</v>
      </c>
      <c r="F71" s="50">
        <v>3</v>
      </c>
      <c r="G71" s="50">
        <v>1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20</v>
      </c>
      <c r="N71" s="50">
        <v>0</v>
      </c>
      <c r="O71" s="15">
        <f t="shared" si="0"/>
        <v>12</v>
      </c>
      <c r="P71" s="15">
        <f t="shared" si="1"/>
        <v>32</v>
      </c>
      <c r="R71" s="8"/>
      <c r="T71"/>
    </row>
    <row r="72" spans="2:20" ht="23.1" customHeight="1" x14ac:dyDescent="0.25">
      <c r="B72" s="45" t="s">
        <v>112</v>
      </c>
      <c r="C72" s="50">
        <v>6</v>
      </c>
      <c r="D72" s="50">
        <v>2</v>
      </c>
      <c r="E72" s="50">
        <v>0</v>
      </c>
      <c r="F72" s="50">
        <v>2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11</v>
      </c>
      <c r="N72" s="50">
        <v>0</v>
      </c>
      <c r="O72" s="15">
        <f t="shared" si="0"/>
        <v>10</v>
      </c>
      <c r="P72" s="15">
        <f t="shared" si="1"/>
        <v>21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2</v>
      </c>
      <c r="E73" s="50">
        <v>1</v>
      </c>
      <c r="F73" s="50">
        <v>3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19</v>
      </c>
      <c r="N73" s="50">
        <v>0</v>
      </c>
      <c r="O73" s="15">
        <f t="shared" si="0"/>
        <v>7</v>
      </c>
      <c r="P73" s="15">
        <f t="shared" si="1"/>
        <v>26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1</v>
      </c>
      <c r="E74" s="50">
        <v>1</v>
      </c>
      <c r="F74" s="50">
        <v>2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8</v>
      </c>
      <c r="N74" s="50">
        <v>0</v>
      </c>
      <c r="O74" s="15">
        <f t="shared" ref="O74:O105" si="35">SUM(C74:L74,N74)</f>
        <v>4</v>
      </c>
      <c r="P74" s="15">
        <f t="shared" ref="P74:P105" si="36">SUM(C74:N74)</f>
        <v>12</v>
      </c>
      <c r="R74" s="8"/>
      <c r="T74"/>
    </row>
    <row r="75" spans="2:20" ht="23.1" customHeight="1" x14ac:dyDescent="0.25">
      <c r="B75" s="45" t="s">
        <v>115</v>
      </c>
      <c r="C75" s="50">
        <v>6</v>
      </c>
      <c r="D75" s="50">
        <v>2</v>
      </c>
      <c r="E75" s="50">
        <v>1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8</v>
      </c>
      <c r="N75" s="50">
        <v>0</v>
      </c>
      <c r="O75" s="15">
        <f t="shared" si="35"/>
        <v>10</v>
      </c>
      <c r="P75" s="15">
        <f t="shared" si="36"/>
        <v>18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1</v>
      </c>
      <c r="E76" s="50">
        <v>1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12</v>
      </c>
      <c r="N76" s="50">
        <v>0</v>
      </c>
      <c r="O76" s="15">
        <f t="shared" si="35"/>
        <v>4</v>
      </c>
      <c r="P76" s="15">
        <f t="shared" si="36"/>
        <v>16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0</v>
      </c>
      <c r="E77" s="50">
        <v>1</v>
      </c>
      <c r="F77" s="50">
        <v>1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2</v>
      </c>
      <c r="N77" s="50">
        <v>0</v>
      </c>
      <c r="O77" s="15">
        <f t="shared" si="35"/>
        <v>4</v>
      </c>
      <c r="P77" s="15">
        <f t="shared" si="36"/>
        <v>6</v>
      </c>
      <c r="R77" s="8"/>
      <c r="T77"/>
    </row>
    <row r="78" spans="2:20" ht="23.1" customHeight="1" x14ac:dyDescent="0.25">
      <c r="B78" s="46" t="s">
        <v>118</v>
      </c>
      <c r="C78" s="50">
        <v>2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6</v>
      </c>
      <c r="N78" s="50">
        <v>0</v>
      </c>
      <c r="O78" s="15">
        <f t="shared" si="35"/>
        <v>2</v>
      </c>
      <c r="P78" s="15">
        <f t="shared" si="36"/>
        <v>8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1</v>
      </c>
      <c r="L79" s="50">
        <v>0</v>
      </c>
      <c r="M79" s="50">
        <v>3</v>
      </c>
      <c r="N79" s="50">
        <v>0</v>
      </c>
      <c r="O79" s="15">
        <f t="shared" si="35"/>
        <v>1</v>
      </c>
      <c r="P79" s="15">
        <f t="shared" si="36"/>
        <v>4</v>
      </c>
      <c r="R79" s="8"/>
      <c r="T79"/>
    </row>
    <row r="80" spans="2:20" ht="23.1" customHeight="1" x14ac:dyDescent="0.25">
      <c r="B80" s="47" t="s">
        <v>120</v>
      </c>
      <c r="C80" s="50">
        <v>2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3</v>
      </c>
      <c r="N80" s="50">
        <v>0</v>
      </c>
      <c r="O80" s="15">
        <f t="shared" si="35"/>
        <v>2</v>
      </c>
      <c r="P80" s="15">
        <f t="shared" si="36"/>
        <v>5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5">
        <f t="shared" si="35"/>
        <v>0</v>
      </c>
      <c r="P81" s="15">
        <f t="shared" si="36"/>
        <v>1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9</v>
      </c>
      <c r="N82" s="50">
        <v>0</v>
      </c>
      <c r="O82" s="15">
        <f t="shared" si="35"/>
        <v>1</v>
      </c>
      <c r="P82" s="15">
        <f t="shared" si="36"/>
        <v>10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4</v>
      </c>
      <c r="N83" s="50">
        <v>0</v>
      </c>
      <c r="O83" s="15">
        <f t="shared" si="35"/>
        <v>0</v>
      </c>
      <c r="P83" s="15">
        <f t="shared" si="36"/>
        <v>4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1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1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2</v>
      </c>
      <c r="N85" s="50">
        <v>0</v>
      </c>
      <c r="O85" s="15">
        <f t="shared" si="35"/>
        <v>0</v>
      </c>
      <c r="P85" s="15">
        <f t="shared" si="36"/>
        <v>2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0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3</v>
      </c>
      <c r="N86" s="50">
        <v>0</v>
      </c>
      <c r="O86" s="15">
        <f t="shared" si="35"/>
        <v>2</v>
      </c>
      <c r="P86" s="15">
        <f t="shared" si="36"/>
        <v>5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1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2</v>
      </c>
      <c r="P87" s="15">
        <f t="shared" si="36"/>
        <v>3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1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15">
        <f t="shared" si="35"/>
        <v>1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</v>
      </c>
      <c r="N89" s="50">
        <v>0</v>
      </c>
      <c r="O89" s="15">
        <f t="shared" si="35"/>
        <v>0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1</v>
      </c>
      <c r="J90" s="50">
        <v>0</v>
      </c>
      <c r="K90" s="50">
        <v>1</v>
      </c>
      <c r="L90" s="50">
        <v>0</v>
      </c>
      <c r="M90" s="50">
        <v>2</v>
      </c>
      <c r="N90" s="50">
        <v>0</v>
      </c>
      <c r="O90" s="15">
        <f t="shared" si="35"/>
        <v>2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0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0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1</v>
      </c>
      <c r="J95" s="50">
        <v>1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2</v>
      </c>
      <c r="P95" s="15">
        <f t="shared" si="36"/>
        <v>2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1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3</v>
      </c>
      <c r="N96" s="50">
        <v>0</v>
      </c>
      <c r="O96" s="15">
        <f t="shared" si="35"/>
        <v>2</v>
      </c>
      <c r="P96" s="15">
        <f t="shared" si="36"/>
        <v>5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1</v>
      </c>
      <c r="G97" s="50">
        <v>0</v>
      </c>
      <c r="H97" s="50">
        <v>0</v>
      </c>
      <c r="I97" s="50">
        <v>2</v>
      </c>
      <c r="J97" s="50">
        <v>1</v>
      </c>
      <c r="K97" s="50">
        <v>0</v>
      </c>
      <c r="L97" s="50">
        <v>0</v>
      </c>
      <c r="M97" s="50">
        <v>2</v>
      </c>
      <c r="N97" s="50">
        <v>0</v>
      </c>
      <c r="O97" s="15">
        <f t="shared" si="35"/>
        <v>4</v>
      </c>
      <c r="P97" s="15">
        <f t="shared" si="36"/>
        <v>6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2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3</v>
      </c>
      <c r="N98" s="50">
        <v>0</v>
      </c>
      <c r="O98" s="15">
        <f t="shared" si="35"/>
        <v>2</v>
      </c>
      <c r="P98" s="15">
        <f t="shared" si="36"/>
        <v>5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1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1</v>
      </c>
      <c r="K100" s="50">
        <v>2</v>
      </c>
      <c r="L100" s="50">
        <v>0</v>
      </c>
      <c r="M100" s="50">
        <v>1</v>
      </c>
      <c r="N100" s="50">
        <v>0</v>
      </c>
      <c r="O100" s="15">
        <f t="shared" si="35"/>
        <v>5</v>
      </c>
      <c r="P100" s="15">
        <f t="shared" si="36"/>
        <v>6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1</v>
      </c>
      <c r="E101" s="50">
        <v>0</v>
      </c>
      <c r="F101" s="50">
        <v>3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7</v>
      </c>
      <c r="N101" s="50">
        <v>0</v>
      </c>
      <c r="O101" s="15">
        <f t="shared" si="35"/>
        <v>4</v>
      </c>
      <c r="P101" s="15">
        <f t="shared" si="36"/>
        <v>11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0</v>
      </c>
      <c r="E102" s="50">
        <v>0</v>
      </c>
      <c r="F102" s="50">
        <v>2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12</v>
      </c>
      <c r="N102" s="50">
        <v>0</v>
      </c>
      <c r="O102" s="15">
        <f t="shared" si="35"/>
        <v>6</v>
      </c>
      <c r="P102" s="15">
        <f t="shared" si="36"/>
        <v>18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0</v>
      </c>
      <c r="E103" s="50">
        <v>1</v>
      </c>
      <c r="F103" s="50">
        <v>1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17</v>
      </c>
      <c r="N103" s="50">
        <v>0</v>
      </c>
      <c r="O103" s="15">
        <f t="shared" si="35"/>
        <v>5</v>
      </c>
      <c r="P103" s="15">
        <f t="shared" si="36"/>
        <v>22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4</v>
      </c>
      <c r="K104" s="50">
        <v>0</v>
      </c>
      <c r="L104" s="50">
        <v>0</v>
      </c>
      <c r="M104" s="50">
        <v>12</v>
      </c>
      <c r="N104" s="50">
        <v>0</v>
      </c>
      <c r="O104" s="15">
        <f t="shared" si="35"/>
        <v>6</v>
      </c>
      <c r="P104" s="15">
        <f t="shared" si="36"/>
        <v>18</v>
      </c>
      <c r="R104" s="8"/>
      <c r="T104"/>
    </row>
    <row r="105" spans="2:20" ht="23.1" customHeight="1" x14ac:dyDescent="0.25">
      <c r="B105" s="45" t="s">
        <v>145</v>
      </c>
      <c r="C105" s="50">
        <v>11</v>
      </c>
      <c r="D105" s="50">
        <v>5</v>
      </c>
      <c r="E105" s="50">
        <v>2</v>
      </c>
      <c r="F105" s="50">
        <v>5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26</v>
      </c>
      <c r="N105" s="50">
        <v>0</v>
      </c>
      <c r="O105" s="15">
        <f t="shared" si="35"/>
        <v>24</v>
      </c>
      <c r="P105" s="15">
        <f t="shared" si="36"/>
        <v>50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574</v>
      </c>
      <c r="D106" s="16">
        <f t="shared" ref="D106:P106" si="37">SUM(D10:D105)</f>
        <v>101</v>
      </c>
      <c r="E106" s="16">
        <f t="shared" si="37"/>
        <v>106</v>
      </c>
      <c r="F106" s="16">
        <f t="shared" si="37"/>
        <v>188</v>
      </c>
      <c r="G106" s="16">
        <f t="shared" si="37"/>
        <v>8</v>
      </c>
      <c r="H106" s="16">
        <f t="shared" si="37"/>
        <v>1</v>
      </c>
      <c r="I106" s="16">
        <f t="shared" si="37"/>
        <v>97</v>
      </c>
      <c r="J106" s="16">
        <f t="shared" si="37"/>
        <v>25</v>
      </c>
      <c r="K106" s="16">
        <f t="shared" si="37"/>
        <v>10</v>
      </c>
      <c r="L106" s="16">
        <f t="shared" si="37"/>
        <v>13</v>
      </c>
      <c r="M106" s="16">
        <f t="shared" si="37"/>
        <v>1590</v>
      </c>
      <c r="N106" s="16">
        <f t="shared" si="37"/>
        <v>1</v>
      </c>
      <c r="O106" s="16">
        <f t="shared" si="37"/>
        <v>1124</v>
      </c>
      <c r="P106" s="16">
        <f t="shared" si="37"/>
        <v>2714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0.21149594694178334</v>
      </c>
      <c r="D107" s="43">
        <f t="shared" si="38"/>
        <v>3.7214443625644807E-2</v>
      </c>
      <c r="E107" s="43">
        <f t="shared" si="38"/>
        <v>3.9056742815033164E-2</v>
      </c>
      <c r="F107" s="43">
        <f t="shared" si="38"/>
        <v>6.9270449521002211E-2</v>
      </c>
      <c r="G107" s="43">
        <f t="shared" si="38"/>
        <v>2.9476787030213707E-3</v>
      </c>
      <c r="H107" s="43">
        <f t="shared" si="38"/>
        <v>3.6845983787767134E-4</v>
      </c>
      <c r="I107" s="43">
        <f t="shared" si="38"/>
        <v>3.574060427413412E-2</v>
      </c>
      <c r="J107" s="43">
        <f t="shared" si="38"/>
        <v>9.2114959469417838E-3</v>
      </c>
      <c r="K107" s="43">
        <f t="shared" si="38"/>
        <v>3.6845983787767134E-3</v>
      </c>
      <c r="L107" s="43">
        <f t="shared" si="38"/>
        <v>4.7899778924097277E-3</v>
      </c>
      <c r="M107" s="43">
        <f t="shared" si="38"/>
        <v>0.58585114222549739</v>
      </c>
      <c r="N107" s="43">
        <f t="shared" si="38"/>
        <v>3.6845983787767134E-4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0.51067615658362986</v>
      </c>
      <c r="D108" s="44">
        <f t="shared" ref="D108:N108" si="39">D106/$O$106</f>
        <v>8.9857651245551604E-2</v>
      </c>
      <c r="E108" s="44">
        <f t="shared" si="39"/>
        <v>9.4306049822064059E-2</v>
      </c>
      <c r="F108" s="44">
        <f t="shared" si="39"/>
        <v>0.16725978647686832</v>
      </c>
      <c r="G108" s="44">
        <f t="shared" si="39"/>
        <v>7.1174377224199285E-3</v>
      </c>
      <c r="H108" s="44">
        <f t="shared" si="39"/>
        <v>8.8967971530249106E-4</v>
      </c>
      <c r="I108" s="44">
        <f t="shared" si="39"/>
        <v>8.6298932384341637E-2</v>
      </c>
      <c r="J108" s="44">
        <f t="shared" si="39"/>
        <v>2.2241992882562279E-2</v>
      </c>
      <c r="K108" s="44">
        <f t="shared" si="39"/>
        <v>8.8967971530249119E-3</v>
      </c>
      <c r="L108" s="44">
        <f t="shared" si="39"/>
        <v>1.1565836298932384E-2</v>
      </c>
      <c r="M108" s="44"/>
      <c r="N108" s="44">
        <f t="shared" si="39"/>
        <v>8.8967971530249106E-4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'23.09.KIIRA-KASANGATI'!C3:G3</f>
        <v>MCC - C2 - STN 70 - KASANGATI-KIIRA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187</v>
      </c>
      <c r="E5" s="3"/>
      <c r="F5" s="41" t="s">
        <v>1</v>
      </c>
      <c r="G5" s="76" t="str">
        <f>'25.09 Kasangati-Kira'!G5:H5</f>
        <v>Bonobos hotel</v>
      </c>
      <c r="H5" s="77"/>
      <c r="I5" s="14"/>
      <c r="J5" s="2" t="s">
        <v>5</v>
      </c>
      <c r="K5" s="76" t="str">
        <f>'25.09 Kasangati-Kira'!K5:L5</f>
        <v>Deborah</v>
      </c>
      <c r="L5" s="77"/>
      <c r="M5" s="10"/>
      <c r="N5" s="10"/>
      <c r="O5" s="3"/>
      <c r="P5" s="3"/>
    </row>
    <row r="6" spans="2:32" ht="23.25" customHeight="1" x14ac:dyDescent="0.25">
      <c r="C6" s="2" t="s">
        <v>4</v>
      </c>
      <c r="D6" s="76" t="str">
        <f>'23.09.KIIRA-KASANGATI'!D6:E6</f>
        <v>Kiira</v>
      </c>
      <c r="E6" s="77"/>
      <c r="F6" s="2" t="s">
        <v>2</v>
      </c>
      <c r="G6" s="76" t="str">
        <f>'23.09.KIIRA-KASANGATI'!G6:H6</f>
        <v>Kasangati</v>
      </c>
      <c r="H6" s="77"/>
      <c r="J6" s="2" t="s">
        <v>21</v>
      </c>
      <c r="K6" s="76" t="str">
        <f>'25.09 Kasangati-Kira'!K6:L6</f>
        <v>Lawrence</v>
      </c>
      <c r="L6" s="7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14</v>
      </c>
      <c r="D10" s="50">
        <v>3</v>
      </c>
      <c r="E10" s="50">
        <v>2</v>
      </c>
      <c r="F10" s="50">
        <v>3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15</v>
      </c>
      <c r="N10" s="50">
        <v>0</v>
      </c>
      <c r="O10" s="15">
        <f t="shared" ref="O10:O57" si="0">SUM(C10:L10,N10)</f>
        <v>23</v>
      </c>
      <c r="P10" s="15">
        <f t="shared" ref="P10:P57" si="1">SUM(C10:N10)</f>
        <v>38</v>
      </c>
      <c r="R10" s="1" t="s">
        <v>6</v>
      </c>
      <c r="S10" s="17">
        <f t="shared" ref="S10:AF10" si="2">SUM(C10:C13)</f>
        <v>64</v>
      </c>
      <c r="T10" s="17">
        <f t="shared" si="2"/>
        <v>10</v>
      </c>
      <c r="U10" s="17">
        <f t="shared" si="2"/>
        <v>8</v>
      </c>
      <c r="V10" s="17">
        <f t="shared" si="2"/>
        <v>18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3</v>
      </c>
      <c r="AA10" s="17">
        <f t="shared" si="2"/>
        <v>1</v>
      </c>
      <c r="AB10" s="17">
        <f t="shared" si="2"/>
        <v>0</v>
      </c>
      <c r="AC10" s="17">
        <f t="shared" si="2"/>
        <v>90</v>
      </c>
      <c r="AD10" s="17">
        <f t="shared" si="2"/>
        <v>0</v>
      </c>
      <c r="AE10" s="31">
        <f t="shared" si="2"/>
        <v>110</v>
      </c>
      <c r="AF10" s="31">
        <f t="shared" si="2"/>
        <v>200</v>
      </c>
    </row>
    <row r="11" spans="2:32" s="6" customFormat="1" ht="23.1" customHeight="1" x14ac:dyDescent="0.25">
      <c r="B11" s="23" t="s">
        <v>38</v>
      </c>
      <c r="C11" s="50">
        <v>20</v>
      </c>
      <c r="D11" s="50">
        <v>4</v>
      </c>
      <c r="E11" s="50">
        <v>2</v>
      </c>
      <c r="F11" s="50">
        <v>7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20</v>
      </c>
      <c r="N11" s="50">
        <v>0</v>
      </c>
      <c r="O11" s="15">
        <f t="shared" si="0"/>
        <v>36</v>
      </c>
      <c r="P11" s="15">
        <f t="shared" si="1"/>
        <v>56</v>
      </c>
      <c r="R11" s="1" t="s">
        <v>7</v>
      </c>
      <c r="S11" s="17">
        <f t="shared" ref="S11:AF11" si="3">SUM(C14:C17)</f>
        <v>48</v>
      </c>
      <c r="T11" s="17">
        <f t="shared" si="3"/>
        <v>2</v>
      </c>
      <c r="U11" s="17">
        <f t="shared" si="3"/>
        <v>13</v>
      </c>
      <c r="V11" s="17">
        <f t="shared" si="3"/>
        <v>14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6</v>
      </c>
      <c r="AA11" s="17">
        <f t="shared" si="3"/>
        <v>1</v>
      </c>
      <c r="AB11" s="17">
        <f t="shared" si="3"/>
        <v>3</v>
      </c>
      <c r="AC11" s="17">
        <f t="shared" si="3"/>
        <v>93</v>
      </c>
      <c r="AD11" s="17">
        <f t="shared" si="3"/>
        <v>0</v>
      </c>
      <c r="AE11" s="31">
        <f t="shared" si="3"/>
        <v>95</v>
      </c>
      <c r="AF11" s="31">
        <f t="shared" si="3"/>
        <v>188</v>
      </c>
    </row>
    <row r="12" spans="2:32" ht="23.1" customHeight="1" x14ac:dyDescent="0.25">
      <c r="B12" s="23" t="s">
        <v>39</v>
      </c>
      <c r="C12" s="50">
        <v>15</v>
      </c>
      <c r="D12" s="50">
        <v>2</v>
      </c>
      <c r="E12" s="50">
        <v>1</v>
      </c>
      <c r="F12" s="50">
        <v>4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22</v>
      </c>
      <c r="N12" s="50">
        <v>0</v>
      </c>
      <c r="O12" s="15">
        <f t="shared" si="0"/>
        <v>24</v>
      </c>
      <c r="P12" s="15">
        <f t="shared" si="1"/>
        <v>46</v>
      </c>
      <c r="R12" s="1" t="s">
        <v>8</v>
      </c>
      <c r="S12" s="17">
        <f t="shared" ref="S12:AF12" si="4">SUM(C18:C21)</f>
        <v>39</v>
      </c>
      <c r="T12" s="17">
        <f t="shared" si="4"/>
        <v>6</v>
      </c>
      <c r="U12" s="17">
        <f t="shared" si="4"/>
        <v>9</v>
      </c>
      <c r="V12" s="17">
        <f t="shared" si="4"/>
        <v>7</v>
      </c>
      <c r="W12" s="17">
        <f t="shared" si="4"/>
        <v>0</v>
      </c>
      <c r="X12" s="17">
        <f t="shared" si="4"/>
        <v>2</v>
      </c>
      <c r="Y12" s="17">
        <f t="shared" si="4"/>
        <v>6</v>
      </c>
      <c r="Z12" s="17">
        <f t="shared" si="4"/>
        <v>1</v>
      </c>
      <c r="AA12" s="17">
        <f t="shared" si="4"/>
        <v>1</v>
      </c>
      <c r="AB12" s="17">
        <f t="shared" si="4"/>
        <v>3</v>
      </c>
      <c r="AC12" s="17">
        <f t="shared" si="4"/>
        <v>86</v>
      </c>
      <c r="AD12" s="17">
        <f t="shared" si="4"/>
        <v>0</v>
      </c>
      <c r="AE12" s="31">
        <f t="shared" si="4"/>
        <v>74</v>
      </c>
      <c r="AF12" s="31">
        <f t="shared" si="4"/>
        <v>160</v>
      </c>
    </row>
    <row r="13" spans="2:32" ht="23.1" customHeight="1" x14ac:dyDescent="0.25">
      <c r="B13" s="23" t="s">
        <v>40</v>
      </c>
      <c r="C13" s="50">
        <v>15</v>
      </c>
      <c r="D13" s="50">
        <v>1</v>
      </c>
      <c r="E13" s="50">
        <v>3</v>
      </c>
      <c r="F13" s="50">
        <v>4</v>
      </c>
      <c r="G13" s="50">
        <v>0</v>
      </c>
      <c r="H13" s="50">
        <v>0</v>
      </c>
      <c r="I13" s="50">
        <v>2</v>
      </c>
      <c r="J13" s="50">
        <v>1</v>
      </c>
      <c r="K13" s="50">
        <v>1</v>
      </c>
      <c r="L13" s="50">
        <v>0</v>
      </c>
      <c r="M13" s="50">
        <v>33</v>
      </c>
      <c r="N13" s="50">
        <v>0</v>
      </c>
      <c r="O13" s="15">
        <f t="shared" si="0"/>
        <v>27</v>
      </c>
      <c r="P13" s="15">
        <f t="shared" si="1"/>
        <v>60</v>
      </c>
      <c r="R13" s="1" t="s">
        <v>9</v>
      </c>
      <c r="S13" s="17">
        <f t="shared" ref="S13:AF13" si="5">SUM(C22:C25)</f>
        <v>32</v>
      </c>
      <c r="T13" s="17">
        <f t="shared" si="5"/>
        <v>2</v>
      </c>
      <c r="U13" s="17">
        <f t="shared" si="5"/>
        <v>8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4</v>
      </c>
      <c r="AA13" s="17">
        <f t="shared" si="5"/>
        <v>1</v>
      </c>
      <c r="AB13" s="17">
        <f t="shared" si="5"/>
        <v>0</v>
      </c>
      <c r="AC13" s="17">
        <f t="shared" si="5"/>
        <v>85</v>
      </c>
      <c r="AD13" s="17">
        <f t="shared" si="5"/>
        <v>0</v>
      </c>
      <c r="AE13" s="31">
        <f t="shared" si="5"/>
        <v>52</v>
      </c>
      <c r="AF13" s="31">
        <f t="shared" si="5"/>
        <v>137</v>
      </c>
    </row>
    <row r="14" spans="2:32" ht="23.1" customHeight="1" x14ac:dyDescent="0.25">
      <c r="B14" s="23" t="s">
        <v>41</v>
      </c>
      <c r="C14" s="50">
        <v>8</v>
      </c>
      <c r="D14" s="50">
        <v>0</v>
      </c>
      <c r="E14" s="50">
        <v>2</v>
      </c>
      <c r="F14" s="50">
        <v>2</v>
      </c>
      <c r="G14" s="50">
        <v>0</v>
      </c>
      <c r="H14" s="50">
        <v>0</v>
      </c>
      <c r="I14" s="50">
        <v>4</v>
      </c>
      <c r="J14" s="50">
        <v>0</v>
      </c>
      <c r="K14" s="50">
        <v>0</v>
      </c>
      <c r="L14" s="50">
        <v>2</v>
      </c>
      <c r="M14" s="50">
        <v>33</v>
      </c>
      <c r="N14" s="50">
        <v>0</v>
      </c>
      <c r="O14" s="15">
        <f t="shared" si="0"/>
        <v>18</v>
      </c>
      <c r="P14" s="15">
        <f t="shared" si="1"/>
        <v>51</v>
      </c>
      <c r="R14" s="1" t="s">
        <v>10</v>
      </c>
      <c r="S14" s="17">
        <f t="shared" ref="S14:AF14" si="6">SUM(C26:C29)</f>
        <v>28</v>
      </c>
      <c r="T14" s="17">
        <f t="shared" si="6"/>
        <v>6</v>
      </c>
      <c r="U14" s="17">
        <f t="shared" si="6"/>
        <v>16</v>
      </c>
      <c r="V14" s="17">
        <f t="shared" si="6"/>
        <v>7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0</v>
      </c>
      <c r="AA14" s="17">
        <f t="shared" si="6"/>
        <v>3</v>
      </c>
      <c r="AB14" s="17">
        <f t="shared" si="6"/>
        <v>1</v>
      </c>
      <c r="AC14" s="17">
        <f t="shared" si="6"/>
        <v>98</v>
      </c>
      <c r="AD14" s="17">
        <f t="shared" si="6"/>
        <v>0</v>
      </c>
      <c r="AE14" s="31">
        <f t="shared" si="6"/>
        <v>68</v>
      </c>
      <c r="AF14" s="31">
        <f t="shared" si="6"/>
        <v>166</v>
      </c>
    </row>
    <row r="15" spans="2:32" ht="23.1" customHeight="1" x14ac:dyDescent="0.25">
      <c r="B15" s="23" t="s">
        <v>42</v>
      </c>
      <c r="C15" s="50">
        <v>12</v>
      </c>
      <c r="D15" s="50">
        <v>0</v>
      </c>
      <c r="E15" s="50">
        <v>6</v>
      </c>
      <c r="F15" s="50">
        <v>6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22</v>
      </c>
      <c r="N15" s="50">
        <v>0</v>
      </c>
      <c r="O15" s="15">
        <f t="shared" si="0"/>
        <v>26</v>
      </c>
      <c r="P15" s="15">
        <f t="shared" si="1"/>
        <v>48</v>
      </c>
      <c r="R15" s="1" t="s">
        <v>11</v>
      </c>
      <c r="S15" s="17">
        <f t="shared" ref="S15:AF15" si="7">SUM(C30:C33)</f>
        <v>29</v>
      </c>
      <c r="T15" s="17">
        <f t="shared" si="7"/>
        <v>0</v>
      </c>
      <c r="U15" s="17">
        <f t="shared" si="7"/>
        <v>10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3</v>
      </c>
      <c r="AA15" s="17">
        <f t="shared" si="7"/>
        <v>5</v>
      </c>
      <c r="AB15" s="17">
        <f t="shared" si="7"/>
        <v>1</v>
      </c>
      <c r="AC15" s="17">
        <f t="shared" si="7"/>
        <v>99</v>
      </c>
      <c r="AD15" s="17">
        <f t="shared" si="7"/>
        <v>0</v>
      </c>
      <c r="AE15" s="31">
        <f t="shared" si="7"/>
        <v>57</v>
      </c>
      <c r="AF15" s="31">
        <f t="shared" si="7"/>
        <v>156</v>
      </c>
    </row>
    <row r="16" spans="2:32" ht="23.1" customHeight="1" x14ac:dyDescent="0.25">
      <c r="B16" s="23" t="s">
        <v>43</v>
      </c>
      <c r="C16" s="50">
        <v>18</v>
      </c>
      <c r="D16" s="50">
        <v>0</v>
      </c>
      <c r="E16" s="50">
        <v>5</v>
      </c>
      <c r="F16" s="50">
        <v>4</v>
      </c>
      <c r="G16" s="50">
        <v>0</v>
      </c>
      <c r="H16" s="50">
        <v>0</v>
      </c>
      <c r="I16" s="50">
        <v>2</v>
      </c>
      <c r="J16" s="50">
        <v>5</v>
      </c>
      <c r="K16" s="50">
        <v>0</v>
      </c>
      <c r="L16" s="50">
        <v>1</v>
      </c>
      <c r="M16" s="50">
        <v>20</v>
      </c>
      <c r="N16" s="50">
        <v>0</v>
      </c>
      <c r="O16" s="15">
        <f t="shared" si="0"/>
        <v>35</v>
      </c>
      <c r="P16" s="15">
        <f t="shared" si="1"/>
        <v>55</v>
      </c>
      <c r="R16" s="1" t="s">
        <v>12</v>
      </c>
      <c r="S16" s="17">
        <f t="shared" ref="S16:AF16" si="8">SUM(C34:C37)</f>
        <v>31</v>
      </c>
      <c r="T16" s="17">
        <f t="shared" si="8"/>
        <v>3</v>
      </c>
      <c r="U16" s="17">
        <f t="shared" si="8"/>
        <v>9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44</v>
      </c>
      <c r="AD16" s="17">
        <f t="shared" si="8"/>
        <v>0</v>
      </c>
      <c r="AE16" s="31">
        <f t="shared" si="8"/>
        <v>55</v>
      </c>
      <c r="AF16" s="31">
        <f t="shared" si="8"/>
        <v>99</v>
      </c>
    </row>
    <row r="17" spans="2:32" ht="23.1" customHeight="1" x14ac:dyDescent="0.25">
      <c r="B17" s="23" t="s">
        <v>44</v>
      </c>
      <c r="C17" s="50">
        <v>10</v>
      </c>
      <c r="D17" s="50">
        <v>2</v>
      </c>
      <c r="E17" s="50">
        <v>0</v>
      </c>
      <c r="F17" s="50">
        <v>2</v>
      </c>
      <c r="G17" s="50">
        <v>0</v>
      </c>
      <c r="H17" s="50">
        <v>0</v>
      </c>
      <c r="I17" s="50">
        <v>0</v>
      </c>
      <c r="J17" s="50">
        <v>1</v>
      </c>
      <c r="K17" s="50">
        <v>1</v>
      </c>
      <c r="L17" s="50">
        <v>0</v>
      </c>
      <c r="M17" s="50">
        <v>18</v>
      </c>
      <c r="N17" s="50">
        <v>0</v>
      </c>
      <c r="O17" s="15">
        <f t="shared" si="0"/>
        <v>16</v>
      </c>
      <c r="P17" s="15">
        <f t="shared" si="1"/>
        <v>34</v>
      </c>
      <c r="R17" s="1" t="s">
        <v>13</v>
      </c>
      <c r="S17" s="17">
        <f t="shared" ref="S17:AF17" si="9">SUM(C38:C41)</f>
        <v>31</v>
      </c>
      <c r="T17" s="17">
        <f t="shared" si="9"/>
        <v>3</v>
      </c>
      <c r="U17" s="17">
        <f t="shared" si="9"/>
        <v>4</v>
      </c>
      <c r="V17" s="17">
        <f t="shared" si="9"/>
        <v>5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5</v>
      </c>
      <c r="AA17" s="17">
        <f t="shared" si="9"/>
        <v>1</v>
      </c>
      <c r="AB17" s="17">
        <f t="shared" si="9"/>
        <v>0</v>
      </c>
      <c r="AC17" s="17">
        <f t="shared" si="9"/>
        <v>46</v>
      </c>
      <c r="AD17" s="17">
        <f t="shared" si="9"/>
        <v>0</v>
      </c>
      <c r="AE17" s="31">
        <f t="shared" si="9"/>
        <v>55</v>
      </c>
      <c r="AF17" s="31">
        <f t="shared" si="9"/>
        <v>101</v>
      </c>
    </row>
    <row r="18" spans="2:32" ht="23.1" customHeight="1" x14ac:dyDescent="0.25">
      <c r="B18" s="23" t="s">
        <v>45</v>
      </c>
      <c r="C18" s="50">
        <v>10</v>
      </c>
      <c r="D18" s="50">
        <v>1</v>
      </c>
      <c r="E18" s="50">
        <v>2</v>
      </c>
      <c r="F18" s="50">
        <v>1</v>
      </c>
      <c r="G18" s="50">
        <v>0</v>
      </c>
      <c r="H18" s="50">
        <v>0</v>
      </c>
      <c r="I18" s="50">
        <v>2</v>
      </c>
      <c r="J18" s="50">
        <v>0</v>
      </c>
      <c r="K18" s="50">
        <v>1</v>
      </c>
      <c r="L18" s="50">
        <v>1</v>
      </c>
      <c r="M18" s="50">
        <v>26</v>
      </c>
      <c r="N18" s="50">
        <v>0</v>
      </c>
      <c r="O18" s="15">
        <f t="shared" si="0"/>
        <v>18</v>
      </c>
      <c r="P18" s="15">
        <f t="shared" si="1"/>
        <v>44</v>
      </c>
      <c r="R18" s="1" t="s">
        <v>14</v>
      </c>
      <c r="S18" s="17">
        <f t="shared" ref="S18:AF18" si="10">SUM(C42:C45)</f>
        <v>29</v>
      </c>
      <c r="T18" s="17">
        <f t="shared" si="10"/>
        <v>4</v>
      </c>
      <c r="U18" s="17">
        <f t="shared" si="10"/>
        <v>6</v>
      </c>
      <c r="V18" s="17">
        <f t="shared" si="10"/>
        <v>5</v>
      </c>
      <c r="W18" s="17">
        <f t="shared" si="10"/>
        <v>0</v>
      </c>
      <c r="X18" s="17">
        <f t="shared" si="10"/>
        <v>0</v>
      </c>
      <c r="Y18" s="17">
        <f t="shared" si="10"/>
        <v>9</v>
      </c>
      <c r="Z18" s="17">
        <f t="shared" si="10"/>
        <v>4</v>
      </c>
      <c r="AA18" s="17">
        <f t="shared" si="10"/>
        <v>1</v>
      </c>
      <c r="AB18" s="17">
        <f t="shared" si="10"/>
        <v>0</v>
      </c>
      <c r="AC18" s="17">
        <f t="shared" si="10"/>
        <v>81</v>
      </c>
      <c r="AD18" s="17">
        <f t="shared" si="10"/>
        <v>0</v>
      </c>
      <c r="AE18" s="31">
        <f t="shared" si="10"/>
        <v>58</v>
      </c>
      <c r="AF18" s="31">
        <f t="shared" si="10"/>
        <v>139</v>
      </c>
    </row>
    <row r="19" spans="2:32" ht="23.1" customHeight="1" x14ac:dyDescent="0.25">
      <c r="B19" s="23" t="s">
        <v>46</v>
      </c>
      <c r="C19" s="50">
        <v>14</v>
      </c>
      <c r="D19" s="50">
        <v>2</v>
      </c>
      <c r="E19" s="50">
        <v>2</v>
      </c>
      <c r="F19" s="50">
        <v>2</v>
      </c>
      <c r="G19" s="50">
        <v>0</v>
      </c>
      <c r="H19" s="50">
        <v>1</v>
      </c>
      <c r="I19" s="50">
        <v>2</v>
      </c>
      <c r="J19" s="50">
        <v>0</v>
      </c>
      <c r="K19" s="50">
        <v>0</v>
      </c>
      <c r="L19" s="50">
        <v>1</v>
      </c>
      <c r="M19" s="50">
        <v>19</v>
      </c>
      <c r="N19" s="50">
        <v>0</v>
      </c>
      <c r="O19" s="15">
        <f t="shared" si="0"/>
        <v>24</v>
      </c>
      <c r="P19" s="15">
        <f t="shared" si="1"/>
        <v>43</v>
      </c>
      <c r="R19" s="1" t="s">
        <v>15</v>
      </c>
      <c r="S19" s="17">
        <f t="shared" ref="S19:AF19" si="11">SUM(C46:C49)</f>
        <v>51</v>
      </c>
      <c r="T19" s="17">
        <f t="shared" si="11"/>
        <v>2</v>
      </c>
      <c r="U19" s="17">
        <f t="shared" si="11"/>
        <v>5</v>
      </c>
      <c r="V19" s="17">
        <f t="shared" si="11"/>
        <v>7</v>
      </c>
      <c r="W19" s="17">
        <f t="shared" si="11"/>
        <v>3</v>
      </c>
      <c r="X19" s="17">
        <f t="shared" si="11"/>
        <v>0</v>
      </c>
      <c r="Y19" s="17">
        <f t="shared" si="11"/>
        <v>6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96</v>
      </c>
      <c r="AD19" s="17">
        <f t="shared" si="11"/>
        <v>0</v>
      </c>
      <c r="AE19" s="31">
        <f t="shared" si="11"/>
        <v>74</v>
      </c>
      <c r="AF19" s="31">
        <f t="shared" si="11"/>
        <v>170</v>
      </c>
    </row>
    <row r="20" spans="2:32" ht="23.1" customHeight="1" x14ac:dyDescent="0.25">
      <c r="B20" s="23" t="s">
        <v>47</v>
      </c>
      <c r="C20" s="50">
        <v>4</v>
      </c>
      <c r="D20" s="50">
        <v>2</v>
      </c>
      <c r="E20" s="50">
        <v>2</v>
      </c>
      <c r="F20" s="50">
        <v>2</v>
      </c>
      <c r="G20" s="50">
        <v>0</v>
      </c>
      <c r="H20" s="50">
        <v>1</v>
      </c>
      <c r="I20" s="50">
        <v>2</v>
      </c>
      <c r="J20" s="50">
        <v>0</v>
      </c>
      <c r="K20" s="50">
        <v>0</v>
      </c>
      <c r="L20" s="50">
        <v>1</v>
      </c>
      <c r="M20" s="50">
        <v>19</v>
      </c>
      <c r="N20" s="50">
        <v>0</v>
      </c>
      <c r="O20" s="15">
        <f t="shared" si="0"/>
        <v>14</v>
      </c>
      <c r="P20" s="15">
        <f t="shared" si="1"/>
        <v>33</v>
      </c>
      <c r="R20" s="1" t="s">
        <v>16</v>
      </c>
      <c r="S20" s="17">
        <f t="shared" ref="S20:AF20" si="12">SUM(C50:C53)</f>
        <v>59</v>
      </c>
      <c r="T20" s="17">
        <f t="shared" si="12"/>
        <v>8</v>
      </c>
      <c r="U20" s="17">
        <f t="shared" si="12"/>
        <v>7</v>
      </c>
      <c r="V20" s="17">
        <f t="shared" si="12"/>
        <v>9</v>
      </c>
      <c r="W20" s="17">
        <f t="shared" si="12"/>
        <v>1</v>
      </c>
      <c r="X20" s="17">
        <f t="shared" si="12"/>
        <v>0</v>
      </c>
      <c r="Y20" s="17">
        <f t="shared" si="12"/>
        <v>4</v>
      </c>
      <c r="Z20" s="17">
        <f t="shared" si="12"/>
        <v>4</v>
      </c>
      <c r="AA20" s="17">
        <f t="shared" si="12"/>
        <v>3</v>
      </c>
      <c r="AB20" s="17">
        <f t="shared" si="12"/>
        <v>0</v>
      </c>
      <c r="AC20" s="17">
        <f t="shared" si="12"/>
        <v>114</v>
      </c>
      <c r="AD20" s="17">
        <f t="shared" si="12"/>
        <v>0</v>
      </c>
      <c r="AE20" s="31">
        <f t="shared" si="12"/>
        <v>95</v>
      </c>
      <c r="AF20" s="31">
        <f t="shared" si="12"/>
        <v>209</v>
      </c>
    </row>
    <row r="21" spans="2:32" ht="23.1" customHeight="1" x14ac:dyDescent="0.25">
      <c r="B21" s="23" t="s">
        <v>48</v>
      </c>
      <c r="C21" s="50">
        <v>11</v>
      </c>
      <c r="D21" s="50">
        <v>1</v>
      </c>
      <c r="E21" s="50">
        <v>3</v>
      </c>
      <c r="F21" s="50">
        <v>2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22</v>
      </c>
      <c r="N21" s="50">
        <v>0</v>
      </c>
      <c r="O21" s="15">
        <f t="shared" si="0"/>
        <v>18</v>
      </c>
      <c r="P21" s="15">
        <f t="shared" si="1"/>
        <v>40</v>
      </c>
      <c r="R21" s="36" t="s">
        <v>20</v>
      </c>
      <c r="S21" s="34">
        <f t="shared" ref="S21:AF21" si="13">SUM(C54:C57)</f>
        <v>58</v>
      </c>
      <c r="T21" s="17">
        <f t="shared" si="13"/>
        <v>11</v>
      </c>
      <c r="U21" s="17">
        <f t="shared" si="13"/>
        <v>10</v>
      </c>
      <c r="V21" s="17">
        <f t="shared" si="13"/>
        <v>19</v>
      </c>
      <c r="W21" s="17">
        <f t="shared" si="13"/>
        <v>1</v>
      </c>
      <c r="X21" s="17">
        <f t="shared" si="13"/>
        <v>0</v>
      </c>
      <c r="Y21" s="17">
        <f t="shared" si="13"/>
        <v>5</v>
      </c>
      <c r="Z21" s="17">
        <f t="shared" si="13"/>
        <v>1</v>
      </c>
      <c r="AA21" s="17">
        <f t="shared" si="13"/>
        <v>2</v>
      </c>
      <c r="AB21" s="17">
        <f t="shared" si="13"/>
        <v>0</v>
      </c>
      <c r="AC21" s="17">
        <f t="shared" si="13"/>
        <v>119</v>
      </c>
      <c r="AD21" s="17">
        <f t="shared" si="13"/>
        <v>0</v>
      </c>
      <c r="AE21" s="31">
        <f t="shared" si="13"/>
        <v>107</v>
      </c>
      <c r="AF21" s="31">
        <f t="shared" si="13"/>
        <v>226</v>
      </c>
    </row>
    <row r="22" spans="2:32" ht="23.1" customHeight="1" x14ac:dyDescent="0.25">
      <c r="B22" s="23" t="s">
        <v>49</v>
      </c>
      <c r="C22" s="50">
        <v>12</v>
      </c>
      <c r="D22" s="50">
        <v>1</v>
      </c>
      <c r="E22" s="50">
        <v>0</v>
      </c>
      <c r="F22" s="50">
        <v>1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21</v>
      </c>
      <c r="N22" s="50">
        <v>0</v>
      </c>
      <c r="O22" s="15">
        <f t="shared" si="0"/>
        <v>15</v>
      </c>
      <c r="P22" s="15">
        <f t="shared" si="1"/>
        <v>36</v>
      </c>
      <c r="R22" s="38" t="s">
        <v>90</v>
      </c>
      <c r="S22" s="39">
        <f>MAX(S10:S12)</f>
        <v>64</v>
      </c>
      <c r="T22" s="39">
        <f t="shared" ref="T22:AF22" si="14">MAX(T10:T12)</f>
        <v>10</v>
      </c>
      <c r="U22" s="39">
        <f t="shared" si="14"/>
        <v>13</v>
      </c>
      <c r="V22" s="39">
        <f t="shared" si="14"/>
        <v>18</v>
      </c>
      <c r="W22" s="39">
        <f t="shared" si="14"/>
        <v>0</v>
      </c>
      <c r="X22" s="39">
        <f t="shared" si="14"/>
        <v>2</v>
      </c>
      <c r="Y22" s="39">
        <f t="shared" si="14"/>
        <v>8</v>
      </c>
      <c r="Z22" s="39">
        <f t="shared" si="14"/>
        <v>6</v>
      </c>
      <c r="AA22" s="39">
        <f t="shared" si="14"/>
        <v>1</v>
      </c>
      <c r="AB22" s="39">
        <f t="shared" si="14"/>
        <v>3</v>
      </c>
      <c r="AC22" s="39">
        <f t="shared" si="14"/>
        <v>93</v>
      </c>
      <c r="AD22" s="39">
        <f t="shared" si="14"/>
        <v>0</v>
      </c>
      <c r="AE22" s="40">
        <f t="shared" si="14"/>
        <v>110</v>
      </c>
      <c r="AF22" s="40">
        <f t="shared" si="14"/>
        <v>200</v>
      </c>
    </row>
    <row r="23" spans="2:32" ht="23.1" customHeight="1" x14ac:dyDescent="0.25">
      <c r="B23" s="23" t="s">
        <v>50</v>
      </c>
      <c r="C23" s="50">
        <v>5</v>
      </c>
      <c r="D23" s="50">
        <v>0</v>
      </c>
      <c r="E23" s="50">
        <v>3</v>
      </c>
      <c r="F23" s="50">
        <v>1</v>
      </c>
      <c r="G23" s="50">
        <v>0</v>
      </c>
      <c r="H23" s="50">
        <v>0</v>
      </c>
      <c r="I23" s="50">
        <v>0</v>
      </c>
      <c r="J23" s="50">
        <v>2</v>
      </c>
      <c r="K23" s="50">
        <v>0</v>
      </c>
      <c r="L23" s="50">
        <v>0</v>
      </c>
      <c r="M23" s="50">
        <v>22</v>
      </c>
      <c r="N23" s="50">
        <v>0</v>
      </c>
      <c r="O23" s="15">
        <f t="shared" si="0"/>
        <v>11</v>
      </c>
      <c r="P23" s="15">
        <f t="shared" si="1"/>
        <v>33</v>
      </c>
      <c r="R23" s="38" t="s">
        <v>91</v>
      </c>
      <c r="S23" s="39">
        <f>MAX(S13:S18)</f>
        <v>32</v>
      </c>
      <c r="T23" s="39">
        <f t="shared" ref="T23:AF23" si="15">MAX(T13:T18)</f>
        <v>6</v>
      </c>
      <c r="U23" s="39">
        <f t="shared" si="15"/>
        <v>16</v>
      </c>
      <c r="V23" s="39">
        <f t="shared" si="15"/>
        <v>7</v>
      </c>
      <c r="W23" s="39">
        <f t="shared" si="15"/>
        <v>0</v>
      </c>
      <c r="X23" s="39">
        <f t="shared" si="15"/>
        <v>0</v>
      </c>
      <c r="Y23" s="39">
        <f t="shared" si="15"/>
        <v>9</v>
      </c>
      <c r="Z23" s="39">
        <f t="shared" si="15"/>
        <v>5</v>
      </c>
      <c r="AA23" s="39">
        <f t="shared" si="15"/>
        <v>5</v>
      </c>
      <c r="AB23" s="39">
        <f t="shared" si="15"/>
        <v>1</v>
      </c>
      <c r="AC23" s="39">
        <f t="shared" si="15"/>
        <v>99</v>
      </c>
      <c r="AD23" s="39">
        <f t="shared" si="15"/>
        <v>0</v>
      </c>
      <c r="AE23" s="40">
        <f t="shared" si="15"/>
        <v>68</v>
      </c>
      <c r="AF23" s="40">
        <f t="shared" si="15"/>
        <v>166</v>
      </c>
    </row>
    <row r="24" spans="2:32" ht="23.1" customHeight="1" x14ac:dyDescent="0.25">
      <c r="B24" s="23" t="s">
        <v>51</v>
      </c>
      <c r="C24" s="50">
        <v>10</v>
      </c>
      <c r="D24" s="50">
        <v>1</v>
      </c>
      <c r="E24" s="50">
        <v>3</v>
      </c>
      <c r="F24" s="50">
        <v>1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24</v>
      </c>
      <c r="N24" s="50">
        <v>0</v>
      </c>
      <c r="O24" s="15">
        <f t="shared" si="0"/>
        <v>18</v>
      </c>
      <c r="P24" s="15">
        <f t="shared" si="1"/>
        <v>42</v>
      </c>
      <c r="R24" s="38" t="s">
        <v>92</v>
      </c>
      <c r="S24" s="39">
        <f>MAX(S19:S21)</f>
        <v>59</v>
      </c>
      <c r="T24" s="39">
        <f t="shared" ref="T24:AF24" si="16">MAX(T19:T21)</f>
        <v>11</v>
      </c>
      <c r="U24" s="39">
        <f t="shared" si="16"/>
        <v>10</v>
      </c>
      <c r="V24" s="39">
        <f t="shared" si="16"/>
        <v>19</v>
      </c>
      <c r="W24" s="39">
        <f t="shared" si="16"/>
        <v>3</v>
      </c>
      <c r="X24" s="39">
        <f t="shared" si="16"/>
        <v>0</v>
      </c>
      <c r="Y24" s="39">
        <f t="shared" si="16"/>
        <v>6</v>
      </c>
      <c r="Z24" s="39">
        <f t="shared" si="16"/>
        <v>4</v>
      </c>
      <c r="AA24" s="39">
        <f t="shared" si="16"/>
        <v>3</v>
      </c>
      <c r="AB24" s="39">
        <f t="shared" si="16"/>
        <v>0</v>
      </c>
      <c r="AC24" s="39">
        <f t="shared" si="16"/>
        <v>119</v>
      </c>
      <c r="AD24" s="39">
        <f t="shared" si="16"/>
        <v>0</v>
      </c>
      <c r="AE24" s="40">
        <f t="shared" si="16"/>
        <v>107</v>
      </c>
      <c r="AF24" s="40">
        <f t="shared" si="16"/>
        <v>226</v>
      </c>
    </row>
    <row r="25" spans="2:32" ht="23.1" customHeight="1" x14ac:dyDescent="0.25">
      <c r="B25" s="23" t="s">
        <v>52</v>
      </c>
      <c r="C25" s="50">
        <v>5</v>
      </c>
      <c r="D25" s="50">
        <v>0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1</v>
      </c>
      <c r="L25" s="50">
        <v>0</v>
      </c>
      <c r="M25" s="50">
        <v>18</v>
      </c>
      <c r="N25" s="50">
        <v>0</v>
      </c>
      <c r="O25" s="15">
        <f t="shared" si="0"/>
        <v>8</v>
      </c>
      <c r="P25" s="15">
        <f t="shared" si="1"/>
        <v>26</v>
      </c>
      <c r="R25" s="37" t="s">
        <v>85</v>
      </c>
      <c r="S25" s="35">
        <f t="shared" ref="S25:AF25" si="17">SUM(S10:S12)</f>
        <v>151</v>
      </c>
      <c r="T25" s="16">
        <f t="shared" si="17"/>
        <v>18</v>
      </c>
      <c r="U25" s="16">
        <f t="shared" si="17"/>
        <v>30</v>
      </c>
      <c r="V25" s="16">
        <f t="shared" si="17"/>
        <v>39</v>
      </c>
      <c r="W25" s="16">
        <f t="shared" si="17"/>
        <v>0</v>
      </c>
      <c r="X25" s="16">
        <f t="shared" si="17"/>
        <v>2</v>
      </c>
      <c r="Y25" s="16">
        <f t="shared" si="17"/>
        <v>20</v>
      </c>
      <c r="Z25" s="16">
        <f t="shared" si="17"/>
        <v>10</v>
      </c>
      <c r="AA25" s="16">
        <f t="shared" si="17"/>
        <v>3</v>
      </c>
      <c r="AB25" s="16">
        <f t="shared" si="17"/>
        <v>6</v>
      </c>
      <c r="AC25" s="16">
        <f t="shared" si="17"/>
        <v>269</v>
      </c>
      <c r="AD25" s="16">
        <f t="shared" si="17"/>
        <v>0</v>
      </c>
      <c r="AE25" s="32">
        <f t="shared" si="17"/>
        <v>279</v>
      </c>
      <c r="AF25" s="32">
        <f t="shared" si="17"/>
        <v>548</v>
      </c>
    </row>
    <row r="26" spans="2:32" ht="23.1" customHeight="1" x14ac:dyDescent="0.25">
      <c r="B26" s="23" t="s">
        <v>53</v>
      </c>
      <c r="C26" s="50">
        <v>10</v>
      </c>
      <c r="D26" s="50">
        <v>1</v>
      </c>
      <c r="E26" s="50">
        <v>7</v>
      </c>
      <c r="F26" s="50">
        <v>1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22</v>
      </c>
      <c r="N26" s="50">
        <v>0</v>
      </c>
      <c r="O26" s="15">
        <f t="shared" si="0"/>
        <v>21</v>
      </c>
      <c r="P26" s="15">
        <f t="shared" si="1"/>
        <v>43</v>
      </c>
      <c r="R26" s="28" t="s">
        <v>86</v>
      </c>
      <c r="S26" s="16">
        <f t="shared" ref="S26:AF26" si="18">SUM(S13:S18)</f>
        <v>180</v>
      </c>
      <c r="T26" s="16">
        <f t="shared" si="18"/>
        <v>18</v>
      </c>
      <c r="U26" s="16">
        <f t="shared" si="18"/>
        <v>53</v>
      </c>
      <c r="V26" s="16">
        <f t="shared" si="18"/>
        <v>30</v>
      </c>
      <c r="W26" s="16">
        <f t="shared" si="18"/>
        <v>0</v>
      </c>
      <c r="X26" s="16">
        <f t="shared" si="18"/>
        <v>0</v>
      </c>
      <c r="Y26" s="16">
        <f t="shared" si="18"/>
        <v>32</v>
      </c>
      <c r="Z26" s="16">
        <f t="shared" si="18"/>
        <v>19</v>
      </c>
      <c r="AA26" s="16">
        <f t="shared" si="18"/>
        <v>11</v>
      </c>
      <c r="AB26" s="16">
        <f t="shared" si="18"/>
        <v>2</v>
      </c>
      <c r="AC26" s="16">
        <f t="shared" si="18"/>
        <v>453</v>
      </c>
      <c r="AD26" s="16">
        <f t="shared" si="18"/>
        <v>0</v>
      </c>
      <c r="AE26" s="32">
        <f t="shared" si="18"/>
        <v>345</v>
      </c>
      <c r="AF26" s="32">
        <f t="shared" si="18"/>
        <v>798</v>
      </c>
    </row>
    <row r="27" spans="2:32" ht="23.1" customHeight="1" x14ac:dyDescent="0.25">
      <c r="B27" s="23" t="s">
        <v>54</v>
      </c>
      <c r="C27" s="50">
        <v>5</v>
      </c>
      <c r="D27" s="50">
        <v>2</v>
      </c>
      <c r="E27" s="50">
        <v>3</v>
      </c>
      <c r="F27" s="50">
        <v>0</v>
      </c>
      <c r="G27" s="50">
        <v>0</v>
      </c>
      <c r="H27" s="50">
        <v>0</v>
      </c>
      <c r="I27" s="50">
        <v>4</v>
      </c>
      <c r="J27" s="50">
        <v>0</v>
      </c>
      <c r="K27" s="50">
        <v>1</v>
      </c>
      <c r="L27" s="50">
        <v>1</v>
      </c>
      <c r="M27" s="50">
        <v>24</v>
      </c>
      <c r="N27" s="50">
        <v>0</v>
      </c>
      <c r="O27" s="15">
        <f t="shared" si="0"/>
        <v>16</v>
      </c>
      <c r="P27" s="15">
        <f t="shared" si="1"/>
        <v>40</v>
      </c>
      <c r="R27" s="29" t="s">
        <v>87</v>
      </c>
      <c r="S27" s="16">
        <f t="shared" ref="S27:AF27" si="19">SUM(S19:S21)</f>
        <v>168</v>
      </c>
      <c r="T27" s="16">
        <f t="shared" si="19"/>
        <v>21</v>
      </c>
      <c r="U27" s="16">
        <f t="shared" si="19"/>
        <v>22</v>
      </c>
      <c r="V27" s="16">
        <f t="shared" si="19"/>
        <v>35</v>
      </c>
      <c r="W27" s="16">
        <f t="shared" si="19"/>
        <v>5</v>
      </c>
      <c r="X27" s="16">
        <f t="shared" si="19"/>
        <v>0</v>
      </c>
      <c r="Y27" s="16">
        <f t="shared" si="19"/>
        <v>15</v>
      </c>
      <c r="Z27" s="16">
        <f t="shared" si="19"/>
        <v>5</v>
      </c>
      <c r="AA27" s="16">
        <f t="shared" si="19"/>
        <v>5</v>
      </c>
      <c r="AB27" s="16">
        <f t="shared" si="19"/>
        <v>0</v>
      </c>
      <c r="AC27" s="16">
        <f t="shared" si="19"/>
        <v>329</v>
      </c>
      <c r="AD27" s="16">
        <f t="shared" si="19"/>
        <v>0</v>
      </c>
      <c r="AE27" s="32">
        <f t="shared" si="19"/>
        <v>276</v>
      </c>
      <c r="AF27" s="32">
        <f t="shared" si="19"/>
        <v>605</v>
      </c>
    </row>
    <row r="28" spans="2:32" ht="23.1" customHeight="1" x14ac:dyDescent="0.25">
      <c r="B28" s="23" t="s">
        <v>55</v>
      </c>
      <c r="C28" s="50">
        <v>4</v>
      </c>
      <c r="D28" s="50">
        <v>1</v>
      </c>
      <c r="E28" s="50">
        <v>5</v>
      </c>
      <c r="F28" s="50">
        <v>3</v>
      </c>
      <c r="G28" s="50">
        <v>0</v>
      </c>
      <c r="H28" s="50">
        <v>0</v>
      </c>
      <c r="I28" s="50">
        <v>0</v>
      </c>
      <c r="J28" s="50">
        <v>0</v>
      </c>
      <c r="K28" s="50">
        <v>1</v>
      </c>
      <c r="L28" s="50">
        <v>0</v>
      </c>
      <c r="M28" s="50">
        <v>25</v>
      </c>
      <c r="N28" s="50">
        <v>0</v>
      </c>
      <c r="O28" s="15">
        <f t="shared" si="0"/>
        <v>14</v>
      </c>
      <c r="P28" s="15">
        <f t="shared" si="1"/>
        <v>39</v>
      </c>
      <c r="R28" s="5" t="s">
        <v>17</v>
      </c>
      <c r="S28" s="16">
        <f t="shared" ref="S28:AF28" si="20">SUM(S10:S21)</f>
        <v>499</v>
      </c>
      <c r="T28" s="16">
        <f t="shared" si="20"/>
        <v>57</v>
      </c>
      <c r="U28" s="16">
        <f t="shared" si="20"/>
        <v>105</v>
      </c>
      <c r="V28" s="16">
        <f t="shared" si="20"/>
        <v>104</v>
      </c>
      <c r="W28" s="16">
        <f t="shared" si="20"/>
        <v>5</v>
      </c>
      <c r="X28" s="16">
        <f t="shared" si="20"/>
        <v>2</v>
      </c>
      <c r="Y28" s="16">
        <f t="shared" si="20"/>
        <v>67</v>
      </c>
      <c r="Z28" s="16">
        <f t="shared" si="20"/>
        <v>34</v>
      </c>
      <c r="AA28" s="16">
        <f t="shared" si="20"/>
        <v>19</v>
      </c>
      <c r="AB28" s="16">
        <f t="shared" si="20"/>
        <v>8</v>
      </c>
      <c r="AC28" s="16">
        <f t="shared" si="20"/>
        <v>1051</v>
      </c>
      <c r="AD28" s="16">
        <f t="shared" si="20"/>
        <v>0</v>
      </c>
      <c r="AE28" s="32">
        <f t="shared" si="20"/>
        <v>900</v>
      </c>
      <c r="AF28" s="32">
        <f t="shared" si="20"/>
        <v>1951</v>
      </c>
    </row>
    <row r="29" spans="2:32" ht="23.1" customHeight="1" x14ac:dyDescent="0.25">
      <c r="B29" s="23" t="s">
        <v>56</v>
      </c>
      <c r="C29" s="50">
        <v>9</v>
      </c>
      <c r="D29" s="50">
        <v>2</v>
      </c>
      <c r="E29" s="50">
        <v>1</v>
      </c>
      <c r="F29" s="50">
        <v>3</v>
      </c>
      <c r="G29" s="50">
        <v>0</v>
      </c>
      <c r="H29" s="50">
        <v>0</v>
      </c>
      <c r="I29" s="50">
        <v>1</v>
      </c>
      <c r="J29" s="50">
        <v>0</v>
      </c>
      <c r="K29" s="50">
        <v>1</v>
      </c>
      <c r="L29" s="50">
        <v>0</v>
      </c>
      <c r="M29" s="50">
        <v>27</v>
      </c>
      <c r="N29" s="50">
        <v>0</v>
      </c>
      <c r="O29" s="15">
        <f t="shared" si="0"/>
        <v>17</v>
      </c>
      <c r="P29" s="15">
        <f t="shared" si="1"/>
        <v>44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0</v>
      </c>
      <c r="E30" s="50">
        <v>5</v>
      </c>
      <c r="F30" s="50">
        <v>1</v>
      </c>
      <c r="G30" s="50">
        <v>0</v>
      </c>
      <c r="H30" s="50">
        <v>0</v>
      </c>
      <c r="I30" s="50">
        <v>0</v>
      </c>
      <c r="J30" s="50">
        <v>1</v>
      </c>
      <c r="K30" s="50">
        <v>1</v>
      </c>
      <c r="L30" s="50">
        <v>0</v>
      </c>
      <c r="M30" s="50">
        <v>28</v>
      </c>
      <c r="N30" s="50">
        <v>0</v>
      </c>
      <c r="O30" s="15">
        <f t="shared" si="0"/>
        <v>18</v>
      </c>
      <c r="P30" s="15">
        <f t="shared" si="1"/>
        <v>46</v>
      </c>
    </row>
    <row r="31" spans="2:32" ht="23.1" customHeight="1" x14ac:dyDescent="0.25">
      <c r="B31" s="24" t="s">
        <v>58</v>
      </c>
      <c r="C31" s="50">
        <v>10</v>
      </c>
      <c r="D31" s="50">
        <v>0</v>
      </c>
      <c r="E31" s="50">
        <v>3</v>
      </c>
      <c r="F31" s="50">
        <v>1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21</v>
      </c>
      <c r="N31" s="50">
        <v>0</v>
      </c>
      <c r="O31" s="15">
        <f t="shared" si="0"/>
        <v>15</v>
      </c>
      <c r="P31" s="15">
        <f t="shared" si="1"/>
        <v>36</v>
      </c>
    </row>
    <row r="32" spans="2:32" ht="23.1" customHeight="1" x14ac:dyDescent="0.25">
      <c r="B32" s="24" t="s">
        <v>59</v>
      </c>
      <c r="C32" s="50">
        <v>3</v>
      </c>
      <c r="D32" s="50">
        <v>0</v>
      </c>
      <c r="E32" s="50">
        <v>1</v>
      </c>
      <c r="F32" s="50">
        <v>3</v>
      </c>
      <c r="G32" s="50">
        <v>0</v>
      </c>
      <c r="H32" s="50">
        <v>0</v>
      </c>
      <c r="I32" s="50">
        <v>1</v>
      </c>
      <c r="J32" s="50">
        <v>1</v>
      </c>
      <c r="K32" s="50">
        <v>1</v>
      </c>
      <c r="L32" s="50">
        <v>1</v>
      </c>
      <c r="M32" s="50">
        <v>25</v>
      </c>
      <c r="N32" s="50">
        <v>0</v>
      </c>
      <c r="O32" s="15">
        <f t="shared" si="0"/>
        <v>11</v>
      </c>
      <c r="P32" s="15">
        <f t="shared" si="1"/>
        <v>36</v>
      </c>
    </row>
    <row r="33" spans="2:20" ht="23.1" customHeight="1" x14ac:dyDescent="0.25">
      <c r="B33" s="23" t="s">
        <v>60</v>
      </c>
      <c r="C33" s="50">
        <v>6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3</v>
      </c>
      <c r="J33" s="50">
        <v>0</v>
      </c>
      <c r="K33" s="50">
        <v>3</v>
      </c>
      <c r="L33" s="50">
        <v>0</v>
      </c>
      <c r="M33" s="50">
        <v>25</v>
      </c>
      <c r="N33" s="50">
        <v>0</v>
      </c>
      <c r="O33" s="15">
        <f t="shared" si="0"/>
        <v>13</v>
      </c>
      <c r="P33" s="15">
        <f t="shared" si="1"/>
        <v>38</v>
      </c>
    </row>
    <row r="34" spans="2:20" ht="23.1" customHeight="1" x14ac:dyDescent="0.25">
      <c r="B34" s="24" t="s">
        <v>61</v>
      </c>
      <c r="C34" s="50">
        <v>7</v>
      </c>
      <c r="D34" s="50">
        <v>1</v>
      </c>
      <c r="E34" s="50">
        <v>0</v>
      </c>
      <c r="F34" s="50">
        <v>3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30</v>
      </c>
      <c r="N34" s="50">
        <v>0</v>
      </c>
      <c r="O34" s="15">
        <f t="shared" si="0"/>
        <v>13</v>
      </c>
      <c r="P34" s="15">
        <f t="shared" si="1"/>
        <v>43</v>
      </c>
    </row>
    <row r="35" spans="2:20" ht="23.1" customHeight="1" x14ac:dyDescent="0.25">
      <c r="B35" s="24" t="s">
        <v>62</v>
      </c>
      <c r="C35" s="50">
        <v>11</v>
      </c>
      <c r="D35" s="50">
        <v>0</v>
      </c>
      <c r="E35" s="50">
        <v>6</v>
      </c>
      <c r="F35" s="50">
        <v>1</v>
      </c>
      <c r="G35" s="50">
        <v>0</v>
      </c>
      <c r="H35" s="50">
        <v>0</v>
      </c>
      <c r="I35" s="50">
        <v>0</v>
      </c>
      <c r="J35" s="50">
        <v>3</v>
      </c>
      <c r="K35" s="50">
        <v>0</v>
      </c>
      <c r="L35" s="50">
        <v>0</v>
      </c>
      <c r="M35" s="50">
        <v>10</v>
      </c>
      <c r="N35" s="50">
        <v>0</v>
      </c>
      <c r="O35" s="15">
        <f t="shared" si="0"/>
        <v>21</v>
      </c>
      <c r="P35" s="15">
        <f t="shared" si="1"/>
        <v>31</v>
      </c>
    </row>
    <row r="36" spans="2:20" ht="23.1" customHeight="1" x14ac:dyDescent="0.25">
      <c r="B36" s="24" t="s">
        <v>63</v>
      </c>
      <c r="C36" s="50">
        <v>8</v>
      </c>
      <c r="D36" s="50">
        <v>1</v>
      </c>
      <c r="E36" s="50">
        <v>1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12</v>
      </c>
      <c r="P36" s="15">
        <f t="shared" si="1"/>
        <v>14</v>
      </c>
    </row>
    <row r="37" spans="2:20" ht="23.1" customHeight="1" x14ac:dyDescent="0.25">
      <c r="B37" s="23" t="s">
        <v>64</v>
      </c>
      <c r="C37" s="50">
        <v>5</v>
      </c>
      <c r="D37" s="50">
        <v>1</v>
      </c>
      <c r="E37" s="50">
        <v>2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2</v>
      </c>
      <c r="N37" s="50">
        <v>0</v>
      </c>
      <c r="O37" s="15">
        <f t="shared" si="0"/>
        <v>9</v>
      </c>
      <c r="P37" s="15">
        <f t="shared" si="1"/>
        <v>11</v>
      </c>
    </row>
    <row r="38" spans="2:20" ht="23.1" customHeight="1" x14ac:dyDescent="0.25">
      <c r="B38" s="24" t="s">
        <v>65</v>
      </c>
      <c r="C38" s="50">
        <v>3</v>
      </c>
      <c r="D38" s="50">
        <v>1</v>
      </c>
      <c r="E38" s="50">
        <v>0</v>
      </c>
      <c r="F38" s="50">
        <v>1</v>
      </c>
      <c r="G38" s="50">
        <v>0</v>
      </c>
      <c r="H38" s="50">
        <v>0</v>
      </c>
      <c r="I38" s="50">
        <v>0</v>
      </c>
      <c r="J38" s="50">
        <v>3</v>
      </c>
      <c r="K38" s="50">
        <v>1</v>
      </c>
      <c r="L38" s="50">
        <v>0</v>
      </c>
      <c r="M38" s="50">
        <v>7</v>
      </c>
      <c r="N38" s="50">
        <v>0</v>
      </c>
      <c r="O38" s="15">
        <f t="shared" si="0"/>
        <v>9</v>
      </c>
      <c r="P38" s="15">
        <f t="shared" si="1"/>
        <v>16</v>
      </c>
    </row>
    <row r="39" spans="2:20" ht="23.1" customHeight="1" x14ac:dyDescent="0.25">
      <c r="B39" s="24" t="s">
        <v>66</v>
      </c>
      <c r="C39" s="50">
        <v>13</v>
      </c>
      <c r="D39" s="50">
        <v>1</v>
      </c>
      <c r="E39" s="50">
        <v>2</v>
      </c>
      <c r="F39" s="50">
        <v>2</v>
      </c>
      <c r="G39" s="50">
        <v>0</v>
      </c>
      <c r="H39" s="50">
        <v>0</v>
      </c>
      <c r="I39" s="50">
        <v>5</v>
      </c>
      <c r="J39" s="50">
        <v>0</v>
      </c>
      <c r="K39" s="50">
        <v>0</v>
      </c>
      <c r="L39" s="50">
        <v>0</v>
      </c>
      <c r="M39" s="50">
        <v>8</v>
      </c>
      <c r="N39" s="50">
        <v>0</v>
      </c>
      <c r="O39" s="15">
        <f t="shared" si="0"/>
        <v>23</v>
      </c>
      <c r="P39" s="15">
        <f t="shared" si="1"/>
        <v>31</v>
      </c>
    </row>
    <row r="40" spans="2:20" ht="23.1" customHeight="1" x14ac:dyDescent="0.25">
      <c r="B40" s="24" t="s">
        <v>67</v>
      </c>
      <c r="C40" s="50">
        <v>10</v>
      </c>
      <c r="D40" s="50">
        <v>1</v>
      </c>
      <c r="E40" s="50">
        <v>1</v>
      </c>
      <c r="F40" s="50">
        <v>2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16</v>
      </c>
      <c r="N40" s="50">
        <v>0</v>
      </c>
      <c r="O40" s="15">
        <f t="shared" si="0"/>
        <v>14</v>
      </c>
      <c r="P40" s="15">
        <f t="shared" si="1"/>
        <v>30</v>
      </c>
    </row>
    <row r="41" spans="2:20" ht="23.1" customHeight="1" x14ac:dyDescent="0.25">
      <c r="B41" s="23" t="s">
        <v>68</v>
      </c>
      <c r="C41" s="50">
        <v>5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1</v>
      </c>
      <c r="J41" s="50">
        <v>2</v>
      </c>
      <c r="K41" s="50">
        <v>0</v>
      </c>
      <c r="L41" s="50">
        <v>0</v>
      </c>
      <c r="M41" s="50">
        <v>15</v>
      </c>
      <c r="N41" s="50">
        <v>0</v>
      </c>
      <c r="O41" s="15">
        <f t="shared" si="0"/>
        <v>9</v>
      </c>
      <c r="P41" s="15">
        <f t="shared" si="1"/>
        <v>24</v>
      </c>
    </row>
    <row r="42" spans="2:20" ht="23.1" customHeight="1" x14ac:dyDescent="0.25">
      <c r="B42" s="24" t="s">
        <v>69</v>
      </c>
      <c r="C42" s="50">
        <v>7</v>
      </c>
      <c r="D42" s="50">
        <v>1</v>
      </c>
      <c r="E42" s="50">
        <v>1</v>
      </c>
      <c r="F42" s="50">
        <v>1</v>
      </c>
      <c r="G42" s="50">
        <v>0</v>
      </c>
      <c r="H42" s="50">
        <v>0</v>
      </c>
      <c r="I42" s="50">
        <v>2</v>
      </c>
      <c r="J42" s="50">
        <v>2</v>
      </c>
      <c r="K42" s="50">
        <v>0</v>
      </c>
      <c r="L42" s="50">
        <v>0</v>
      </c>
      <c r="M42" s="50">
        <v>16</v>
      </c>
      <c r="N42" s="50">
        <v>0</v>
      </c>
      <c r="O42" s="15">
        <f t="shared" si="0"/>
        <v>14</v>
      </c>
      <c r="P42" s="15">
        <f t="shared" si="1"/>
        <v>30</v>
      </c>
    </row>
    <row r="43" spans="2:20" ht="23.1" customHeight="1" x14ac:dyDescent="0.25">
      <c r="B43" s="23" t="s">
        <v>70</v>
      </c>
      <c r="C43" s="50">
        <v>8</v>
      </c>
      <c r="D43" s="50">
        <v>1</v>
      </c>
      <c r="E43" s="50">
        <v>0</v>
      </c>
      <c r="F43" s="50">
        <v>2</v>
      </c>
      <c r="G43" s="50">
        <v>0</v>
      </c>
      <c r="H43" s="50">
        <v>0</v>
      </c>
      <c r="I43" s="50">
        <v>1</v>
      </c>
      <c r="J43" s="50">
        <v>2</v>
      </c>
      <c r="K43" s="50">
        <v>0</v>
      </c>
      <c r="L43" s="50">
        <v>0</v>
      </c>
      <c r="M43" s="50">
        <v>29</v>
      </c>
      <c r="N43" s="50">
        <v>0</v>
      </c>
      <c r="O43" s="15">
        <f t="shared" si="0"/>
        <v>14</v>
      </c>
      <c r="P43" s="15">
        <f t="shared" si="1"/>
        <v>43</v>
      </c>
    </row>
    <row r="44" spans="2:20" ht="23.1" customHeight="1" x14ac:dyDescent="0.25">
      <c r="B44" s="25" t="s">
        <v>71</v>
      </c>
      <c r="C44" s="50">
        <v>4</v>
      </c>
      <c r="D44" s="50">
        <v>1</v>
      </c>
      <c r="E44" s="50">
        <v>0</v>
      </c>
      <c r="F44" s="50">
        <v>1</v>
      </c>
      <c r="G44" s="50">
        <v>0</v>
      </c>
      <c r="H44" s="50">
        <v>0</v>
      </c>
      <c r="I44" s="50">
        <v>5</v>
      </c>
      <c r="J44" s="50">
        <v>0</v>
      </c>
      <c r="K44" s="50">
        <v>0</v>
      </c>
      <c r="L44" s="50">
        <v>0</v>
      </c>
      <c r="M44" s="50">
        <v>20</v>
      </c>
      <c r="N44" s="50">
        <v>0</v>
      </c>
      <c r="O44" s="15">
        <f t="shared" si="0"/>
        <v>11</v>
      </c>
      <c r="P44" s="15">
        <f t="shared" si="1"/>
        <v>31</v>
      </c>
    </row>
    <row r="45" spans="2:20" ht="23.1" customHeight="1" x14ac:dyDescent="0.25">
      <c r="B45" s="23" t="s">
        <v>72</v>
      </c>
      <c r="C45" s="50">
        <v>10</v>
      </c>
      <c r="D45" s="50">
        <v>1</v>
      </c>
      <c r="E45" s="50">
        <v>5</v>
      </c>
      <c r="F45" s="50">
        <v>1</v>
      </c>
      <c r="G45" s="50">
        <v>0</v>
      </c>
      <c r="H45" s="50">
        <v>0</v>
      </c>
      <c r="I45" s="50">
        <v>1</v>
      </c>
      <c r="J45" s="50">
        <v>0</v>
      </c>
      <c r="K45" s="50">
        <v>1</v>
      </c>
      <c r="L45" s="50">
        <v>0</v>
      </c>
      <c r="M45" s="50">
        <v>16</v>
      </c>
      <c r="N45" s="50">
        <v>0</v>
      </c>
      <c r="O45" s="15">
        <f t="shared" si="0"/>
        <v>19</v>
      </c>
      <c r="P45" s="15">
        <f t="shared" si="1"/>
        <v>35</v>
      </c>
    </row>
    <row r="46" spans="2:20" ht="23.1" customHeight="1" x14ac:dyDescent="0.25">
      <c r="B46" s="24" t="s">
        <v>73</v>
      </c>
      <c r="C46" s="50">
        <v>12</v>
      </c>
      <c r="D46" s="50">
        <v>0</v>
      </c>
      <c r="E46" s="50">
        <v>1</v>
      </c>
      <c r="F46" s="50">
        <v>1</v>
      </c>
      <c r="G46" s="50">
        <v>2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23</v>
      </c>
      <c r="N46" s="50">
        <v>0</v>
      </c>
      <c r="O46" s="15">
        <f t="shared" si="0"/>
        <v>18</v>
      </c>
      <c r="P46" s="15">
        <f t="shared" si="1"/>
        <v>41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0</v>
      </c>
      <c r="E47" s="50">
        <v>0</v>
      </c>
      <c r="F47" s="50">
        <v>2</v>
      </c>
      <c r="G47" s="50">
        <v>1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16</v>
      </c>
      <c r="N47" s="50">
        <v>0</v>
      </c>
      <c r="O47" s="15">
        <f t="shared" si="0"/>
        <v>9</v>
      </c>
      <c r="P47" s="15">
        <f t="shared" si="1"/>
        <v>25</v>
      </c>
      <c r="R47" s="8"/>
      <c r="T47"/>
    </row>
    <row r="48" spans="2:20" ht="23.1" customHeight="1" x14ac:dyDescent="0.25">
      <c r="B48" s="24" t="s">
        <v>75</v>
      </c>
      <c r="C48" s="50">
        <v>17</v>
      </c>
      <c r="D48" s="50">
        <v>1</v>
      </c>
      <c r="E48" s="50">
        <v>1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20</v>
      </c>
      <c r="N48" s="50">
        <v>0</v>
      </c>
      <c r="O48" s="15">
        <f t="shared" si="0"/>
        <v>21</v>
      </c>
      <c r="P48" s="15">
        <f t="shared" si="1"/>
        <v>41</v>
      </c>
      <c r="R48" s="8"/>
      <c r="T48"/>
    </row>
    <row r="49" spans="2:20" ht="23.1" customHeight="1" x14ac:dyDescent="0.25">
      <c r="B49" s="23" t="s">
        <v>76</v>
      </c>
      <c r="C49" s="50">
        <v>18</v>
      </c>
      <c r="D49" s="50">
        <v>1</v>
      </c>
      <c r="E49" s="50">
        <v>3</v>
      </c>
      <c r="F49" s="50">
        <v>3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37</v>
      </c>
      <c r="N49" s="50">
        <v>0</v>
      </c>
      <c r="O49" s="15">
        <f t="shared" si="0"/>
        <v>26</v>
      </c>
      <c r="P49" s="15">
        <f t="shared" si="1"/>
        <v>63</v>
      </c>
      <c r="R49" s="8"/>
      <c r="T49"/>
    </row>
    <row r="50" spans="2:20" ht="23.1" customHeight="1" x14ac:dyDescent="0.25">
      <c r="B50" s="24" t="s">
        <v>77</v>
      </c>
      <c r="C50" s="50">
        <v>13</v>
      </c>
      <c r="D50" s="50">
        <v>3</v>
      </c>
      <c r="E50" s="50">
        <v>2</v>
      </c>
      <c r="F50" s="50">
        <v>3</v>
      </c>
      <c r="G50" s="50">
        <v>0</v>
      </c>
      <c r="H50" s="50">
        <v>0</v>
      </c>
      <c r="I50" s="50">
        <v>3</v>
      </c>
      <c r="J50" s="50">
        <v>1</v>
      </c>
      <c r="K50" s="50">
        <v>1</v>
      </c>
      <c r="L50" s="50">
        <v>0</v>
      </c>
      <c r="M50" s="50">
        <v>29</v>
      </c>
      <c r="N50" s="50">
        <v>0</v>
      </c>
      <c r="O50" s="15">
        <f t="shared" si="0"/>
        <v>26</v>
      </c>
      <c r="P50" s="15">
        <f t="shared" si="1"/>
        <v>55</v>
      </c>
      <c r="R50" s="8"/>
      <c r="T50"/>
    </row>
    <row r="51" spans="2:20" ht="23.1" customHeight="1" x14ac:dyDescent="0.25">
      <c r="B51" s="24" t="s">
        <v>78</v>
      </c>
      <c r="C51" s="50">
        <v>15</v>
      </c>
      <c r="D51" s="50">
        <v>2</v>
      </c>
      <c r="E51" s="50">
        <v>1</v>
      </c>
      <c r="F51" s="50">
        <v>2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19</v>
      </c>
      <c r="N51" s="50">
        <v>0</v>
      </c>
      <c r="O51" s="15">
        <f t="shared" si="0"/>
        <v>20</v>
      </c>
      <c r="P51" s="15">
        <f t="shared" si="1"/>
        <v>39</v>
      </c>
      <c r="R51" s="8"/>
      <c r="T51"/>
    </row>
    <row r="52" spans="2:20" ht="23.1" customHeight="1" x14ac:dyDescent="0.25">
      <c r="B52" s="24" t="s">
        <v>79</v>
      </c>
      <c r="C52" s="50">
        <v>17</v>
      </c>
      <c r="D52" s="50">
        <v>2</v>
      </c>
      <c r="E52" s="50">
        <v>3</v>
      </c>
      <c r="F52" s="50">
        <v>2</v>
      </c>
      <c r="G52" s="50">
        <v>0</v>
      </c>
      <c r="H52" s="50">
        <v>0</v>
      </c>
      <c r="I52" s="50">
        <v>1</v>
      </c>
      <c r="J52" s="50">
        <v>2</v>
      </c>
      <c r="K52" s="50">
        <v>0</v>
      </c>
      <c r="L52" s="50">
        <v>0</v>
      </c>
      <c r="M52" s="50">
        <v>33</v>
      </c>
      <c r="N52" s="50">
        <v>0</v>
      </c>
      <c r="O52" s="15">
        <f t="shared" si="0"/>
        <v>27</v>
      </c>
      <c r="P52" s="15">
        <f t="shared" si="1"/>
        <v>60</v>
      </c>
      <c r="R52" s="8"/>
      <c r="T52"/>
    </row>
    <row r="53" spans="2:20" ht="23.1" customHeight="1" x14ac:dyDescent="0.25">
      <c r="B53" s="23" t="s">
        <v>80</v>
      </c>
      <c r="C53" s="50">
        <v>14</v>
      </c>
      <c r="D53" s="50">
        <v>1</v>
      </c>
      <c r="E53" s="50">
        <v>1</v>
      </c>
      <c r="F53" s="50">
        <v>2</v>
      </c>
      <c r="G53" s="50">
        <v>1</v>
      </c>
      <c r="H53" s="50">
        <v>0</v>
      </c>
      <c r="I53" s="50">
        <v>0</v>
      </c>
      <c r="J53" s="50">
        <v>1</v>
      </c>
      <c r="K53" s="50">
        <v>2</v>
      </c>
      <c r="L53" s="50">
        <v>0</v>
      </c>
      <c r="M53" s="50">
        <v>33</v>
      </c>
      <c r="N53" s="50">
        <v>0</v>
      </c>
      <c r="O53" s="15">
        <f t="shared" si="0"/>
        <v>22</v>
      </c>
      <c r="P53" s="15">
        <f t="shared" si="1"/>
        <v>55</v>
      </c>
      <c r="R53" s="8"/>
      <c r="T53"/>
    </row>
    <row r="54" spans="2:20" ht="23.1" customHeight="1" x14ac:dyDescent="0.25">
      <c r="B54" s="23" t="s">
        <v>81</v>
      </c>
      <c r="C54" s="50">
        <v>14</v>
      </c>
      <c r="D54" s="50">
        <v>3</v>
      </c>
      <c r="E54" s="50">
        <v>1</v>
      </c>
      <c r="F54" s="50">
        <v>5</v>
      </c>
      <c r="G54" s="50">
        <v>0</v>
      </c>
      <c r="H54" s="50">
        <v>0</v>
      </c>
      <c r="I54" s="50">
        <v>2</v>
      </c>
      <c r="J54" s="50">
        <v>0</v>
      </c>
      <c r="K54" s="50">
        <v>1</v>
      </c>
      <c r="L54" s="50">
        <v>0</v>
      </c>
      <c r="M54" s="50">
        <v>24</v>
      </c>
      <c r="N54" s="50">
        <v>0</v>
      </c>
      <c r="O54" s="15">
        <f t="shared" si="0"/>
        <v>26</v>
      </c>
      <c r="P54" s="15">
        <f t="shared" si="1"/>
        <v>50</v>
      </c>
      <c r="R54" s="8"/>
      <c r="T54"/>
    </row>
    <row r="55" spans="2:20" ht="23.1" customHeight="1" x14ac:dyDescent="0.25">
      <c r="B55" s="23" t="s">
        <v>82</v>
      </c>
      <c r="C55" s="50">
        <v>14</v>
      </c>
      <c r="D55" s="50">
        <v>4</v>
      </c>
      <c r="E55" s="50">
        <v>4</v>
      </c>
      <c r="F55" s="50">
        <v>4</v>
      </c>
      <c r="G55" s="50">
        <v>0</v>
      </c>
      <c r="H55" s="50">
        <v>0</v>
      </c>
      <c r="I55" s="50">
        <v>0</v>
      </c>
      <c r="J55" s="50">
        <v>0</v>
      </c>
      <c r="K55" s="50">
        <v>1</v>
      </c>
      <c r="L55" s="50">
        <v>0</v>
      </c>
      <c r="M55" s="50">
        <v>28</v>
      </c>
      <c r="N55" s="50">
        <v>0</v>
      </c>
      <c r="O55" s="15">
        <f t="shared" si="0"/>
        <v>27</v>
      </c>
      <c r="P55" s="15">
        <f t="shared" si="1"/>
        <v>55</v>
      </c>
      <c r="R55" s="8"/>
      <c r="T55"/>
    </row>
    <row r="56" spans="2:20" ht="23.1" customHeight="1" x14ac:dyDescent="0.25">
      <c r="B56" s="23" t="s">
        <v>83</v>
      </c>
      <c r="C56" s="50">
        <v>20</v>
      </c>
      <c r="D56" s="50">
        <v>3</v>
      </c>
      <c r="E56" s="50">
        <v>2</v>
      </c>
      <c r="F56" s="50">
        <v>5</v>
      </c>
      <c r="G56" s="50">
        <v>1</v>
      </c>
      <c r="H56" s="50">
        <v>0</v>
      </c>
      <c r="I56" s="50">
        <v>3</v>
      </c>
      <c r="J56" s="50">
        <v>1</v>
      </c>
      <c r="K56" s="50">
        <v>0</v>
      </c>
      <c r="L56" s="50">
        <v>0</v>
      </c>
      <c r="M56" s="50">
        <v>45</v>
      </c>
      <c r="N56" s="50">
        <v>0</v>
      </c>
      <c r="O56" s="15">
        <f t="shared" si="0"/>
        <v>35</v>
      </c>
      <c r="P56" s="15">
        <f t="shared" si="1"/>
        <v>80</v>
      </c>
      <c r="R56" s="8"/>
      <c r="T56"/>
    </row>
    <row r="57" spans="2:20" ht="23.1" customHeight="1" x14ac:dyDescent="0.25">
      <c r="B57" s="23" t="s">
        <v>84</v>
      </c>
      <c r="C57" s="50">
        <v>10</v>
      </c>
      <c r="D57" s="50">
        <v>1</v>
      </c>
      <c r="E57" s="50">
        <v>3</v>
      </c>
      <c r="F57" s="50">
        <v>5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22</v>
      </c>
      <c r="N57" s="50">
        <v>0</v>
      </c>
      <c r="O57" s="15">
        <f t="shared" si="0"/>
        <v>19</v>
      </c>
      <c r="P57" s="15">
        <f t="shared" si="1"/>
        <v>41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499</v>
      </c>
      <c r="D58" s="16">
        <f t="shared" si="21"/>
        <v>57</v>
      </c>
      <c r="E58" s="16">
        <f t="shared" si="21"/>
        <v>105</v>
      </c>
      <c r="F58" s="16">
        <f t="shared" si="21"/>
        <v>104</v>
      </c>
      <c r="G58" s="16">
        <f t="shared" si="21"/>
        <v>5</v>
      </c>
      <c r="H58" s="16">
        <f t="shared" si="21"/>
        <v>2</v>
      </c>
      <c r="I58" s="16">
        <f t="shared" si="21"/>
        <v>67</v>
      </c>
      <c r="J58" s="16">
        <f t="shared" si="21"/>
        <v>34</v>
      </c>
      <c r="K58" s="16">
        <f t="shared" si="21"/>
        <v>19</v>
      </c>
      <c r="L58" s="16">
        <f t="shared" si="21"/>
        <v>8</v>
      </c>
      <c r="M58" s="16">
        <f t="shared" si="21"/>
        <v>1051</v>
      </c>
      <c r="N58" s="16">
        <f t="shared" si="21"/>
        <v>0</v>
      </c>
      <c r="O58" s="16">
        <f t="shared" si="21"/>
        <v>900</v>
      </c>
      <c r="P58" s="16">
        <f t="shared" si="21"/>
        <v>1951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0.25576627370579191</v>
      </c>
      <c r="D59" s="43">
        <f t="shared" si="22"/>
        <v>2.92157867760123E-2</v>
      </c>
      <c r="E59" s="43">
        <f t="shared" si="22"/>
        <v>5.3818554587391085E-2</v>
      </c>
      <c r="F59" s="43">
        <f t="shared" si="22"/>
        <v>5.3305996924654021E-2</v>
      </c>
      <c r="G59" s="43">
        <f t="shared" si="22"/>
        <v>2.5627883136852894E-3</v>
      </c>
      <c r="H59" s="43">
        <f t="shared" si="22"/>
        <v>1.0251153254741158E-3</v>
      </c>
      <c r="I59" s="43">
        <f t="shared" si="22"/>
        <v>3.4341363403382882E-2</v>
      </c>
      <c r="J59" s="43">
        <f t="shared" si="22"/>
        <v>1.7426960533059969E-2</v>
      </c>
      <c r="K59" s="43">
        <f t="shared" si="22"/>
        <v>9.7385955920041012E-3</v>
      </c>
      <c r="L59" s="43">
        <f t="shared" si="22"/>
        <v>4.1004613018964632E-3</v>
      </c>
      <c r="M59" s="43">
        <f t="shared" si="22"/>
        <v>0.53869810353664782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0.55444444444444441</v>
      </c>
      <c r="D60" s="44">
        <f t="shared" ref="D60:N60" si="23">D58/$O$58</f>
        <v>6.3333333333333339E-2</v>
      </c>
      <c r="E60" s="44">
        <f t="shared" si="23"/>
        <v>0.11666666666666667</v>
      </c>
      <c r="F60" s="44">
        <f t="shared" si="23"/>
        <v>0.11555555555555555</v>
      </c>
      <c r="G60" s="44">
        <f t="shared" si="23"/>
        <v>5.5555555555555558E-3</v>
      </c>
      <c r="H60" s="44">
        <f t="shared" si="23"/>
        <v>2.2222222222222222E-3</v>
      </c>
      <c r="I60" s="44">
        <f t="shared" si="23"/>
        <v>7.4444444444444438E-2</v>
      </c>
      <c r="J60" s="44">
        <f t="shared" si="23"/>
        <v>3.7777777777777778E-2</v>
      </c>
      <c r="K60" s="44">
        <f t="shared" si="23"/>
        <v>2.1111111111111112E-2</v>
      </c>
      <c r="L60" s="44">
        <f t="shared" si="23"/>
        <v>8.8888888888888889E-3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topLeftCell="A43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'23.09. KASANGATI-KIIRA'!C3:G3</f>
        <v>MCC - C2 - STN 70 - KASANGATI-KIIRA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'27.09 Kira-Kasangati'!D5</f>
        <v>27.09.19</v>
      </c>
      <c r="E5" s="3"/>
      <c r="F5" s="41" t="s">
        <v>1</v>
      </c>
      <c r="G5" s="76" t="str">
        <f>'27.09 Kira-Kasangati'!G5:H5</f>
        <v>Bonobos hotel</v>
      </c>
      <c r="H5" s="77"/>
      <c r="I5" s="14"/>
      <c r="J5" s="2" t="s">
        <v>5</v>
      </c>
      <c r="K5" s="76" t="s">
        <v>171</v>
      </c>
      <c r="L5" s="77"/>
      <c r="M5" s="10"/>
      <c r="N5" s="10"/>
      <c r="O5" s="3"/>
      <c r="P5" s="3"/>
    </row>
    <row r="6" spans="2:32" ht="23.25" customHeight="1" x14ac:dyDescent="0.25">
      <c r="C6" s="2" t="s">
        <v>4</v>
      </c>
      <c r="D6" s="76" t="str">
        <f>'23.09. KASANGATI-KIIRA'!D6:E6</f>
        <v>KASANAGATI</v>
      </c>
      <c r="E6" s="77"/>
      <c r="F6" s="2" t="s">
        <v>2</v>
      </c>
      <c r="G6" s="76" t="str">
        <f>'23.09. KASANGATI-KIIRA'!G6:H6</f>
        <v>KIIRA</v>
      </c>
      <c r="H6" s="77"/>
      <c r="J6" s="2" t="s">
        <v>21</v>
      </c>
      <c r="K6" s="76" t="str">
        <f>'27.09 Kira-Kasangati'!K6:L6</f>
        <v>Lawrence</v>
      </c>
      <c r="L6" s="7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</v>
      </c>
      <c r="D10" s="50">
        <v>0</v>
      </c>
      <c r="E10" s="50">
        <v>0</v>
      </c>
      <c r="F10" s="50">
        <v>5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12</v>
      </c>
      <c r="N10" s="50">
        <v>0</v>
      </c>
      <c r="O10" s="15">
        <f t="shared" ref="O10:O57" si="0">SUM(C10:L10,N10)</f>
        <v>16</v>
      </c>
      <c r="P10" s="15">
        <f t="shared" ref="P10:P57" si="1">SUM(C10:N10)</f>
        <v>28</v>
      </c>
      <c r="R10" s="1" t="s">
        <v>6</v>
      </c>
      <c r="S10" s="17">
        <f t="shared" ref="S10:AF10" si="2">SUM(C10:C13)</f>
        <v>46</v>
      </c>
      <c r="T10" s="17">
        <f t="shared" si="2"/>
        <v>4</v>
      </c>
      <c r="U10" s="17">
        <f t="shared" si="2"/>
        <v>7</v>
      </c>
      <c r="V10" s="17">
        <f t="shared" si="2"/>
        <v>16</v>
      </c>
      <c r="W10" s="17">
        <f t="shared" si="2"/>
        <v>0</v>
      </c>
      <c r="X10" s="17">
        <f t="shared" si="2"/>
        <v>0</v>
      </c>
      <c r="Y10" s="17">
        <f t="shared" si="2"/>
        <v>8</v>
      </c>
      <c r="Z10" s="17">
        <f t="shared" si="2"/>
        <v>0</v>
      </c>
      <c r="AA10" s="17">
        <f t="shared" si="2"/>
        <v>0</v>
      </c>
      <c r="AB10" s="17">
        <f t="shared" si="2"/>
        <v>2</v>
      </c>
      <c r="AC10" s="17">
        <f t="shared" si="2"/>
        <v>82</v>
      </c>
      <c r="AD10" s="17">
        <f t="shared" si="2"/>
        <v>0</v>
      </c>
      <c r="AE10" s="31">
        <f t="shared" si="2"/>
        <v>83</v>
      </c>
      <c r="AF10" s="31">
        <f t="shared" si="2"/>
        <v>165</v>
      </c>
    </row>
    <row r="11" spans="2:32" s="6" customFormat="1" ht="23.1" customHeight="1" x14ac:dyDescent="0.25">
      <c r="B11" s="23" t="s">
        <v>38</v>
      </c>
      <c r="C11" s="50">
        <v>18</v>
      </c>
      <c r="D11" s="50">
        <v>2</v>
      </c>
      <c r="E11" s="50">
        <v>1</v>
      </c>
      <c r="F11" s="50">
        <v>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16</v>
      </c>
      <c r="N11" s="50">
        <v>0</v>
      </c>
      <c r="O11" s="15">
        <f t="shared" si="0"/>
        <v>23</v>
      </c>
      <c r="P11" s="15">
        <f t="shared" si="1"/>
        <v>39</v>
      </c>
      <c r="R11" s="1" t="s">
        <v>7</v>
      </c>
      <c r="S11" s="17">
        <f t="shared" ref="S11:AF11" si="3">SUM(C14:C17)</f>
        <v>22</v>
      </c>
      <c r="T11" s="17">
        <f t="shared" si="3"/>
        <v>4</v>
      </c>
      <c r="U11" s="17">
        <f t="shared" si="3"/>
        <v>4</v>
      </c>
      <c r="V11" s="17">
        <f t="shared" si="3"/>
        <v>13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96</v>
      </c>
      <c r="AD11" s="17">
        <f t="shared" si="3"/>
        <v>0</v>
      </c>
      <c r="AE11" s="31">
        <f t="shared" si="3"/>
        <v>48</v>
      </c>
      <c r="AF11" s="31">
        <f t="shared" si="3"/>
        <v>144</v>
      </c>
    </row>
    <row r="12" spans="2:32" ht="23.1" customHeight="1" x14ac:dyDescent="0.25">
      <c r="B12" s="23" t="s">
        <v>39</v>
      </c>
      <c r="C12" s="50">
        <v>10</v>
      </c>
      <c r="D12" s="50">
        <v>0</v>
      </c>
      <c r="E12" s="50">
        <v>3</v>
      </c>
      <c r="F12" s="50">
        <v>4</v>
      </c>
      <c r="G12" s="50">
        <v>0</v>
      </c>
      <c r="H12" s="50">
        <v>0</v>
      </c>
      <c r="I12" s="50">
        <v>4</v>
      </c>
      <c r="J12" s="50">
        <v>0</v>
      </c>
      <c r="K12" s="50">
        <v>0</v>
      </c>
      <c r="L12" s="50">
        <v>1</v>
      </c>
      <c r="M12" s="50">
        <v>28</v>
      </c>
      <c r="N12" s="50">
        <v>0</v>
      </c>
      <c r="O12" s="15">
        <f t="shared" si="0"/>
        <v>22</v>
      </c>
      <c r="P12" s="15">
        <f t="shared" si="1"/>
        <v>50</v>
      </c>
      <c r="R12" s="1" t="s">
        <v>8</v>
      </c>
      <c r="S12" s="17">
        <f t="shared" ref="S12:AF12" si="4">SUM(C18:C21)</f>
        <v>22</v>
      </c>
      <c r="T12" s="17">
        <f t="shared" si="4"/>
        <v>4</v>
      </c>
      <c r="U12" s="17">
        <f t="shared" si="4"/>
        <v>8</v>
      </c>
      <c r="V12" s="17">
        <f t="shared" si="4"/>
        <v>10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3</v>
      </c>
      <c r="AA12" s="17">
        <f t="shared" si="4"/>
        <v>0</v>
      </c>
      <c r="AB12" s="17">
        <f t="shared" si="4"/>
        <v>1</v>
      </c>
      <c r="AC12" s="17">
        <f t="shared" si="4"/>
        <v>95</v>
      </c>
      <c r="AD12" s="17">
        <f t="shared" si="4"/>
        <v>0</v>
      </c>
      <c r="AE12" s="31">
        <f t="shared" si="4"/>
        <v>55</v>
      </c>
      <c r="AF12" s="31">
        <f t="shared" si="4"/>
        <v>150</v>
      </c>
    </row>
    <row r="13" spans="2:32" ht="23.1" customHeight="1" x14ac:dyDescent="0.25">
      <c r="B13" s="23" t="s">
        <v>40</v>
      </c>
      <c r="C13" s="50">
        <v>8</v>
      </c>
      <c r="D13" s="50">
        <v>2</v>
      </c>
      <c r="E13" s="50">
        <v>3</v>
      </c>
      <c r="F13" s="50">
        <v>5</v>
      </c>
      <c r="G13" s="50">
        <v>0</v>
      </c>
      <c r="H13" s="50">
        <v>0</v>
      </c>
      <c r="I13" s="50">
        <v>4</v>
      </c>
      <c r="J13" s="50">
        <v>0</v>
      </c>
      <c r="K13" s="50">
        <v>0</v>
      </c>
      <c r="L13" s="50">
        <v>0</v>
      </c>
      <c r="M13" s="50">
        <v>26</v>
      </c>
      <c r="N13" s="50">
        <v>0</v>
      </c>
      <c r="O13" s="15">
        <f t="shared" si="0"/>
        <v>22</v>
      </c>
      <c r="P13" s="15">
        <f t="shared" si="1"/>
        <v>48</v>
      </c>
      <c r="R13" s="1" t="s">
        <v>9</v>
      </c>
      <c r="S13" s="17">
        <f t="shared" ref="S13:AF13" si="5">SUM(C22:C25)</f>
        <v>38</v>
      </c>
      <c r="T13" s="17">
        <f t="shared" si="5"/>
        <v>3</v>
      </c>
      <c r="U13" s="17">
        <f t="shared" si="5"/>
        <v>7</v>
      </c>
      <c r="V13" s="17">
        <f t="shared" si="5"/>
        <v>10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4</v>
      </c>
      <c r="AA13" s="17">
        <f t="shared" si="5"/>
        <v>0</v>
      </c>
      <c r="AB13" s="17">
        <f t="shared" si="5"/>
        <v>1</v>
      </c>
      <c r="AC13" s="17">
        <f t="shared" si="5"/>
        <v>89</v>
      </c>
      <c r="AD13" s="17">
        <f t="shared" si="5"/>
        <v>0</v>
      </c>
      <c r="AE13" s="31">
        <f t="shared" si="5"/>
        <v>68</v>
      </c>
      <c r="AF13" s="31">
        <f t="shared" si="5"/>
        <v>157</v>
      </c>
    </row>
    <row r="14" spans="2:32" ht="23.1" customHeight="1" x14ac:dyDescent="0.25">
      <c r="B14" s="23" t="s">
        <v>41</v>
      </c>
      <c r="C14" s="50">
        <v>5</v>
      </c>
      <c r="D14" s="50">
        <v>0</v>
      </c>
      <c r="E14" s="50">
        <v>2</v>
      </c>
      <c r="F14" s="50">
        <v>3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31</v>
      </c>
      <c r="N14" s="50">
        <v>0</v>
      </c>
      <c r="O14" s="15">
        <f t="shared" si="0"/>
        <v>12</v>
      </c>
      <c r="P14" s="15">
        <f t="shared" si="1"/>
        <v>43</v>
      </c>
      <c r="R14" s="1" t="s">
        <v>10</v>
      </c>
      <c r="S14" s="17">
        <f t="shared" ref="S14:AF14" si="6">SUM(C26:C29)</f>
        <v>29</v>
      </c>
      <c r="T14" s="17">
        <f t="shared" si="6"/>
        <v>3</v>
      </c>
      <c r="U14" s="17">
        <f t="shared" si="6"/>
        <v>9</v>
      </c>
      <c r="V14" s="17">
        <f t="shared" si="6"/>
        <v>8</v>
      </c>
      <c r="W14" s="17">
        <f t="shared" si="6"/>
        <v>1</v>
      </c>
      <c r="X14" s="17">
        <f t="shared" si="6"/>
        <v>0</v>
      </c>
      <c r="Y14" s="17">
        <f t="shared" si="6"/>
        <v>10</v>
      </c>
      <c r="Z14" s="17">
        <f t="shared" si="6"/>
        <v>3</v>
      </c>
      <c r="AA14" s="17">
        <f t="shared" si="6"/>
        <v>1</v>
      </c>
      <c r="AB14" s="17">
        <f t="shared" si="6"/>
        <v>3</v>
      </c>
      <c r="AC14" s="17">
        <f t="shared" si="6"/>
        <v>83</v>
      </c>
      <c r="AD14" s="17">
        <f t="shared" si="6"/>
        <v>0</v>
      </c>
      <c r="AE14" s="31">
        <f t="shared" si="6"/>
        <v>67</v>
      </c>
      <c r="AF14" s="31">
        <f t="shared" si="6"/>
        <v>150</v>
      </c>
    </row>
    <row r="15" spans="2:32" ht="23.1" customHeight="1" x14ac:dyDescent="0.25">
      <c r="B15" s="23" t="s">
        <v>42</v>
      </c>
      <c r="C15" s="50">
        <v>3</v>
      </c>
      <c r="D15" s="50">
        <v>1</v>
      </c>
      <c r="E15" s="50">
        <v>1</v>
      </c>
      <c r="F15" s="50">
        <v>3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25</v>
      </c>
      <c r="N15" s="50">
        <v>0</v>
      </c>
      <c r="O15" s="15">
        <f t="shared" si="0"/>
        <v>9</v>
      </c>
      <c r="P15" s="15">
        <f t="shared" si="1"/>
        <v>34</v>
      </c>
      <c r="R15" s="1" t="s">
        <v>11</v>
      </c>
      <c r="S15" s="17">
        <f t="shared" ref="S15:AF15" si="7">SUM(C30:C33)</f>
        <v>22</v>
      </c>
      <c r="T15" s="17">
        <f t="shared" si="7"/>
        <v>1</v>
      </c>
      <c r="U15" s="17">
        <f t="shared" si="7"/>
        <v>10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10</v>
      </c>
      <c r="Z15" s="17">
        <f t="shared" si="7"/>
        <v>1</v>
      </c>
      <c r="AA15" s="17">
        <f t="shared" si="7"/>
        <v>0</v>
      </c>
      <c r="AB15" s="17">
        <f t="shared" si="7"/>
        <v>2</v>
      </c>
      <c r="AC15" s="17">
        <f t="shared" si="7"/>
        <v>91</v>
      </c>
      <c r="AD15" s="17">
        <f t="shared" si="7"/>
        <v>0</v>
      </c>
      <c r="AE15" s="31">
        <f t="shared" si="7"/>
        <v>50</v>
      </c>
      <c r="AF15" s="31">
        <f t="shared" si="7"/>
        <v>141</v>
      </c>
    </row>
    <row r="16" spans="2:32" ht="23.1" customHeight="1" x14ac:dyDescent="0.25">
      <c r="B16" s="23" t="s">
        <v>43</v>
      </c>
      <c r="C16" s="50">
        <v>8</v>
      </c>
      <c r="D16" s="50">
        <v>2</v>
      </c>
      <c r="E16" s="50">
        <v>1</v>
      </c>
      <c r="F16" s="50">
        <v>4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21</v>
      </c>
      <c r="N16" s="50">
        <v>0</v>
      </c>
      <c r="O16" s="15">
        <f t="shared" si="0"/>
        <v>17</v>
      </c>
      <c r="P16" s="15">
        <f t="shared" si="1"/>
        <v>38</v>
      </c>
      <c r="R16" s="1" t="s">
        <v>12</v>
      </c>
      <c r="S16" s="17">
        <f t="shared" ref="S16:AF16" si="8">SUM(C34:C37)</f>
        <v>29</v>
      </c>
      <c r="T16" s="17">
        <f t="shared" si="8"/>
        <v>2</v>
      </c>
      <c r="U16" s="17">
        <f t="shared" si="8"/>
        <v>9</v>
      </c>
      <c r="V16" s="17">
        <f t="shared" si="8"/>
        <v>9</v>
      </c>
      <c r="W16" s="17">
        <f t="shared" si="8"/>
        <v>0</v>
      </c>
      <c r="X16" s="17">
        <f t="shared" si="8"/>
        <v>1</v>
      </c>
      <c r="Y16" s="17">
        <f t="shared" si="8"/>
        <v>6</v>
      </c>
      <c r="Z16" s="17">
        <f t="shared" si="8"/>
        <v>1</v>
      </c>
      <c r="AA16" s="17">
        <f t="shared" si="8"/>
        <v>0</v>
      </c>
      <c r="AB16" s="17">
        <f t="shared" si="8"/>
        <v>2</v>
      </c>
      <c r="AC16" s="17">
        <f t="shared" si="8"/>
        <v>36</v>
      </c>
      <c r="AD16" s="17">
        <f t="shared" si="8"/>
        <v>0</v>
      </c>
      <c r="AE16" s="31">
        <f t="shared" si="8"/>
        <v>59</v>
      </c>
      <c r="AF16" s="31">
        <f t="shared" si="8"/>
        <v>95</v>
      </c>
    </row>
    <row r="17" spans="2:32" ht="23.1" customHeight="1" x14ac:dyDescent="0.25">
      <c r="B17" s="23" t="s">
        <v>44</v>
      </c>
      <c r="C17" s="50">
        <v>6</v>
      </c>
      <c r="D17" s="50">
        <v>1</v>
      </c>
      <c r="E17" s="50">
        <v>0</v>
      </c>
      <c r="F17" s="50">
        <v>3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19</v>
      </c>
      <c r="N17" s="50">
        <v>0</v>
      </c>
      <c r="O17" s="15">
        <f t="shared" si="0"/>
        <v>10</v>
      </c>
      <c r="P17" s="15">
        <f t="shared" si="1"/>
        <v>29</v>
      </c>
      <c r="R17" s="1" t="s">
        <v>13</v>
      </c>
      <c r="S17" s="17">
        <f t="shared" ref="S17:AF17" si="9">SUM(C38:C41)</f>
        <v>38</v>
      </c>
      <c r="T17" s="17">
        <f t="shared" si="9"/>
        <v>2</v>
      </c>
      <c r="U17" s="17">
        <f t="shared" si="9"/>
        <v>11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1</v>
      </c>
      <c r="AA17" s="17">
        <f t="shared" si="9"/>
        <v>1</v>
      </c>
      <c r="AB17" s="17">
        <f t="shared" si="9"/>
        <v>2</v>
      </c>
      <c r="AC17" s="17">
        <f t="shared" si="9"/>
        <v>53</v>
      </c>
      <c r="AD17" s="17">
        <f t="shared" si="9"/>
        <v>0</v>
      </c>
      <c r="AE17" s="31">
        <f t="shared" si="9"/>
        <v>63</v>
      </c>
      <c r="AF17" s="31">
        <f t="shared" si="9"/>
        <v>116</v>
      </c>
    </row>
    <row r="18" spans="2:32" ht="23.1" customHeight="1" x14ac:dyDescent="0.25">
      <c r="B18" s="23" t="s">
        <v>45</v>
      </c>
      <c r="C18" s="50">
        <v>5</v>
      </c>
      <c r="D18" s="50">
        <v>1</v>
      </c>
      <c r="E18" s="50">
        <v>4</v>
      </c>
      <c r="F18" s="50">
        <v>2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23</v>
      </c>
      <c r="N18" s="50">
        <v>0</v>
      </c>
      <c r="O18" s="15">
        <f t="shared" si="0"/>
        <v>13</v>
      </c>
      <c r="P18" s="15">
        <f t="shared" si="1"/>
        <v>36</v>
      </c>
      <c r="R18" s="1" t="s">
        <v>14</v>
      </c>
      <c r="S18" s="17">
        <f t="shared" ref="S18:AF18" si="10">SUM(C42:C45)</f>
        <v>39</v>
      </c>
      <c r="T18" s="17">
        <f t="shared" si="10"/>
        <v>10</v>
      </c>
      <c r="U18" s="17">
        <f t="shared" si="10"/>
        <v>14</v>
      </c>
      <c r="V18" s="17">
        <f t="shared" si="10"/>
        <v>5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68</v>
      </c>
      <c r="AD18" s="17">
        <f t="shared" si="10"/>
        <v>0</v>
      </c>
      <c r="AE18" s="31">
        <f t="shared" si="10"/>
        <v>76</v>
      </c>
      <c r="AF18" s="31">
        <f t="shared" si="10"/>
        <v>144</v>
      </c>
    </row>
    <row r="19" spans="2:32" ht="23.1" customHeight="1" x14ac:dyDescent="0.25">
      <c r="B19" s="23" t="s">
        <v>46</v>
      </c>
      <c r="C19" s="50">
        <v>6</v>
      </c>
      <c r="D19" s="50">
        <v>1</v>
      </c>
      <c r="E19" s="50">
        <v>0</v>
      </c>
      <c r="F19" s="50">
        <v>4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23</v>
      </c>
      <c r="N19" s="50">
        <v>0</v>
      </c>
      <c r="O19" s="15">
        <f t="shared" si="0"/>
        <v>12</v>
      </c>
      <c r="P19" s="15">
        <f t="shared" si="1"/>
        <v>35</v>
      </c>
      <c r="R19" s="1" t="s">
        <v>15</v>
      </c>
      <c r="S19" s="17">
        <f t="shared" ref="S19:AF19" si="11">SUM(C46:C49)</f>
        <v>56</v>
      </c>
      <c r="T19" s="17">
        <f t="shared" si="11"/>
        <v>5</v>
      </c>
      <c r="U19" s="17">
        <f t="shared" si="11"/>
        <v>9</v>
      </c>
      <c r="V19" s="17">
        <f t="shared" si="11"/>
        <v>10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1</v>
      </c>
      <c r="AA19" s="17">
        <f t="shared" si="11"/>
        <v>2</v>
      </c>
      <c r="AB19" s="17">
        <f t="shared" si="11"/>
        <v>2</v>
      </c>
      <c r="AC19" s="17">
        <f t="shared" si="11"/>
        <v>100</v>
      </c>
      <c r="AD19" s="17">
        <f t="shared" si="11"/>
        <v>0</v>
      </c>
      <c r="AE19" s="31">
        <f t="shared" si="11"/>
        <v>92</v>
      </c>
      <c r="AF19" s="31">
        <f t="shared" si="11"/>
        <v>192</v>
      </c>
    </row>
    <row r="20" spans="2:32" ht="23.1" customHeight="1" x14ac:dyDescent="0.25">
      <c r="B20" s="23" t="s">
        <v>47</v>
      </c>
      <c r="C20" s="50">
        <v>7</v>
      </c>
      <c r="D20" s="50">
        <v>1</v>
      </c>
      <c r="E20" s="50">
        <v>3</v>
      </c>
      <c r="F20" s="50">
        <v>2</v>
      </c>
      <c r="G20" s="50">
        <v>0</v>
      </c>
      <c r="H20" s="50">
        <v>0</v>
      </c>
      <c r="I20" s="50">
        <v>4</v>
      </c>
      <c r="J20" s="50">
        <v>2</v>
      </c>
      <c r="K20" s="50">
        <v>0</v>
      </c>
      <c r="L20" s="50">
        <v>0</v>
      </c>
      <c r="M20" s="50">
        <v>26</v>
      </c>
      <c r="N20" s="50">
        <v>0</v>
      </c>
      <c r="O20" s="15">
        <f t="shared" si="0"/>
        <v>19</v>
      </c>
      <c r="P20" s="15">
        <f t="shared" si="1"/>
        <v>45</v>
      </c>
      <c r="R20" s="1" t="s">
        <v>16</v>
      </c>
      <c r="S20" s="17">
        <f t="shared" ref="S20:AF20" si="12">SUM(C50:C53)</f>
        <v>63</v>
      </c>
      <c r="T20" s="17">
        <f t="shared" si="12"/>
        <v>8</v>
      </c>
      <c r="U20" s="17">
        <f t="shared" si="12"/>
        <v>14</v>
      </c>
      <c r="V20" s="17">
        <f t="shared" si="12"/>
        <v>11</v>
      </c>
      <c r="W20" s="17">
        <f t="shared" si="12"/>
        <v>1</v>
      </c>
      <c r="X20" s="17">
        <f t="shared" si="12"/>
        <v>0</v>
      </c>
      <c r="Y20" s="17">
        <f t="shared" si="12"/>
        <v>3</v>
      </c>
      <c r="Z20" s="17">
        <f t="shared" si="12"/>
        <v>3</v>
      </c>
      <c r="AA20" s="17">
        <f t="shared" si="12"/>
        <v>2</v>
      </c>
      <c r="AB20" s="17">
        <f t="shared" si="12"/>
        <v>3</v>
      </c>
      <c r="AC20" s="17">
        <f t="shared" si="12"/>
        <v>98</v>
      </c>
      <c r="AD20" s="17">
        <f t="shared" si="12"/>
        <v>0</v>
      </c>
      <c r="AE20" s="31">
        <f t="shared" si="12"/>
        <v>108</v>
      </c>
      <c r="AF20" s="31">
        <f t="shared" si="12"/>
        <v>206</v>
      </c>
    </row>
    <row r="21" spans="2:32" ht="23.1" customHeight="1" x14ac:dyDescent="0.25">
      <c r="B21" s="23" t="s">
        <v>48</v>
      </c>
      <c r="C21" s="50">
        <v>4</v>
      </c>
      <c r="D21" s="50">
        <v>1</v>
      </c>
      <c r="E21" s="50">
        <v>1</v>
      </c>
      <c r="F21" s="50">
        <v>2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1</v>
      </c>
      <c r="M21" s="50">
        <v>23</v>
      </c>
      <c r="N21" s="50">
        <v>0</v>
      </c>
      <c r="O21" s="15">
        <f t="shared" si="0"/>
        <v>11</v>
      </c>
      <c r="P21" s="15">
        <f t="shared" si="1"/>
        <v>34</v>
      </c>
      <c r="R21" s="36" t="s">
        <v>20</v>
      </c>
      <c r="S21" s="34">
        <f t="shared" ref="S21:AF21" si="13">SUM(C54:C57)</f>
        <v>53</v>
      </c>
      <c r="T21" s="17">
        <f t="shared" si="13"/>
        <v>6</v>
      </c>
      <c r="U21" s="17">
        <f t="shared" si="13"/>
        <v>5</v>
      </c>
      <c r="V21" s="17">
        <f t="shared" si="13"/>
        <v>14</v>
      </c>
      <c r="W21" s="17">
        <f t="shared" si="13"/>
        <v>2</v>
      </c>
      <c r="X21" s="17">
        <f t="shared" si="13"/>
        <v>0</v>
      </c>
      <c r="Y21" s="17">
        <f t="shared" si="13"/>
        <v>4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106</v>
      </c>
      <c r="AD21" s="17">
        <f t="shared" si="13"/>
        <v>0</v>
      </c>
      <c r="AE21" s="31">
        <f t="shared" si="13"/>
        <v>87</v>
      </c>
      <c r="AF21" s="31">
        <f t="shared" si="13"/>
        <v>193</v>
      </c>
    </row>
    <row r="22" spans="2:32" ht="23.1" customHeight="1" x14ac:dyDescent="0.25">
      <c r="B22" s="23" t="s">
        <v>49</v>
      </c>
      <c r="C22" s="50">
        <v>10</v>
      </c>
      <c r="D22" s="50">
        <v>0</v>
      </c>
      <c r="E22" s="50">
        <v>2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20</v>
      </c>
      <c r="N22" s="50">
        <v>0</v>
      </c>
      <c r="O22" s="15">
        <f t="shared" si="0"/>
        <v>13</v>
      </c>
      <c r="P22" s="15">
        <f t="shared" si="1"/>
        <v>33</v>
      </c>
      <c r="R22" s="38" t="s">
        <v>90</v>
      </c>
      <c r="S22" s="39">
        <f>MAX(S10:S12)</f>
        <v>46</v>
      </c>
      <c r="T22" s="39">
        <f t="shared" ref="T22:AF22" si="14">MAX(T10:T12)</f>
        <v>4</v>
      </c>
      <c r="U22" s="39">
        <f t="shared" si="14"/>
        <v>8</v>
      </c>
      <c r="V22" s="39">
        <f t="shared" si="14"/>
        <v>16</v>
      </c>
      <c r="W22" s="39">
        <f t="shared" si="14"/>
        <v>0</v>
      </c>
      <c r="X22" s="39">
        <f t="shared" si="14"/>
        <v>0</v>
      </c>
      <c r="Y22" s="39">
        <f t="shared" si="14"/>
        <v>8</v>
      </c>
      <c r="Z22" s="39">
        <f t="shared" si="14"/>
        <v>3</v>
      </c>
      <c r="AA22" s="39">
        <f t="shared" si="14"/>
        <v>0</v>
      </c>
      <c r="AB22" s="39">
        <f t="shared" si="14"/>
        <v>2</v>
      </c>
      <c r="AC22" s="39">
        <f t="shared" si="14"/>
        <v>96</v>
      </c>
      <c r="AD22" s="39">
        <f t="shared" si="14"/>
        <v>0</v>
      </c>
      <c r="AE22" s="40">
        <f t="shared" si="14"/>
        <v>83</v>
      </c>
      <c r="AF22" s="40">
        <f t="shared" si="14"/>
        <v>165</v>
      </c>
    </row>
    <row r="23" spans="2:32" ht="23.1" customHeight="1" x14ac:dyDescent="0.25">
      <c r="B23" s="23" t="s">
        <v>50</v>
      </c>
      <c r="C23" s="50">
        <v>13</v>
      </c>
      <c r="D23" s="50">
        <v>1</v>
      </c>
      <c r="E23" s="50">
        <v>3</v>
      </c>
      <c r="F23" s="50">
        <v>2</v>
      </c>
      <c r="G23" s="50">
        <v>0</v>
      </c>
      <c r="H23" s="50">
        <v>0</v>
      </c>
      <c r="I23" s="50">
        <v>3</v>
      </c>
      <c r="J23" s="50">
        <v>2</v>
      </c>
      <c r="K23" s="50">
        <v>0</v>
      </c>
      <c r="L23" s="50">
        <v>0</v>
      </c>
      <c r="M23" s="50">
        <v>29</v>
      </c>
      <c r="N23" s="50">
        <v>0</v>
      </c>
      <c r="O23" s="15">
        <f t="shared" si="0"/>
        <v>24</v>
      </c>
      <c r="P23" s="15">
        <f t="shared" si="1"/>
        <v>53</v>
      </c>
      <c r="R23" s="38" t="s">
        <v>91</v>
      </c>
      <c r="S23" s="39">
        <f>MAX(S13:S18)</f>
        <v>39</v>
      </c>
      <c r="T23" s="39">
        <f t="shared" ref="T23:AF23" si="15">MAX(T13:T18)</f>
        <v>10</v>
      </c>
      <c r="U23" s="39">
        <f t="shared" si="15"/>
        <v>14</v>
      </c>
      <c r="V23" s="39">
        <f t="shared" si="15"/>
        <v>10</v>
      </c>
      <c r="W23" s="39">
        <f t="shared" si="15"/>
        <v>1</v>
      </c>
      <c r="X23" s="39">
        <f t="shared" si="15"/>
        <v>1</v>
      </c>
      <c r="Y23" s="39">
        <f t="shared" si="15"/>
        <v>10</v>
      </c>
      <c r="Z23" s="39">
        <f t="shared" si="15"/>
        <v>4</v>
      </c>
      <c r="AA23" s="39">
        <f t="shared" si="15"/>
        <v>1</v>
      </c>
      <c r="AB23" s="39">
        <f t="shared" si="15"/>
        <v>3</v>
      </c>
      <c r="AC23" s="39">
        <f t="shared" si="15"/>
        <v>91</v>
      </c>
      <c r="AD23" s="39">
        <f t="shared" si="15"/>
        <v>0</v>
      </c>
      <c r="AE23" s="40">
        <f t="shared" si="15"/>
        <v>76</v>
      </c>
      <c r="AF23" s="40">
        <f t="shared" si="15"/>
        <v>157</v>
      </c>
    </row>
    <row r="24" spans="2:32" ht="23.1" customHeight="1" x14ac:dyDescent="0.25">
      <c r="B24" s="23" t="s">
        <v>51</v>
      </c>
      <c r="C24" s="50">
        <v>7</v>
      </c>
      <c r="D24" s="50">
        <v>0</v>
      </c>
      <c r="E24" s="50">
        <v>0</v>
      </c>
      <c r="F24" s="50">
        <v>3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1</v>
      </c>
      <c r="M24" s="50">
        <v>23</v>
      </c>
      <c r="N24" s="50">
        <v>0</v>
      </c>
      <c r="O24" s="15">
        <f t="shared" si="0"/>
        <v>12</v>
      </c>
      <c r="P24" s="15">
        <f t="shared" si="1"/>
        <v>35</v>
      </c>
      <c r="R24" s="38" t="s">
        <v>92</v>
      </c>
      <c r="S24" s="39">
        <f>MAX(S19:S21)</f>
        <v>63</v>
      </c>
      <c r="T24" s="39">
        <f t="shared" ref="T24:AF24" si="16">MAX(T19:T21)</f>
        <v>8</v>
      </c>
      <c r="U24" s="39">
        <f t="shared" si="16"/>
        <v>14</v>
      </c>
      <c r="V24" s="39">
        <f t="shared" si="16"/>
        <v>14</v>
      </c>
      <c r="W24" s="39">
        <f t="shared" si="16"/>
        <v>2</v>
      </c>
      <c r="X24" s="39">
        <f t="shared" si="16"/>
        <v>0</v>
      </c>
      <c r="Y24" s="39">
        <f t="shared" si="16"/>
        <v>7</v>
      </c>
      <c r="Z24" s="39">
        <f t="shared" si="16"/>
        <v>3</v>
      </c>
      <c r="AA24" s="39">
        <f t="shared" si="16"/>
        <v>2</v>
      </c>
      <c r="AB24" s="39">
        <f t="shared" si="16"/>
        <v>3</v>
      </c>
      <c r="AC24" s="39">
        <f t="shared" si="16"/>
        <v>106</v>
      </c>
      <c r="AD24" s="39">
        <f t="shared" si="16"/>
        <v>0</v>
      </c>
      <c r="AE24" s="40">
        <f t="shared" si="16"/>
        <v>108</v>
      </c>
      <c r="AF24" s="40">
        <f t="shared" si="16"/>
        <v>206</v>
      </c>
    </row>
    <row r="25" spans="2:32" ht="23.1" customHeight="1" x14ac:dyDescent="0.25">
      <c r="B25" s="23" t="s">
        <v>52</v>
      </c>
      <c r="C25" s="50">
        <v>8</v>
      </c>
      <c r="D25" s="50">
        <v>2</v>
      </c>
      <c r="E25" s="50">
        <v>2</v>
      </c>
      <c r="F25" s="50">
        <v>4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0</v>
      </c>
      <c r="M25" s="50">
        <v>17</v>
      </c>
      <c r="N25" s="50">
        <v>0</v>
      </c>
      <c r="O25" s="15">
        <f t="shared" si="0"/>
        <v>19</v>
      </c>
      <c r="P25" s="15">
        <f t="shared" si="1"/>
        <v>36</v>
      </c>
      <c r="R25" s="37" t="s">
        <v>85</v>
      </c>
      <c r="S25" s="35">
        <f t="shared" ref="S25:AF25" si="17">SUM(S10:S12)</f>
        <v>90</v>
      </c>
      <c r="T25" s="16">
        <f t="shared" si="17"/>
        <v>12</v>
      </c>
      <c r="U25" s="16">
        <f t="shared" si="17"/>
        <v>19</v>
      </c>
      <c r="V25" s="16">
        <f t="shared" si="17"/>
        <v>39</v>
      </c>
      <c r="W25" s="16">
        <f t="shared" si="17"/>
        <v>0</v>
      </c>
      <c r="X25" s="16">
        <f t="shared" si="17"/>
        <v>0</v>
      </c>
      <c r="Y25" s="16">
        <f t="shared" si="17"/>
        <v>20</v>
      </c>
      <c r="Z25" s="16">
        <f t="shared" si="17"/>
        <v>3</v>
      </c>
      <c r="AA25" s="16">
        <f t="shared" si="17"/>
        <v>0</v>
      </c>
      <c r="AB25" s="16">
        <f t="shared" si="17"/>
        <v>3</v>
      </c>
      <c r="AC25" s="16">
        <f t="shared" si="17"/>
        <v>273</v>
      </c>
      <c r="AD25" s="16">
        <f t="shared" si="17"/>
        <v>0</v>
      </c>
      <c r="AE25" s="32">
        <f t="shared" si="17"/>
        <v>186</v>
      </c>
      <c r="AF25" s="32">
        <f t="shared" si="17"/>
        <v>459</v>
      </c>
    </row>
    <row r="26" spans="2:32" ht="23.1" customHeight="1" x14ac:dyDescent="0.25">
      <c r="B26" s="23" t="s">
        <v>53</v>
      </c>
      <c r="C26" s="50">
        <v>8</v>
      </c>
      <c r="D26" s="50">
        <v>1</v>
      </c>
      <c r="E26" s="50">
        <v>2</v>
      </c>
      <c r="F26" s="50">
        <v>5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0</v>
      </c>
      <c r="M26" s="50">
        <v>18</v>
      </c>
      <c r="N26" s="50">
        <v>0</v>
      </c>
      <c r="O26" s="15">
        <f t="shared" si="0"/>
        <v>19</v>
      </c>
      <c r="P26" s="15">
        <f t="shared" si="1"/>
        <v>37</v>
      </c>
      <c r="R26" s="28" t="s">
        <v>86</v>
      </c>
      <c r="S26" s="16">
        <f t="shared" ref="S26:AF26" si="18">SUM(S13:S18)</f>
        <v>195</v>
      </c>
      <c r="T26" s="16">
        <f t="shared" si="18"/>
        <v>21</v>
      </c>
      <c r="U26" s="16">
        <f t="shared" si="18"/>
        <v>60</v>
      </c>
      <c r="V26" s="16">
        <f t="shared" si="18"/>
        <v>38</v>
      </c>
      <c r="W26" s="16">
        <f t="shared" si="18"/>
        <v>1</v>
      </c>
      <c r="X26" s="16">
        <f t="shared" si="18"/>
        <v>1</v>
      </c>
      <c r="Y26" s="16">
        <f t="shared" si="18"/>
        <v>44</v>
      </c>
      <c r="Z26" s="16">
        <f t="shared" si="18"/>
        <v>10</v>
      </c>
      <c r="AA26" s="16">
        <f t="shared" si="18"/>
        <v>2</v>
      </c>
      <c r="AB26" s="16">
        <f t="shared" si="18"/>
        <v>11</v>
      </c>
      <c r="AC26" s="16">
        <f t="shared" si="18"/>
        <v>420</v>
      </c>
      <c r="AD26" s="16">
        <f t="shared" si="18"/>
        <v>0</v>
      </c>
      <c r="AE26" s="32">
        <f t="shared" si="18"/>
        <v>383</v>
      </c>
      <c r="AF26" s="32">
        <f t="shared" si="18"/>
        <v>803</v>
      </c>
    </row>
    <row r="27" spans="2:32" ht="23.1" customHeight="1" x14ac:dyDescent="0.25">
      <c r="B27" s="23" t="s">
        <v>54</v>
      </c>
      <c r="C27" s="50">
        <v>7</v>
      </c>
      <c r="D27" s="50">
        <v>1</v>
      </c>
      <c r="E27" s="50">
        <v>2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1</v>
      </c>
      <c r="L27" s="50">
        <v>1</v>
      </c>
      <c r="M27" s="50">
        <v>30</v>
      </c>
      <c r="N27" s="50">
        <v>0</v>
      </c>
      <c r="O27" s="15">
        <f t="shared" si="0"/>
        <v>13</v>
      </c>
      <c r="P27" s="15">
        <f t="shared" si="1"/>
        <v>43</v>
      </c>
      <c r="R27" s="29" t="s">
        <v>87</v>
      </c>
      <c r="S27" s="16">
        <f t="shared" ref="S27:AF27" si="19">SUM(S19:S21)</f>
        <v>172</v>
      </c>
      <c r="T27" s="16">
        <f t="shared" si="19"/>
        <v>19</v>
      </c>
      <c r="U27" s="16">
        <f t="shared" si="19"/>
        <v>28</v>
      </c>
      <c r="V27" s="16">
        <f t="shared" si="19"/>
        <v>35</v>
      </c>
      <c r="W27" s="16">
        <f t="shared" si="19"/>
        <v>3</v>
      </c>
      <c r="X27" s="16">
        <f t="shared" si="19"/>
        <v>0</v>
      </c>
      <c r="Y27" s="16">
        <f t="shared" si="19"/>
        <v>14</v>
      </c>
      <c r="Z27" s="16">
        <f t="shared" si="19"/>
        <v>7</v>
      </c>
      <c r="AA27" s="16">
        <f t="shared" si="19"/>
        <v>4</v>
      </c>
      <c r="AB27" s="16">
        <f t="shared" si="19"/>
        <v>5</v>
      </c>
      <c r="AC27" s="16">
        <f t="shared" si="19"/>
        <v>304</v>
      </c>
      <c r="AD27" s="16">
        <f t="shared" si="19"/>
        <v>0</v>
      </c>
      <c r="AE27" s="32">
        <f t="shared" si="19"/>
        <v>287</v>
      </c>
      <c r="AF27" s="32">
        <f t="shared" si="19"/>
        <v>591</v>
      </c>
    </row>
    <row r="28" spans="2:32" ht="23.1" customHeight="1" x14ac:dyDescent="0.25">
      <c r="B28" s="23" t="s">
        <v>55</v>
      </c>
      <c r="C28" s="50">
        <v>6</v>
      </c>
      <c r="D28" s="50">
        <v>1</v>
      </c>
      <c r="E28" s="50">
        <v>1</v>
      </c>
      <c r="F28" s="50">
        <v>1</v>
      </c>
      <c r="G28" s="50">
        <v>0</v>
      </c>
      <c r="H28" s="50">
        <v>0</v>
      </c>
      <c r="I28" s="50">
        <v>5</v>
      </c>
      <c r="J28" s="50">
        <v>1</v>
      </c>
      <c r="K28" s="50">
        <v>0</v>
      </c>
      <c r="L28" s="50">
        <v>0</v>
      </c>
      <c r="M28" s="50">
        <v>16</v>
      </c>
      <c r="N28" s="50">
        <v>0</v>
      </c>
      <c r="O28" s="15">
        <f t="shared" si="0"/>
        <v>15</v>
      </c>
      <c r="P28" s="15">
        <f t="shared" si="1"/>
        <v>31</v>
      </c>
      <c r="R28" s="5" t="s">
        <v>17</v>
      </c>
      <c r="S28" s="16">
        <f t="shared" ref="S28:AF28" si="20">SUM(S10:S21)</f>
        <v>457</v>
      </c>
      <c r="T28" s="16">
        <f t="shared" si="20"/>
        <v>52</v>
      </c>
      <c r="U28" s="16">
        <f t="shared" si="20"/>
        <v>107</v>
      </c>
      <c r="V28" s="16">
        <f t="shared" si="20"/>
        <v>112</v>
      </c>
      <c r="W28" s="16">
        <f t="shared" si="20"/>
        <v>4</v>
      </c>
      <c r="X28" s="16">
        <f t="shared" si="20"/>
        <v>1</v>
      </c>
      <c r="Y28" s="16">
        <f t="shared" si="20"/>
        <v>78</v>
      </c>
      <c r="Z28" s="16">
        <f t="shared" si="20"/>
        <v>20</v>
      </c>
      <c r="AA28" s="16">
        <f t="shared" si="20"/>
        <v>6</v>
      </c>
      <c r="AB28" s="16">
        <f t="shared" si="20"/>
        <v>19</v>
      </c>
      <c r="AC28" s="16">
        <f t="shared" si="20"/>
        <v>997</v>
      </c>
      <c r="AD28" s="16">
        <f t="shared" si="20"/>
        <v>0</v>
      </c>
      <c r="AE28" s="32">
        <f t="shared" si="20"/>
        <v>856</v>
      </c>
      <c r="AF28" s="32">
        <f t="shared" si="20"/>
        <v>1853</v>
      </c>
    </row>
    <row r="29" spans="2:32" ht="23.1" customHeight="1" x14ac:dyDescent="0.25">
      <c r="B29" s="23" t="s">
        <v>56</v>
      </c>
      <c r="C29" s="50">
        <v>8</v>
      </c>
      <c r="D29" s="50">
        <v>0</v>
      </c>
      <c r="E29" s="50">
        <v>4</v>
      </c>
      <c r="F29" s="50">
        <v>1</v>
      </c>
      <c r="G29" s="50">
        <v>1</v>
      </c>
      <c r="H29" s="50">
        <v>0</v>
      </c>
      <c r="I29" s="50">
        <v>2</v>
      </c>
      <c r="J29" s="50">
        <v>2</v>
      </c>
      <c r="K29" s="50">
        <v>0</v>
      </c>
      <c r="L29" s="50">
        <v>2</v>
      </c>
      <c r="M29" s="50">
        <v>19</v>
      </c>
      <c r="N29" s="50">
        <v>0</v>
      </c>
      <c r="O29" s="15">
        <f t="shared" si="0"/>
        <v>20</v>
      </c>
      <c r="P29" s="15">
        <f t="shared" si="1"/>
        <v>39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0</v>
      </c>
      <c r="E30" s="50">
        <v>1</v>
      </c>
      <c r="F30" s="50">
        <v>2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26</v>
      </c>
      <c r="N30" s="50">
        <v>0</v>
      </c>
      <c r="O30" s="15">
        <f t="shared" si="0"/>
        <v>10</v>
      </c>
      <c r="P30" s="15">
        <f t="shared" si="1"/>
        <v>36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1</v>
      </c>
      <c r="F31" s="50">
        <v>1</v>
      </c>
      <c r="G31" s="50">
        <v>0</v>
      </c>
      <c r="H31" s="50">
        <v>0</v>
      </c>
      <c r="I31" s="50">
        <v>1</v>
      </c>
      <c r="J31" s="50">
        <v>1</v>
      </c>
      <c r="K31" s="50">
        <v>0</v>
      </c>
      <c r="L31" s="50">
        <v>1</v>
      </c>
      <c r="M31" s="50">
        <v>21</v>
      </c>
      <c r="N31" s="50">
        <v>0</v>
      </c>
      <c r="O31" s="15">
        <f t="shared" si="0"/>
        <v>8</v>
      </c>
      <c r="P31" s="15">
        <f t="shared" si="1"/>
        <v>29</v>
      </c>
    </row>
    <row r="32" spans="2:32" ht="23.1" customHeight="1" x14ac:dyDescent="0.25">
      <c r="B32" s="24" t="s">
        <v>59</v>
      </c>
      <c r="C32" s="50">
        <v>4</v>
      </c>
      <c r="D32" s="50">
        <v>1</v>
      </c>
      <c r="E32" s="50">
        <v>3</v>
      </c>
      <c r="F32" s="50">
        <v>1</v>
      </c>
      <c r="G32" s="50">
        <v>0</v>
      </c>
      <c r="H32" s="50">
        <v>0</v>
      </c>
      <c r="I32" s="50">
        <v>7</v>
      </c>
      <c r="J32" s="50">
        <v>0</v>
      </c>
      <c r="K32" s="50">
        <v>0</v>
      </c>
      <c r="L32" s="50">
        <v>1</v>
      </c>
      <c r="M32" s="50">
        <v>23</v>
      </c>
      <c r="N32" s="50">
        <v>0</v>
      </c>
      <c r="O32" s="15">
        <f t="shared" si="0"/>
        <v>17</v>
      </c>
      <c r="P32" s="15">
        <f t="shared" si="1"/>
        <v>40</v>
      </c>
    </row>
    <row r="33" spans="2:20" ht="23.1" customHeight="1" x14ac:dyDescent="0.25">
      <c r="B33" s="23" t="s">
        <v>60</v>
      </c>
      <c r="C33" s="50">
        <v>9</v>
      </c>
      <c r="D33" s="50">
        <v>0</v>
      </c>
      <c r="E33" s="50">
        <v>5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21</v>
      </c>
      <c r="N33" s="50">
        <v>0</v>
      </c>
      <c r="O33" s="15">
        <f t="shared" si="0"/>
        <v>15</v>
      </c>
      <c r="P33" s="15">
        <f t="shared" si="1"/>
        <v>36</v>
      </c>
    </row>
    <row r="34" spans="2:20" ht="23.1" customHeight="1" x14ac:dyDescent="0.25">
      <c r="B34" s="24" t="s">
        <v>61</v>
      </c>
      <c r="C34" s="50">
        <v>8</v>
      </c>
      <c r="D34" s="50">
        <v>0</v>
      </c>
      <c r="E34" s="50">
        <v>3</v>
      </c>
      <c r="F34" s="50">
        <v>3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29</v>
      </c>
      <c r="N34" s="50">
        <v>0</v>
      </c>
      <c r="O34" s="15">
        <f t="shared" si="0"/>
        <v>16</v>
      </c>
      <c r="P34" s="15">
        <f t="shared" si="1"/>
        <v>45</v>
      </c>
    </row>
    <row r="35" spans="2:20" ht="23.1" customHeight="1" x14ac:dyDescent="0.25">
      <c r="B35" s="24" t="s">
        <v>62</v>
      </c>
      <c r="C35" s="50">
        <v>7</v>
      </c>
      <c r="D35" s="50">
        <v>0</v>
      </c>
      <c r="E35" s="50">
        <v>5</v>
      </c>
      <c r="F35" s="50">
        <v>5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6</v>
      </c>
      <c r="N35" s="50">
        <v>0</v>
      </c>
      <c r="O35" s="15">
        <f t="shared" si="0"/>
        <v>19</v>
      </c>
      <c r="P35" s="15">
        <f t="shared" si="1"/>
        <v>25</v>
      </c>
    </row>
    <row r="36" spans="2:20" ht="23.1" customHeight="1" x14ac:dyDescent="0.25">
      <c r="B36" s="24" t="s">
        <v>63</v>
      </c>
      <c r="C36" s="50">
        <v>3</v>
      </c>
      <c r="D36" s="50">
        <v>1</v>
      </c>
      <c r="E36" s="50">
        <v>1</v>
      </c>
      <c r="F36" s="50">
        <v>0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2</v>
      </c>
      <c r="M36" s="50">
        <v>0</v>
      </c>
      <c r="N36" s="50">
        <v>0</v>
      </c>
      <c r="O36" s="15">
        <f t="shared" si="0"/>
        <v>9</v>
      </c>
      <c r="P36" s="15">
        <f t="shared" si="1"/>
        <v>9</v>
      </c>
    </row>
    <row r="37" spans="2:20" ht="23.1" customHeight="1" x14ac:dyDescent="0.25">
      <c r="B37" s="23" t="s">
        <v>64</v>
      </c>
      <c r="C37" s="50">
        <v>11</v>
      </c>
      <c r="D37" s="50">
        <v>1</v>
      </c>
      <c r="E37" s="50">
        <v>0</v>
      </c>
      <c r="F37" s="50">
        <v>1</v>
      </c>
      <c r="G37" s="50">
        <v>0</v>
      </c>
      <c r="H37" s="50">
        <v>1</v>
      </c>
      <c r="I37" s="50">
        <v>1</v>
      </c>
      <c r="J37" s="50">
        <v>0</v>
      </c>
      <c r="K37" s="50">
        <v>0</v>
      </c>
      <c r="L37" s="50">
        <v>0</v>
      </c>
      <c r="M37" s="50">
        <v>1</v>
      </c>
      <c r="N37" s="50">
        <v>0</v>
      </c>
      <c r="O37" s="15">
        <f t="shared" si="0"/>
        <v>15</v>
      </c>
      <c r="P37" s="15">
        <f t="shared" si="1"/>
        <v>16</v>
      </c>
    </row>
    <row r="38" spans="2:20" ht="23.1" customHeight="1" x14ac:dyDescent="0.25">
      <c r="B38" s="24" t="s">
        <v>65</v>
      </c>
      <c r="C38" s="50">
        <v>10</v>
      </c>
      <c r="D38" s="50">
        <v>1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1</v>
      </c>
      <c r="L38" s="50">
        <v>1</v>
      </c>
      <c r="M38" s="50">
        <v>1</v>
      </c>
      <c r="N38" s="50">
        <v>0</v>
      </c>
      <c r="O38" s="15">
        <f t="shared" si="0"/>
        <v>14</v>
      </c>
      <c r="P38" s="15">
        <f t="shared" si="1"/>
        <v>15</v>
      </c>
    </row>
    <row r="39" spans="2:20" ht="23.1" customHeight="1" x14ac:dyDescent="0.25">
      <c r="B39" s="24" t="s">
        <v>66</v>
      </c>
      <c r="C39" s="50">
        <v>8</v>
      </c>
      <c r="D39" s="50">
        <v>0</v>
      </c>
      <c r="E39" s="50">
        <v>4</v>
      </c>
      <c r="F39" s="50">
        <v>1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13</v>
      </c>
      <c r="N39" s="50">
        <v>0</v>
      </c>
      <c r="O39" s="15">
        <f t="shared" si="0"/>
        <v>14</v>
      </c>
      <c r="P39" s="15">
        <f t="shared" si="1"/>
        <v>27</v>
      </c>
    </row>
    <row r="40" spans="2:20" ht="23.1" customHeight="1" x14ac:dyDescent="0.25">
      <c r="B40" s="24" t="s">
        <v>67</v>
      </c>
      <c r="C40" s="50">
        <v>11</v>
      </c>
      <c r="D40" s="50">
        <v>0</v>
      </c>
      <c r="E40" s="50">
        <v>1</v>
      </c>
      <c r="F40" s="50">
        <v>1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22</v>
      </c>
      <c r="N40" s="50">
        <v>0</v>
      </c>
      <c r="O40" s="15">
        <f t="shared" si="0"/>
        <v>14</v>
      </c>
      <c r="P40" s="15">
        <f t="shared" si="1"/>
        <v>36</v>
      </c>
    </row>
    <row r="41" spans="2:20" ht="23.1" customHeight="1" x14ac:dyDescent="0.25">
      <c r="B41" s="23" t="s">
        <v>68</v>
      </c>
      <c r="C41" s="50">
        <v>9</v>
      </c>
      <c r="D41" s="50">
        <v>1</v>
      </c>
      <c r="E41" s="50">
        <v>5</v>
      </c>
      <c r="F41" s="50">
        <v>0</v>
      </c>
      <c r="G41" s="50">
        <v>0</v>
      </c>
      <c r="H41" s="50">
        <v>0</v>
      </c>
      <c r="I41" s="50">
        <v>5</v>
      </c>
      <c r="J41" s="50">
        <v>0</v>
      </c>
      <c r="K41" s="50">
        <v>0</v>
      </c>
      <c r="L41" s="50">
        <v>1</v>
      </c>
      <c r="M41" s="50">
        <v>17</v>
      </c>
      <c r="N41" s="50">
        <v>0</v>
      </c>
      <c r="O41" s="15">
        <f t="shared" si="0"/>
        <v>21</v>
      </c>
      <c r="P41" s="15">
        <f t="shared" si="1"/>
        <v>38</v>
      </c>
    </row>
    <row r="42" spans="2:20" ht="23.1" customHeight="1" x14ac:dyDescent="0.25">
      <c r="B42" s="24" t="s">
        <v>69</v>
      </c>
      <c r="C42" s="50">
        <v>8</v>
      </c>
      <c r="D42" s="50">
        <v>1</v>
      </c>
      <c r="E42" s="50">
        <v>2</v>
      </c>
      <c r="F42" s="50">
        <v>2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1</v>
      </c>
      <c r="M42" s="50">
        <v>18</v>
      </c>
      <c r="N42" s="50">
        <v>0</v>
      </c>
      <c r="O42" s="15">
        <f t="shared" si="0"/>
        <v>17</v>
      </c>
      <c r="P42" s="15">
        <f t="shared" si="1"/>
        <v>35</v>
      </c>
    </row>
    <row r="43" spans="2:20" ht="23.1" customHeight="1" x14ac:dyDescent="0.25">
      <c r="B43" s="23" t="s">
        <v>70</v>
      </c>
      <c r="C43" s="50">
        <v>7</v>
      </c>
      <c r="D43" s="50">
        <v>4</v>
      </c>
      <c r="E43" s="50">
        <v>8</v>
      </c>
      <c r="F43" s="50">
        <v>2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24</v>
      </c>
      <c r="N43" s="50">
        <v>0</v>
      </c>
      <c r="O43" s="15">
        <f t="shared" si="0"/>
        <v>22</v>
      </c>
      <c r="P43" s="15">
        <f t="shared" si="1"/>
        <v>46</v>
      </c>
    </row>
    <row r="44" spans="2:20" ht="23.1" customHeight="1" x14ac:dyDescent="0.25">
      <c r="B44" s="25" t="s">
        <v>71</v>
      </c>
      <c r="C44" s="50">
        <v>7</v>
      </c>
      <c r="D44" s="50">
        <v>3</v>
      </c>
      <c r="E44" s="50">
        <v>1</v>
      </c>
      <c r="F44" s="50">
        <v>1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16</v>
      </c>
      <c r="N44" s="50">
        <v>0</v>
      </c>
      <c r="O44" s="15">
        <f t="shared" si="0"/>
        <v>13</v>
      </c>
      <c r="P44" s="15">
        <f t="shared" si="1"/>
        <v>29</v>
      </c>
    </row>
    <row r="45" spans="2:20" ht="23.1" customHeight="1" x14ac:dyDescent="0.25">
      <c r="B45" s="23" t="s">
        <v>72</v>
      </c>
      <c r="C45" s="50">
        <v>17</v>
      </c>
      <c r="D45" s="50">
        <v>2</v>
      </c>
      <c r="E45" s="50">
        <v>3</v>
      </c>
      <c r="F45" s="50">
        <v>0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10</v>
      </c>
      <c r="N45" s="50">
        <v>0</v>
      </c>
      <c r="O45" s="15">
        <f t="shared" si="0"/>
        <v>24</v>
      </c>
      <c r="P45" s="15">
        <f t="shared" si="1"/>
        <v>34</v>
      </c>
    </row>
    <row r="46" spans="2:20" ht="23.1" customHeight="1" x14ac:dyDescent="0.25">
      <c r="B46" s="24" t="s">
        <v>73</v>
      </c>
      <c r="C46" s="50">
        <v>19</v>
      </c>
      <c r="D46" s="50">
        <v>0</v>
      </c>
      <c r="E46" s="50">
        <v>3</v>
      </c>
      <c r="F46" s="50">
        <v>3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22</v>
      </c>
      <c r="N46" s="50">
        <v>0</v>
      </c>
      <c r="O46" s="15">
        <f t="shared" si="0"/>
        <v>27</v>
      </c>
      <c r="P46" s="15">
        <f t="shared" si="1"/>
        <v>49</v>
      </c>
      <c r="R46" s="8"/>
      <c r="T46"/>
    </row>
    <row r="47" spans="2:20" ht="23.1" customHeight="1" x14ac:dyDescent="0.25">
      <c r="B47" s="24" t="s">
        <v>74</v>
      </c>
      <c r="C47" s="50">
        <v>12</v>
      </c>
      <c r="D47" s="50">
        <v>2</v>
      </c>
      <c r="E47" s="50">
        <v>3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1</v>
      </c>
      <c r="L47" s="50">
        <v>1</v>
      </c>
      <c r="M47" s="50">
        <v>24</v>
      </c>
      <c r="N47" s="50">
        <v>0</v>
      </c>
      <c r="O47" s="15">
        <f t="shared" si="0"/>
        <v>20</v>
      </c>
      <c r="P47" s="15">
        <f t="shared" si="1"/>
        <v>44</v>
      </c>
      <c r="R47" s="8"/>
      <c r="T47"/>
    </row>
    <row r="48" spans="2:20" ht="23.1" customHeight="1" x14ac:dyDescent="0.25">
      <c r="B48" s="24" t="s">
        <v>75</v>
      </c>
      <c r="C48" s="50">
        <v>13</v>
      </c>
      <c r="D48" s="50">
        <v>1</v>
      </c>
      <c r="E48" s="50">
        <v>1</v>
      </c>
      <c r="F48" s="50">
        <v>3</v>
      </c>
      <c r="G48" s="50">
        <v>0</v>
      </c>
      <c r="H48" s="50">
        <v>0</v>
      </c>
      <c r="I48" s="50">
        <v>4</v>
      </c>
      <c r="J48" s="50">
        <v>1</v>
      </c>
      <c r="K48" s="50">
        <v>1</v>
      </c>
      <c r="L48" s="50">
        <v>1</v>
      </c>
      <c r="M48" s="50">
        <v>27</v>
      </c>
      <c r="N48" s="50">
        <v>0</v>
      </c>
      <c r="O48" s="15">
        <f t="shared" si="0"/>
        <v>25</v>
      </c>
      <c r="P48" s="15">
        <f t="shared" si="1"/>
        <v>52</v>
      </c>
      <c r="R48" s="8"/>
      <c r="T48"/>
    </row>
    <row r="49" spans="2:20" ht="23.1" customHeight="1" x14ac:dyDescent="0.25">
      <c r="B49" s="23" t="s">
        <v>76</v>
      </c>
      <c r="C49" s="50">
        <v>12</v>
      </c>
      <c r="D49" s="50">
        <v>2</v>
      </c>
      <c r="E49" s="50">
        <v>2</v>
      </c>
      <c r="F49" s="50">
        <v>3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27</v>
      </c>
      <c r="N49" s="50">
        <v>0</v>
      </c>
      <c r="O49" s="15">
        <f t="shared" si="0"/>
        <v>20</v>
      </c>
      <c r="P49" s="15">
        <f t="shared" si="1"/>
        <v>47</v>
      </c>
      <c r="R49" s="8"/>
      <c r="T49"/>
    </row>
    <row r="50" spans="2:20" ht="23.1" customHeight="1" x14ac:dyDescent="0.25">
      <c r="B50" s="24" t="s">
        <v>77</v>
      </c>
      <c r="C50" s="50">
        <v>15</v>
      </c>
      <c r="D50" s="50">
        <v>2</v>
      </c>
      <c r="E50" s="50">
        <v>3</v>
      </c>
      <c r="F50" s="50">
        <v>3</v>
      </c>
      <c r="G50" s="50">
        <v>0</v>
      </c>
      <c r="H50" s="50">
        <v>0</v>
      </c>
      <c r="I50" s="50">
        <v>0</v>
      </c>
      <c r="J50" s="50">
        <v>0</v>
      </c>
      <c r="K50" s="50">
        <v>2</v>
      </c>
      <c r="L50" s="50">
        <v>0</v>
      </c>
      <c r="M50" s="50">
        <v>14</v>
      </c>
      <c r="N50" s="50">
        <v>0</v>
      </c>
      <c r="O50" s="15">
        <f t="shared" si="0"/>
        <v>25</v>
      </c>
      <c r="P50" s="15">
        <f t="shared" si="1"/>
        <v>39</v>
      </c>
      <c r="R50" s="8"/>
      <c r="T50"/>
    </row>
    <row r="51" spans="2:20" ht="23.1" customHeight="1" x14ac:dyDescent="0.25">
      <c r="B51" s="24" t="s">
        <v>78</v>
      </c>
      <c r="C51" s="50">
        <v>16</v>
      </c>
      <c r="D51" s="50">
        <v>1</v>
      </c>
      <c r="E51" s="50">
        <v>2</v>
      </c>
      <c r="F51" s="50">
        <v>3</v>
      </c>
      <c r="G51" s="50">
        <v>0</v>
      </c>
      <c r="H51" s="50">
        <v>0</v>
      </c>
      <c r="I51" s="50">
        <v>2</v>
      </c>
      <c r="J51" s="50">
        <v>2</v>
      </c>
      <c r="K51" s="50">
        <v>0</v>
      </c>
      <c r="L51" s="50">
        <v>2</v>
      </c>
      <c r="M51" s="50">
        <v>20</v>
      </c>
      <c r="N51" s="50">
        <v>0</v>
      </c>
      <c r="O51" s="15">
        <f t="shared" si="0"/>
        <v>28</v>
      </c>
      <c r="P51" s="15">
        <f t="shared" si="1"/>
        <v>48</v>
      </c>
      <c r="R51" s="8"/>
      <c r="T51"/>
    </row>
    <row r="52" spans="2:20" ht="23.1" customHeight="1" x14ac:dyDescent="0.25">
      <c r="B52" s="24" t="s">
        <v>79</v>
      </c>
      <c r="C52" s="50">
        <v>22</v>
      </c>
      <c r="D52" s="50">
        <v>4</v>
      </c>
      <c r="E52" s="50">
        <v>8</v>
      </c>
      <c r="F52" s="50">
        <v>4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1</v>
      </c>
      <c r="M52" s="50">
        <v>38</v>
      </c>
      <c r="N52" s="50">
        <v>0</v>
      </c>
      <c r="O52" s="15">
        <f t="shared" si="0"/>
        <v>41</v>
      </c>
      <c r="P52" s="15">
        <f t="shared" si="1"/>
        <v>79</v>
      </c>
      <c r="R52" s="8"/>
      <c r="T52"/>
    </row>
    <row r="53" spans="2:20" ht="23.1" customHeight="1" x14ac:dyDescent="0.25">
      <c r="B53" s="23" t="s">
        <v>80</v>
      </c>
      <c r="C53" s="50">
        <v>10</v>
      </c>
      <c r="D53" s="50">
        <v>1</v>
      </c>
      <c r="E53" s="50">
        <v>1</v>
      </c>
      <c r="F53" s="50">
        <v>1</v>
      </c>
      <c r="G53" s="50">
        <v>1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26</v>
      </c>
      <c r="N53" s="50">
        <v>0</v>
      </c>
      <c r="O53" s="15">
        <f t="shared" si="0"/>
        <v>14</v>
      </c>
      <c r="P53" s="15">
        <f t="shared" si="1"/>
        <v>40</v>
      </c>
      <c r="R53" s="8"/>
      <c r="T53"/>
    </row>
    <row r="54" spans="2:20" ht="23.1" customHeight="1" x14ac:dyDescent="0.25">
      <c r="B54" s="23" t="s">
        <v>81</v>
      </c>
      <c r="C54" s="50">
        <v>13</v>
      </c>
      <c r="D54" s="50">
        <v>1</v>
      </c>
      <c r="E54" s="50">
        <v>2</v>
      </c>
      <c r="F54" s="50">
        <v>4</v>
      </c>
      <c r="G54" s="50">
        <v>1</v>
      </c>
      <c r="H54" s="50">
        <v>0</v>
      </c>
      <c r="I54" s="50">
        <v>2</v>
      </c>
      <c r="J54" s="50">
        <v>1</v>
      </c>
      <c r="K54" s="50">
        <v>0</v>
      </c>
      <c r="L54" s="50">
        <v>0</v>
      </c>
      <c r="M54" s="50">
        <v>24</v>
      </c>
      <c r="N54" s="50">
        <v>0</v>
      </c>
      <c r="O54" s="15">
        <f t="shared" si="0"/>
        <v>24</v>
      </c>
      <c r="P54" s="15">
        <f t="shared" si="1"/>
        <v>48</v>
      </c>
      <c r="R54" s="8"/>
      <c r="T54"/>
    </row>
    <row r="55" spans="2:20" ht="23.1" customHeight="1" x14ac:dyDescent="0.25">
      <c r="B55" s="23" t="s">
        <v>82</v>
      </c>
      <c r="C55" s="50">
        <v>20</v>
      </c>
      <c r="D55" s="50">
        <v>2</v>
      </c>
      <c r="E55" s="50">
        <v>1</v>
      </c>
      <c r="F55" s="50">
        <v>5</v>
      </c>
      <c r="G55" s="50">
        <v>1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26</v>
      </c>
      <c r="N55" s="50">
        <v>0</v>
      </c>
      <c r="O55" s="15">
        <f t="shared" si="0"/>
        <v>31</v>
      </c>
      <c r="P55" s="15">
        <f t="shared" si="1"/>
        <v>57</v>
      </c>
      <c r="R55" s="8"/>
      <c r="T55"/>
    </row>
    <row r="56" spans="2:20" ht="23.1" customHeight="1" x14ac:dyDescent="0.25">
      <c r="B56" s="23" t="s">
        <v>83</v>
      </c>
      <c r="C56" s="50">
        <v>12</v>
      </c>
      <c r="D56" s="50">
        <v>2</v>
      </c>
      <c r="E56" s="50">
        <v>1</v>
      </c>
      <c r="F56" s="50">
        <v>3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36</v>
      </c>
      <c r="N56" s="50">
        <v>0</v>
      </c>
      <c r="O56" s="15">
        <f t="shared" si="0"/>
        <v>19</v>
      </c>
      <c r="P56" s="15">
        <f t="shared" si="1"/>
        <v>55</v>
      </c>
      <c r="R56" s="8"/>
      <c r="T56"/>
    </row>
    <row r="57" spans="2:20" ht="23.1" customHeight="1" x14ac:dyDescent="0.25">
      <c r="B57" s="23" t="s">
        <v>84</v>
      </c>
      <c r="C57" s="50">
        <v>8</v>
      </c>
      <c r="D57" s="50">
        <v>1</v>
      </c>
      <c r="E57" s="50">
        <v>1</v>
      </c>
      <c r="F57" s="50">
        <v>2</v>
      </c>
      <c r="G57" s="50">
        <v>0</v>
      </c>
      <c r="H57" s="50">
        <v>0</v>
      </c>
      <c r="I57" s="50">
        <v>0</v>
      </c>
      <c r="J57" s="50">
        <v>1</v>
      </c>
      <c r="K57" s="50">
        <v>0</v>
      </c>
      <c r="L57" s="50">
        <v>0</v>
      </c>
      <c r="M57" s="50">
        <v>20</v>
      </c>
      <c r="N57" s="50">
        <v>0</v>
      </c>
      <c r="O57" s="15">
        <f t="shared" si="0"/>
        <v>13</v>
      </c>
      <c r="P57" s="15">
        <f t="shared" si="1"/>
        <v>33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457</v>
      </c>
      <c r="D58" s="16">
        <f t="shared" si="21"/>
        <v>52</v>
      </c>
      <c r="E58" s="16">
        <f t="shared" si="21"/>
        <v>107</v>
      </c>
      <c r="F58" s="16">
        <f t="shared" si="21"/>
        <v>112</v>
      </c>
      <c r="G58" s="16">
        <f t="shared" si="21"/>
        <v>4</v>
      </c>
      <c r="H58" s="16">
        <f t="shared" si="21"/>
        <v>1</v>
      </c>
      <c r="I58" s="16">
        <f t="shared" si="21"/>
        <v>78</v>
      </c>
      <c r="J58" s="16">
        <f t="shared" si="21"/>
        <v>20</v>
      </c>
      <c r="K58" s="16">
        <f t="shared" si="21"/>
        <v>6</v>
      </c>
      <c r="L58" s="16">
        <f t="shared" si="21"/>
        <v>19</v>
      </c>
      <c r="M58" s="16">
        <f t="shared" si="21"/>
        <v>997</v>
      </c>
      <c r="N58" s="16">
        <f t="shared" si="21"/>
        <v>0</v>
      </c>
      <c r="O58" s="16">
        <f t="shared" si="21"/>
        <v>856</v>
      </c>
      <c r="P58" s="16">
        <f t="shared" si="21"/>
        <v>1853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0.24662709120345386</v>
      </c>
      <c r="D59" s="43">
        <f t="shared" si="22"/>
        <v>2.8062601187263895E-2</v>
      </c>
      <c r="E59" s="43">
        <f t="shared" si="22"/>
        <v>5.7744198596869939E-2</v>
      </c>
      <c r="F59" s="43">
        <f t="shared" si="22"/>
        <v>6.0442525634106854E-2</v>
      </c>
      <c r="G59" s="43">
        <f t="shared" si="22"/>
        <v>2.1586616297895305E-3</v>
      </c>
      <c r="H59" s="43">
        <f t="shared" si="22"/>
        <v>5.3966540744738263E-4</v>
      </c>
      <c r="I59" s="43">
        <f t="shared" si="22"/>
        <v>4.2093901780895844E-2</v>
      </c>
      <c r="J59" s="43">
        <f t="shared" si="22"/>
        <v>1.0793308148947653E-2</v>
      </c>
      <c r="K59" s="43">
        <f t="shared" si="22"/>
        <v>3.2379924446842958E-3</v>
      </c>
      <c r="L59" s="43">
        <f t="shared" si="22"/>
        <v>1.0253642741500269E-2</v>
      </c>
      <c r="M59" s="43">
        <f t="shared" si="22"/>
        <v>0.53804641122504049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0.53387850467289721</v>
      </c>
      <c r="D60" s="44">
        <f t="shared" ref="D60:N60" si="23">D58/$O$58</f>
        <v>6.0747663551401869E-2</v>
      </c>
      <c r="E60" s="44">
        <f t="shared" si="23"/>
        <v>0.125</v>
      </c>
      <c r="F60" s="44">
        <f t="shared" si="23"/>
        <v>0.13084112149532709</v>
      </c>
      <c r="G60" s="44">
        <f t="shared" si="23"/>
        <v>4.6728971962616819E-3</v>
      </c>
      <c r="H60" s="44">
        <f t="shared" si="23"/>
        <v>1.1682242990654205E-3</v>
      </c>
      <c r="I60" s="44">
        <f t="shared" si="23"/>
        <v>9.11214953271028E-2</v>
      </c>
      <c r="J60" s="44">
        <f t="shared" si="23"/>
        <v>2.336448598130841E-2</v>
      </c>
      <c r="K60" s="44">
        <f t="shared" si="23"/>
        <v>7.0093457943925233E-3</v>
      </c>
      <c r="L60" s="44">
        <f t="shared" si="23"/>
        <v>2.219626168224299E-2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A1:AF174"/>
  <sheetViews>
    <sheetView view="pageBreakPreview" topLeftCell="A70" zoomScale="60" workbookViewId="0">
      <selection activeCell="R6" sqref="R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8" t="str">
        <f>'[4]23.09.KIIRA-KASANGATI'!C3:G3</f>
        <v>MCC - C2 - STN 70 - KASANGATI-KIIRA ROAD</v>
      </c>
      <c r="D3" s="78"/>
      <c r="E3" s="78"/>
      <c r="F3" s="78"/>
      <c r="G3" s="78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180</v>
      </c>
      <c r="F5" s="41" t="s">
        <v>1</v>
      </c>
      <c r="G5" s="76" t="str">
        <f>'[4]29.09 kasangati-Kiira'!G5:H5</f>
        <v>Bonobos hotel</v>
      </c>
      <c r="H5" s="77"/>
      <c r="I5" s="14"/>
      <c r="J5" s="2" t="s">
        <v>5</v>
      </c>
      <c r="K5" s="76" t="str">
        <f>'[4]29.09 kasangati-Kiira'!K5:L5</f>
        <v>Deborah</v>
      </c>
      <c r="L5" s="77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6" t="str">
        <f>'[4]23.09.KIIRA-KASANGATI'!D6:E6</f>
        <v>Kiira</v>
      </c>
      <c r="E6" s="77"/>
      <c r="F6" s="2" t="s">
        <v>2</v>
      </c>
      <c r="G6" s="76" t="str">
        <f>'[4]23.09.KIIRA-KASANGATI'!G6:H6</f>
        <v>Kasangati</v>
      </c>
      <c r="H6" s="77"/>
      <c r="J6" s="2" t="s">
        <v>21</v>
      </c>
      <c r="K6" s="76" t="str">
        <f>'[4]29.09 kasangati-Kiira'!K6:L6</f>
        <v>Lawrence</v>
      </c>
      <c r="L6" s="77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</v>
      </c>
      <c r="D10" s="50">
        <v>0</v>
      </c>
      <c r="E10" s="50">
        <v>0</v>
      </c>
      <c r="F10" s="50">
        <v>2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22</v>
      </c>
      <c r="N10" s="50">
        <v>0</v>
      </c>
      <c r="O10" s="17">
        <f t="shared" ref="O10:O73" si="0">SUM(C10:L10,N10)</f>
        <v>6</v>
      </c>
      <c r="P10" s="17">
        <f t="shared" ref="P10:P73" si="1">SUM(C10:N10)</f>
        <v>28</v>
      </c>
      <c r="R10" s="1" t="s">
        <v>6</v>
      </c>
      <c r="S10" s="17">
        <f t="shared" ref="S10:AF10" si="2">SUM(C10:C13)</f>
        <v>41</v>
      </c>
      <c r="T10" s="17">
        <f t="shared" si="2"/>
        <v>3</v>
      </c>
      <c r="U10" s="17">
        <f t="shared" si="2"/>
        <v>4</v>
      </c>
      <c r="V10" s="17">
        <f t="shared" si="2"/>
        <v>9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1</v>
      </c>
      <c r="AA10" s="17">
        <f t="shared" si="2"/>
        <v>2</v>
      </c>
      <c r="AB10" s="17">
        <f t="shared" si="2"/>
        <v>2</v>
      </c>
      <c r="AC10" s="17">
        <f t="shared" si="2"/>
        <v>109</v>
      </c>
      <c r="AD10" s="17">
        <f t="shared" si="2"/>
        <v>0</v>
      </c>
      <c r="AE10" s="31">
        <f t="shared" si="2"/>
        <v>66</v>
      </c>
      <c r="AF10" s="31">
        <f t="shared" si="2"/>
        <v>175</v>
      </c>
    </row>
    <row r="11" spans="2:32" s="6" customFormat="1" ht="23.1" customHeight="1" x14ac:dyDescent="0.25">
      <c r="B11" s="45" t="s">
        <v>38</v>
      </c>
      <c r="C11" s="50">
        <v>7</v>
      </c>
      <c r="D11" s="50">
        <v>1</v>
      </c>
      <c r="E11" s="50">
        <v>1</v>
      </c>
      <c r="F11" s="50">
        <v>2</v>
      </c>
      <c r="G11" s="50">
        <v>0</v>
      </c>
      <c r="H11" s="50">
        <v>0</v>
      </c>
      <c r="I11" s="50">
        <v>1</v>
      </c>
      <c r="J11" s="50">
        <v>0</v>
      </c>
      <c r="K11" s="50">
        <v>1</v>
      </c>
      <c r="L11" s="50">
        <v>0</v>
      </c>
      <c r="M11" s="50">
        <v>28</v>
      </c>
      <c r="N11" s="50">
        <v>0</v>
      </c>
      <c r="O11" s="17">
        <f t="shared" si="0"/>
        <v>13</v>
      </c>
      <c r="P11" s="17">
        <f t="shared" si="1"/>
        <v>41</v>
      </c>
      <c r="R11" s="1" t="s">
        <v>7</v>
      </c>
      <c r="S11" s="17">
        <f t="shared" ref="S11:AF11" si="3">SUM(C14:C17)</f>
        <v>57</v>
      </c>
      <c r="T11" s="17">
        <f t="shared" si="3"/>
        <v>8</v>
      </c>
      <c r="U11" s="17">
        <f t="shared" si="3"/>
        <v>7</v>
      </c>
      <c r="V11" s="17">
        <f t="shared" si="3"/>
        <v>12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1</v>
      </c>
      <c r="AA11" s="17">
        <f t="shared" si="3"/>
        <v>3</v>
      </c>
      <c r="AB11" s="17">
        <f t="shared" si="3"/>
        <v>2</v>
      </c>
      <c r="AC11" s="17">
        <f t="shared" si="3"/>
        <v>105</v>
      </c>
      <c r="AD11" s="17">
        <f t="shared" si="3"/>
        <v>0</v>
      </c>
      <c r="AE11" s="31">
        <f t="shared" si="3"/>
        <v>97</v>
      </c>
      <c r="AF11" s="31">
        <f t="shared" si="3"/>
        <v>202</v>
      </c>
    </row>
    <row r="12" spans="2:32" ht="23.1" customHeight="1" x14ac:dyDescent="0.25">
      <c r="B12" s="45" t="s">
        <v>39</v>
      </c>
      <c r="C12" s="50">
        <v>17</v>
      </c>
      <c r="D12" s="50">
        <v>1</v>
      </c>
      <c r="E12" s="50">
        <v>1</v>
      </c>
      <c r="F12" s="50">
        <v>2</v>
      </c>
      <c r="G12" s="50">
        <v>0</v>
      </c>
      <c r="H12" s="50">
        <v>0</v>
      </c>
      <c r="I12" s="50">
        <v>0</v>
      </c>
      <c r="J12" s="50">
        <v>0</v>
      </c>
      <c r="K12" s="50">
        <v>1</v>
      </c>
      <c r="L12" s="50">
        <v>2</v>
      </c>
      <c r="M12" s="50">
        <v>27</v>
      </c>
      <c r="N12" s="50">
        <v>0</v>
      </c>
      <c r="O12" s="17">
        <f t="shared" si="0"/>
        <v>24</v>
      </c>
      <c r="P12" s="17">
        <f t="shared" si="1"/>
        <v>51</v>
      </c>
      <c r="R12" s="1" t="s">
        <v>8</v>
      </c>
      <c r="S12" s="17">
        <f t="shared" ref="S12:AF12" si="4">SUM(C18:C21)</f>
        <v>44</v>
      </c>
      <c r="T12" s="17">
        <f t="shared" si="4"/>
        <v>7</v>
      </c>
      <c r="U12" s="17">
        <f t="shared" si="4"/>
        <v>9</v>
      </c>
      <c r="V12" s="17">
        <f t="shared" si="4"/>
        <v>12</v>
      </c>
      <c r="W12" s="17">
        <f t="shared" si="4"/>
        <v>0</v>
      </c>
      <c r="X12" s="17">
        <f t="shared" si="4"/>
        <v>0</v>
      </c>
      <c r="Y12" s="17">
        <f t="shared" si="4"/>
        <v>10</v>
      </c>
      <c r="Z12" s="17">
        <f t="shared" si="4"/>
        <v>4</v>
      </c>
      <c r="AA12" s="17">
        <f t="shared" si="4"/>
        <v>5</v>
      </c>
      <c r="AB12" s="17">
        <f t="shared" si="4"/>
        <v>1</v>
      </c>
      <c r="AC12" s="17">
        <f t="shared" si="4"/>
        <v>111</v>
      </c>
      <c r="AD12" s="17">
        <f t="shared" si="4"/>
        <v>0</v>
      </c>
      <c r="AE12" s="31">
        <f t="shared" si="4"/>
        <v>92</v>
      </c>
      <c r="AF12" s="31">
        <f t="shared" si="4"/>
        <v>203</v>
      </c>
    </row>
    <row r="13" spans="2:32" ht="23.1" customHeight="1" x14ac:dyDescent="0.25">
      <c r="B13" s="45" t="s">
        <v>40</v>
      </c>
      <c r="C13" s="50">
        <v>14</v>
      </c>
      <c r="D13" s="50">
        <v>1</v>
      </c>
      <c r="E13" s="50">
        <v>2</v>
      </c>
      <c r="F13" s="50">
        <v>3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32</v>
      </c>
      <c r="N13" s="50">
        <v>0</v>
      </c>
      <c r="O13" s="17">
        <f t="shared" si="0"/>
        <v>23</v>
      </c>
      <c r="P13" s="17">
        <f t="shared" si="1"/>
        <v>55</v>
      </c>
      <c r="R13" s="1" t="s">
        <v>9</v>
      </c>
      <c r="S13" s="17">
        <f t="shared" ref="S13:AF13" si="5">SUM(C22:C25)</f>
        <v>69</v>
      </c>
      <c r="T13" s="17">
        <f t="shared" si="5"/>
        <v>9</v>
      </c>
      <c r="U13" s="17">
        <f t="shared" si="5"/>
        <v>10</v>
      </c>
      <c r="V13" s="17">
        <f t="shared" si="5"/>
        <v>11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1</v>
      </c>
      <c r="AA13" s="17">
        <f t="shared" si="5"/>
        <v>5</v>
      </c>
      <c r="AB13" s="17">
        <f t="shared" si="5"/>
        <v>0</v>
      </c>
      <c r="AC13" s="17">
        <f t="shared" si="5"/>
        <v>117</v>
      </c>
      <c r="AD13" s="17">
        <f t="shared" si="5"/>
        <v>0</v>
      </c>
      <c r="AE13" s="31">
        <f t="shared" si="5"/>
        <v>110</v>
      </c>
      <c r="AF13" s="31">
        <f t="shared" si="5"/>
        <v>227</v>
      </c>
    </row>
    <row r="14" spans="2:32" ht="23.1" customHeight="1" x14ac:dyDescent="0.25">
      <c r="B14" s="45" t="s">
        <v>41</v>
      </c>
      <c r="C14" s="50">
        <v>10</v>
      </c>
      <c r="D14" s="50">
        <v>1</v>
      </c>
      <c r="E14" s="50">
        <v>2</v>
      </c>
      <c r="F14" s="50">
        <v>4</v>
      </c>
      <c r="G14" s="50">
        <v>0</v>
      </c>
      <c r="H14" s="50">
        <v>0</v>
      </c>
      <c r="I14" s="50">
        <v>2</v>
      </c>
      <c r="J14" s="50">
        <v>0</v>
      </c>
      <c r="K14" s="50">
        <v>2</v>
      </c>
      <c r="L14" s="50">
        <v>1</v>
      </c>
      <c r="M14" s="50">
        <v>23</v>
      </c>
      <c r="N14" s="50">
        <v>0</v>
      </c>
      <c r="O14" s="17">
        <f t="shared" si="0"/>
        <v>22</v>
      </c>
      <c r="P14" s="17">
        <f t="shared" si="1"/>
        <v>45</v>
      </c>
      <c r="R14" s="1" t="s">
        <v>10</v>
      </c>
      <c r="S14" s="17">
        <f t="shared" ref="S14:AF14" si="6">SUM(C26:C29)</f>
        <v>51</v>
      </c>
      <c r="T14" s="17">
        <f t="shared" si="6"/>
        <v>12</v>
      </c>
      <c r="U14" s="17">
        <f t="shared" si="6"/>
        <v>12</v>
      </c>
      <c r="V14" s="17">
        <f t="shared" si="6"/>
        <v>9</v>
      </c>
      <c r="W14" s="17">
        <f t="shared" si="6"/>
        <v>2</v>
      </c>
      <c r="X14" s="17">
        <f t="shared" si="6"/>
        <v>0</v>
      </c>
      <c r="Y14" s="17">
        <f t="shared" si="6"/>
        <v>7</v>
      </c>
      <c r="Z14" s="17">
        <f t="shared" si="6"/>
        <v>1</v>
      </c>
      <c r="AA14" s="17">
        <f t="shared" si="6"/>
        <v>2</v>
      </c>
      <c r="AB14" s="17">
        <f t="shared" si="6"/>
        <v>4</v>
      </c>
      <c r="AC14" s="17">
        <f t="shared" si="6"/>
        <v>126</v>
      </c>
      <c r="AD14" s="17">
        <f t="shared" si="6"/>
        <v>0</v>
      </c>
      <c r="AE14" s="31">
        <f t="shared" si="6"/>
        <v>100</v>
      </c>
      <c r="AF14" s="31">
        <f t="shared" si="6"/>
        <v>226</v>
      </c>
    </row>
    <row r="15" spans="2:32" ht="23.1" customHeight="1" x14ac:dyDescent="0.25">
      <c r="B15" s="45" t="s">
        <v>42</v>
      </c>
      <c r="C15" s="50">
        <v>16</v>
      </c>
      <c r="D15" s="50">
        <v>0</v>
      </c>
      <c r="E15" s="50">
        <v>3</v>
      </c>
      <c r="F15" s="50">
        <v>4</v>
      </c>
      <c r="G15" s="50">
        <v>0</v>
      </c>
      <c r="H15" s="50">
        <v>0</v>
      </c>
      <c r="I15" s="50">
        <v>1</v>
      </c>
      <c r="J15" s="50">
        <v>1</v>
      </c>
      <c r="K15" s="50">
        <v>1</v>
      </c>
      <c r="L15" s="50">
        <v>0</v>
      </c>
      <c r="M15" s="50">
        <v>28</v>
      </c>
      <c r="N15" s="50">
        <v>0</v>
      </c>
      <c r="O15" s="17">
        <f t="shared" si="0"/>
        <v>26</v>
      </c>
      <c r="P15" s="17">
        <f t="shared" si="1"/>
        <v>54</v>
      </c>
      <c r="R15" s="1" t="s">
        <v>11</v>
      </c>
      <c r="S15" s="17">
        <f t="shared" ref="S15:AF15" si="7">SUM(C30:C33)</f>
        <v>51</v>
      </c>
      <c r="T15" s="17">
        <f t="shared" si="7"/>
        <v>2</v>
      </c>
      <c r="U15" s="17">
        <f t="shared" si="7"/>
        <v>14</v>
      </c>
      <c r="V15" s="17">
        <f t="shared" si="7"/>
        <v>9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0</v>
      </c>
      <c r="AA15" s="17">
        <f t="shared" si="7"/>
        <v>5</v>
      </c>
      <c r="AB15" s="17">
        <f t="shared" si="7"/>
        <v>2</v>
      </c>
      <c r="AC15" s="17">
        <f t="shared" si="7"/>
        <v>86</v>
      </c>
      <c r="AD15" s="17">
        <f t="shared" si="7"/>
        <v>0</v>
      </c>
      <c r="AE15" s="31">
        <f t="shared" si="7"/>
        <v>89</v>
      </c>
      <c r="AF15" s="31">
        <f t="shared" si="7"/>
        <v>175</v>
      </c>
    </row>
    <row r="16" spans="2:32" ht="23.1" customHeight="1" x14ac:dyDescent="0.25">
      <c r="B16" s="45" t="s">
        <v>43</v>
      </c>
      <c r="C16" s="50">
        <v>13</v>
      </c>
      <c r="D16" s="50">
        <v>3</v>
      </c>
      <c r="E16" s="50">
        <v>1</v>
      </c>
      <c r="F16" s="50">
        <v>3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26</v>
      </c>
      <c r="N16" s="50">
        <v>0</v>
      </c>
      <c r="O16" s="17">
        <f t="shared" si="0"/>
        <v>22</v>
      </c>
      <c r="P16" s="17">
        <f t="shared" si="1"/>
        <v>48</v>
      </c>
      <c r="R16" s="1" t="s">
        <v>12</v>
      </c>
      <c r="S16" s="17">
        <f t="shared" ref="S16:AF16" si="8">SUM(C34:C37)</f>
        <v>42</v>
      </c>
      <c r="T16" s="17">
        <f t="shared" si="8"/>
        <v>7</v>
      </c>
      <c r="U16" s="17">
        <f t="shared" si="8"/>
        <v>9</v>
      </c>
      <c r="V16" s="17">
        <f t="shared" si="8"/>
        <v>8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0</v>
      </c>
      <c r="AA16" s="17">
        <f t="shared" si="8"/>
        <v>1</v>
      </c>
      <c r="AB16" s="17">
        <f t="shared" si="8"/>
        <v>2</v>
      </c>
      <c r="AC16" s="17">
        <f t="shared" si="8"/>
        <v>58</v>
      </c>
      <c r="AD16" s="17">
        <f t="shared" si="8"/>
        <v>0</v>
      </c>
      <c r="AE16" s="31">
        <f t="shared" si="8"/>
        <v>74</v>
      </c>
      <c r="AF16" s="31">
        <f t="shared" si="8"/>
        <v>132</v>
      </c>
    </row>
    <row r="17" spans="2:32" ht="23.1" customHeight="1" x14ac:dyDescent="0.25">
      <c r="B17" s="45" t="s">
        <v>44</v>
      </c>
      <c r="C17" s="50">
        <v>18</v>
      </c>
      <c r="D17" s="50">
        <v>4</v>
      </c>
      <c r="E17" s="50">
        <v>1</v>
      </c>
      <c r="F17" s="50">
        <v>1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1</v>
      </c>
      <c r="M17" s="50">
        <v>28</v>
      </c>
      <c r="N17" s="50">
        <v>0</v>
      </c>
      <c r="O17" s="17">
        <f t="shared" si="0"/>
        <v>27</v>
      </c>
      <c r="P17" s="17">
        <f t="shared" si="1"/>
        <v>55</v>
      </c>
      <c r="R17" s="1" t="s">
        <v>13</v>
      </c>
      <c r="S17" s="17">
        <f t="shared" ref="S17:AF17" si="9">SUM(C38:C41)</f>
        <v>33</v>
      </c>
      <c r="T17" s="17">
        <f t="shared" si="9"/>
        <v>6</v>
      </c>
      <c r="U17" s="17">
        <f t="shared" si="9"/>
        <v>7</v>
      </c>
      <c r="V17" s="17">
        <f t="shared" si="9"/>
        <v>8</v>
      </c>
      <c r="W17" s="17">
        <f t="shared" si="9"/>
        <v>0</v>
      </c>
      <c r="X17" s="17">
        <f t="shared" si="9"/>
        <v>0</v>
      </c>
      <c r="Y17" s="17">
        <f t="shared" si="9"/>
        <v>9</v>
      </c>
      <c r="Z17" s="17">
        <f t="shared" si="9"/>
        <v>0</v>
      </c>
      <c r="AA17" s="17">
        <f t="shared" si="9"/>
        <v>1</v>
      </c>
      <c r="AB17" s="17">
        <f t="shared" si="9"/>
        <v>4</v>
      </c>
      <c r="AC17" s="17">
        <f t="shared" si="9"/>
        <v>92</v>
      </c>
      <c r="AD17" s="17">
        <f t="shared" si="9"/>
        <v>0</v>
      </c>
      <c r="AE17" s="31">
        <f t="shared" si="9"/>
        <v>68</v>
      </c>
      <c r="AF17" s="31">
        <f t="shared" si="9"/>
        <v>160</v>
      </c>
    </row>
    <row r="18" spans="2:32" ht="23.1" customHeight="1" x14ac:dyDescent="0.25">
      <c r="B18" s="45" t="s">
        <v>45</v>
      </c>
      <c r="C18" s="50">
        <v>15</v>
      </c>
      <c r="D18" s="50">
        <v>0</v>
      </c>
      <c r="E18" s="50">
        <v>1</v>
      </c>
      <c r="F18" s="50">
        <v>3</v>
      </c>
      <c r="G18" s="50">
        <v>0</v>
      </c>
      <c r="H18" s="50">
        <v>0</v>
      </c>
      <c r="I18" s="50">
        <v>6</v>
      </c>
      <c r="J18" s="50">
        <v>0</v>
      </c>
      <c r="K18" s="50">
        <v>0</v>
      </c>
      <c r="L18" s="50">
        <v>1</v>
      </c>
      <c r="M18" s="50">
        <v>24</v>
      </c>
      <c r="N18" s="50">
        <v>0</v>
      </c>
      <c r="O18" s="17">
        <f t="shared" si="0"/>
        <v>26</v>
      </c>
      <c r="P18" s="17">
        <f t="shared" si="1"/>
        <v>50</v>
      </c>
      <c r="R18" s="1" t="s">
        <v>14</v>
      </c>
      <c r="S18" s="17">
        <f t="shared" ref="S18:AF18" si="10">SUM(C42:C45)</f>
        <v>44</v>
      </c>
      <c r="T18" s="17">
        <f t="shared" si="10"/>
        <v>6</v>
      </c>
      <c r="U18" s="17">
        <f t="shared" si="10"/>
        <v>5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10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91</v>
      </c>
      <c r="AD18" s="17">
        <f t="shared" si="10"/>
        <v>0</v>
      </c>
      <c r="AE18" s="31">
        <f t="shared" si="10"/>
        <v>68</v>
      </c>
      <c r="AF18" s="31">
        <f t="shared" si="10"/>
        <v>159</v>
      </c>
    </row>
    <row r="19" spans="2:32" ht="23.1" customHeight="1" x14ac:dyDescent="0.25">
      <c r="B19" s="45" t="s">
        <v>46</v>
      </c>
      <c r="C19" s="50">
        <v>11</v>
      </c>
      <c r="D19" s="50">
        <v>3</v>
      </c>
      <c r="E19" s="50">
        <v>0</v>
      </c>
      <c r="F19" s="50">
        <v>3</v>
      </c>
      <c r="G19" s="50">
        <v>0</v>
      </c>
      <c r="H19" s="50">
        <v>0</v>
      </c>
      <c r="I19" s="50">
        <v>0</v>
      </c>
      <c r="J19" s="50">
        <v>0</v>
      </c>
      <c r="K19" s="50">
        <v>3</v>
      </c>
      <c r="L19" s="50">
        <v>0</v>
      </c>
      <c r="M19" s="50">
        <v>27</v>
      </c>
      <c r="N19" s="50">
        <v>0</v>
      </c>
      <c r="O19" s="17">
        <f t="shared" si="0"/>
        <v>20</v>
      </c>
      <c r="P19" s="17">
        <f t="shared" si="1"/>
        <v>47</v>
      </c>
      <c r="R19" s="1" t="s">
        <v>15</v>
      </c>
      <c r="S19" s="17">
        <f t="shared" ref="S19:AF19" si="11">SUM(C46:C49)</f>
        <v>44</v>
      </c>
      <c r="T19" s="17">
        <f t="shared" si="11"/>
        <v>2</v>
      </c>
      <c r="U19" s="17">
        <f t="shared" si="11"/>
        <v>9</v>
      </c>
      <c r="V19" s="17">
        <f t="shared" si="11"/>
        <v>8</v>
      </c>
      <c r="W19" s="17">
        <f t="shared" si="11"/>
        <v>0</v>
      </c>
      <c r="X19" s="17">
        <f t="shared" si="11"/>
        <v>0</v>
      </c>
      <c r="Y19" s="17">
        <f t="shared" si="11"/>
        <v>8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84</v>
      </c>
      <c r="AD19" s="17">
        <f t="shared" si="11"/>
        <v>0</v>
      </c>
      <c r="AE19" s="31">
        <f t="shared" si="11"/>
        <v>71</v>
      </c>
      <c r="AF19" s="31">
        <f t="shared" si="11"/>
        <v>155</v>
      </c>
    </row>
    <row r="20" spans="2:32" ht="23.1" customHeight="1" x14ac:dyDescent="0.25">
      <c r="B20" s="45" t="s">
        <v>47</v>
      </c>
      <c r="C20" s="50">
        <v>12</v>
      </c>
      <c r="D20" s="50">
        <v>2</v>
      </c>
      <c r="E20" s="50">
        <v>7</v>
      </c>
      <c r="F20" s="50">
        <v>3</v>
      </c>
      <c r="G20" s="50">
        <v>0</v>
      </c>
      <c r="H20" s="50">
        <v>0</v>
      </c>
      <c r="I20" s="50">
        <v>3</v>
      </c>
      <c r="J20" s="50">
        <v>0</v>
      </c>
      <c r="K20" s="50">
        <v>1</v>
      </c>
      <c r="L20" s="50">
        <v>0</v>
      </c>
      <c r="M20" s="50">
        <v>34</v>
      </c>
      <c r="N20" s="50">
        <v>0</v>
      </c>
      <c r="O20" s="17">
        <f t="shared" si="0"/>
        <v>28</v>
      </c>
      <c r="P20" s="17">
        <f t="shared" si="1"/>
        <v>62</v>
      </c>
      <c r="R20" s="1" t="s">
        <v>16</v>
      </c>
      <c r="S20" s="17">
        <f t="shared" ref="S20:AF20" si="12">SUM(C50:C53)</f>
        <v>40</v>
      </c>
      <c r="T20" s="17">
        <f t="shared" si="12"/>
        <v>8</v>
      </c>
      <c r="U20" s="17">
        <f t="shared" si="12"/>
        <v>10</v>
      </c>
      <c r="V20" s="17">
        <f t="shared" si="12"/>
        <v>7</v>
      </c>
      <c r="W20" s="17">
        <f t="shared" si="12"/>
        <v>1</v>
      </c>
      <c r="X20" s="17">
        <f t="shared" si="12"/>
        <v>0</v>
      </c>
      <c r="Y20" s="17">
        <f t="shared" si="12"/>
        <v>9</v>
      </c>
      <c r="Z20" s="17">
        <f t="shared" si="12"/>
        <v>0</v>
      </c>
      <c r="AA20" s="17">
        <f t="shared" si="12"/>
        <v>0</v>
      </c>
      <c r="AB20" s="17">
        <f t="shared" si="12"/>
        <v>1</v>
      </c>
      <c r="AC20" s="17">
        <f t="shared" si="12"/>
        <v>100</v>
      </c>
      <c r="AD20" s="17">
        <f t="shared" si="12"/>
        <v>0</v>
      </c>
      <c r="AE20" s="31">
        <f t="shared" si="12"/>
        <v>76</v>
      </c>
      <c r="AF20" s="31">
        <f t="shared" si="12"/>
        <v>176</v>
      </c>
    </row>
    <row r="21" spans="2:32" ht="23.1" customHeight="1" x14ac:dyDescent="0.25">
      <c r="B21" s="45" t="s">
        <v>48</v>
      </c>
      <c r="C21" s="50">
        <v>6</v>
      </c>
      <c r="D21" s="50">
        <v>2</v>
      </c>
      <c r="E21" s="50">
        <v>1</v>
      </c>
      <c r="F21" s="50">
        <v>3</v>
      </c>
      <c r="G21" s="50">
        <v>0</v>
      </c>
      <c r="H21" s="50">
        <v>0</v>
      </c>
      <c r="I21" s="50">
        <v>1</v>
      </c>
      <c r="J21" s="50">
        <v>4</v>
      </c>
      <c r="K21" s="50">
        <v>1</v>
      </c>
      <c r="L21" s="50">
        <v>0</v>
      </c>
      <c r="M21" s="50">
        <v>26</v>
      </c>
      <c r="N21" s="50">
        <v>0</v>
      </c>
      <c r="O21" s="17">
        <f t="shared" si="0"/>
        <v>18</v>
      </c>
      <c r="P21" s="17">
        <f t="shared" si="1"/>
        <v>44</v>
      </c>
      <c r="R21" s="36" t="s">
        <v>20</v>
      </c>
      <c r="S21" s="34">
        <f t="shared" ref="S21:AF21" si="13">SUM(C54:C57)</f>
        <v>61</v>
      </c>
      <c r="T21" s="17">
        <f t="shared" si="13"/>
        <v>6</v>
      </c>
      <c r="U21" s="17">
        <f t="shared" si="13"/>
        <v>5</v>
      </c>
      <c r="V21" s="17">
        <f t="shared" si="13"/>
        <v>15</v>
      </c>
      <c r="W21" s="17">
        <f t="shared" si="13"/>
        <v>5</v>
      </c>
      <c r="X21" s="17">
        <f t="shared" si="13"/>
        <v>1</v>
      </c>
      <c r="Y21" s="17">
        <f t="shared" si="13"/>
        <v>2</v>
      </c>
      <c r="Z21" s="17">
        <f t="shared" si="13"/>
        <v>3</v>
      </c>
      <c r="AA21" s="17">
        <f t="shared" si="13"/>
        <v>3</v>
      </c>
      <c r="AB21" s="17">
        <f t="shared" si="13"/>
        <v>4</v>
      </c>
      <c r="AC21" s="17">
        <f t="shared" si="13"/>
        <v>91</v>
      </c>
      <c r="AD21" s="17">
        <f t="shared" si="13"/>
        <v>0</v>
      </c>
      <c r="AE21" s="31">
        <f t="shared" si="13"/>
        <v>105</v>
      </c>
      <c r="AF21" s="31">
        <f t="shared" si="13"/>
        <v>196</v>
      </c>
    </row>
    <row r="22" spans="2:32" ht="23.1" customHeight="1" x14ac:dyDescent="0.25">
      <c r="B22" s="45" t="s">
        <v>49</v>
      </c>
      <c r="C22" s="50">
        <v>21</v>
      </c>
      <c r="D22" s="50">
        <v>5</v>
      </c>
      <c r="E22" s="50">
        <v>4</v>
      </c>
      <c r="F22" s="50">
        <v>2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35</v>
      </c>
      <c r="N22" s="50">
        <v>0</v>
      </c>
      <c r="O22" s="17">
        <f t="shared" si="0"/>
        <v>33</v>
      </c>
      <c r="P22" s="17">
        <f t="shared" si="1"/>
        <v>68</v>
      </c>
      <c r="R22" s="36" t="s">
        <v>146</v>
      </c>
      <c r="S22" s="34">
        <f>SUM(C58:C61)</f>
        <v>43</v>
      </c>
      <c r="T22" s="34">
        <f t="shared" ref="T22:AF22" si="14">SUM(D58:D61)</f>
        <v>10</v>
      </c>
      <c r="U22" s="34">
        <f t="shared" si="14"/>
        <v>7</v>
      </c>
      <c r="V22" s="34">
        <f t="shared" si="14"/>
        <v>18</v>
      </c>
      <c r="W22" s="34">
        <f t="shared" si="14"/>
        <v>0</v>
      </c>
      <c r="X22" s="34">
        <f t="shared" si="14"/>
        <v>3</v>
      </c>
      <c r="Y22" s="34">
        <f t="shared" si="14"/>
        <v>4</v>
      </c>
      <c r="Z22" s="34">
        <f t="shared" si="14"/>
        <v>4</v>
      </c>
      <c r="AA22" s="34">
        <f t="shared" si="14"/>
        <v>9</v>
      </c>
      <c r="AB22" s="34">
        <f t="shared" si="14"/>
        <v>0</v>
      </c>
      <c r="AC22" s="34">
        <f t="shared" si="14"/>
        <v>135</v>
      </c>
      <c r="AD22" s="34">
        <f t="shared" si="14"/>
        <v>0</v>
      </c>
      <c r="AE22" s="31">
        <f t="shared" si="14"/>
        <v>98</v>
      </c>
      <c r="AF22" s="31">
        <f t="shared" si="14"/>
        <v>233</v>
      </c>
    </row>
    <row r="23" spans="2:32" ht="23.1" customHeight="1" x14ac:dyDescent="0.25">
      <c r="B23" s="45" t="s">
        <v>50</v>
      </c>
      <c r="C23" s="50">
        <v>9</v>
      </c>
      <c r="D23" s="50">
        <v>1</v>
      </c>
      <c r="E23" s="50">
        <v>1</v>
      </c>
      <c r="F23" s="50">
        <v>3</v>
      </c>
      <c r="G23" s="50">
        <v>0</v>
      </c>
      <c r="H23" s="50">
        <v>0</v>
      </c>
      <c r="I23" s="50">
        <v>1</v>
      </c>
      <c r="J23" s="50">
        <v>0</v>
      </c>
      <c r="K23" s="50">
        <v>1</v>
      </c>
      <c r="L23" s="50">
        <v>0</v>
      </c>
      <c r="M23" s="50">
        <v>20</v>
      </c>
      <c r="N23" s="50">
        <v>0</v>
      </c>
      <c r="O23" s="17">
        <f t="shared" si="0"/>
        <v>16</v>
      </c>
      <c r="P23" s="17">
        <f t="shared" si="1"/>
        <v>36</v>
      </c>
      <c r="R23" s="36" t="s">
        <v>147</v>
      </c>
      <c r="S23" s="34">
        <f>SUM(C62:C65)</f>
        <v>38</v>
      </c>
      <c r="T23" s="34">
        <f t="shared" ref="T23:AF23" si="15">SUM(D62:D65)</f>
        <v>7</v>
      </c>
      <c r="U23" s="34">
        <f t="shared" si="15"/>
        <v>5</v>
      </c>
      <c r="V23" s="34">
        <f t="shared" si="15"/>
        <v>15</v>
      </c>
      <c r="W23" s="34">
        <f t="shared" si="15"/>
        <v>0</v>
      </c>
      <c r="X23" s="34">
        <f t="shared" si="15"/>
        <v>0</v>
      </c>
      <c r="Y23" s="34">
        <f t="shared" si="15"/>
        <v>3</v>
      </c>
      <c r="Z23" s="34">
        <f t="shared" si="15"/>
        <v>4</v>
      </c>
      <c r="AA23" s="34">
        <f t="shared" si="15"/>
        <v>3</v>
      </c>
      <c r="AB23" s="34">
        <f t="shared" si="15"/>
        <v>0</v>
      </c>
      <c r="AC23" s="34">
        <f t="shared" si="15"/>
        <v>97</v>
      </c>
      <c r="AD23" s="34">
        <f t="shared" si="15"/>
        <v>0</v>
      </c>
      <c r="AE23" s="31">
        <f t="shared" si="15"/>
        <v>75</v>
      </c>
      <c r="AF23" s="31">
        <f t="shared" si="15"/>
        <v>172</v>
      </c>
    </row>
    <row r="24" spans="2:32" ht="23.1" customHeight="1" x14ac:dyDescent="0.25">
      <c r="B24" s="45" t="s">
        <v>51</v>
      </c>
      <c r="C24" s="50">
        <v>19</v>
      </c>
      <c r="D24" s="50">
        <v>2</v>
      </c>
      <c r="E24" s="50">
        <v>2</v>
      </c>
      <c r="F24" s="50">
        <v>4</v>
      </c>
      <c r="G24" s="50">
        <v>0</v>
      </c>
      <c r="H24" s="50">
        <v>0</v>
      </c>
      <c r="I24" s="50">
        <v>3</v>
      </c>
      <c r="J24" s="50">
        <v>0</v>
      </c>
      <c r="K24" s="50">
        <v>3</v>
      </c>
      <c r="L24" s="50">
        <v>0</v>
      </c>
      <c r="M24" s="50">
        <v>29</v>
      </c>
      <c r="N24" s="50">
        <v>0</v>
      </c>
      <c r="O24" s="17">
        <f t="shared" si="0"/>
        <v>33</v>
      </c>
      <c r="P24" s="17">
        <f t="shared" si="1"/>
        <v>62</v>
      </c>
      <c r="R24" s="36" t="s">
        <v>148</v>
      </c>
      <c r="S24" s="34">
        <f>SUM(C66:C69)</f>
        <v>43</v>
      </c>
      <c r="T24" s="34">
        <f t="shared" ref="T24:AF24" si="16">SUM(D66:D69)</f>
        <v>7</v>
      </c>
      <c r="U24" s="34">
        <f t="shared" si="16"/>
        <v>4</v>
      </c>
      <c r="V24" s="34">
        <f t="shared" si="16"/>
        <v>13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2</v>
      </c>
      <c r="AB24" s="34">
        <f t="shared" si="16"/>
        <v>0</v>
      </c>
      <c r="AC24" s="34">
        <f t="shared" si="16"/>
        <v>86</v>
      </c>
      <c r="AD24" s="34">
        <f t="shared" si="16"/>
        <v>0</v>
      </c>
      <c r="AE24" s="31">
        <f t="shared" si="16"/>
        <v>70</v>
      </c>
      <c r="AF24" s="31">
        <f t="shared" si="16"/>
        <v>156</v>
      </c>
    </row>
    <row r="25" spans="2:32" ht="23.1" customHeight="1" x14ac:dyDescent="0.25">
      <c r="B25" s="45" t="s">
        <v>52</v>
      </c>
      <c r="C25" s="50">
        <v>20</v>
      </c>
      <c r="D25" s="50">
        <v>1</v>
      </c>
      <c r="E25" s="50">
        <v>3</v>
      </c>
      <c r="F25" s="50">
        <v>2</v>
      </c>
      <c r="G25" s="50">
        <v>0</v>
      </c>
      <c r="H25" s="50">
        <v>0</v>
      </c>
      <c r="I25" s="50">
        <v>0</v>
      </c>
      <c r="J25" s="50">
        <v>1</v>
      </c>
      <c r="K25" s="50">
        <v>1</v>
      </c>
      <c r="L25" s="50">
        <v>0</v>
      </c>
      <c r="M25" s="50">
        <v>33</v>
      </c>
      <c r="N25" s="50">
        <v>0</v>
      </c>
      <c r="O25" s="17">
        <f t="shared" si="0"/>
        <v>28</v>
      </c>
      <c r="P25" s="17">
        <f t="shared" si="1"/>
        <v>61</v>
      </c>
      <c r="R25" s="36" t="s">
        <v>149</v>
      </c>
      <c r="S25" s="34">
        <f>SUM(C70:C73)</f>
        <v>17</v>
      </c>
      <c r="T25" s="34">
        <f t="shared" ref="T25:AF25" si="17">SUM(D70:D73)</f>
        <v>4</v>
      </c>
      <c r="U25" s="34">
        <f t="shared" si="17"/>
        <v>5</v>
      </c>
      <c r="V25" s="34">
        <f t="shared" si="17"/>
        <v>7</v>
      </c>
      <c r="W25" s="34">
        <f t="shared" si="17"/>
        <v>0</v>
      </c>
      <c r="X25" s="34">
        <f t="shared" si="17"/>
        <v>0</v>
      </c>
      <c r="Y25" s="34">
        <f t="shared" si="17"/>
        <v>3</v>
      </c>
      <c r="Z25" s="34">
        <f t="shared" si="17"/>
        <v>2</v>
      </c>
      <c r="AA25" s="34">
        <f t="shared" si="17"/>
        <v>2</v>
      </c>
      <c r="AB25" s="34">
        <f t="shared" si="17"/>
        <v>0</v>
      </c>
      <c r="AC25" s="34">
        <f t="shared" si="17"/>
        <v>55</v>
      </c>
      <c r="AD25" s="34">
        <f t="shared" si="17"/>
        <v>0</v>
      </c>
      <c r="AE25" s="31">
        <f t="shared" si="17"/>
        <v>40</v>
      </c>
      <c r="AF25" s="31">
        <f t="shared" si="17"/>
        <v>95</v>
      </c>
    </row>
    <row r="26" spans="2:32" ht="23.1" customHeight="1" x14ac:dyDescent="0.25">
      <c r="B26" s="45" t="s">
        <v>53</v>
      </c>
      <c r="C26" s="50">
        <v>19</v>
      </c>
      <c r="D26" s="50">
        <v>2</v>
      </c>
      <c r="E26" s="50">
        <v>4</v>
      </c>
      <c r="F26" s="50">
        <v>2</v>
      </c>
      <c r="G26" s="50">
        <v>0</v>
      </c>
      <c r="H26" s="50">
        <v>0</v>
      </c>
      <c r="I26" s="50">
        <v>2</v>
      </c>
      <c r="J26" s="50">
        <v>1</v>
      </c>
      <c r="K26" s="50">
        <v>0</v>
      </c>
      <c r="L26" s="50">
        <v>3</v>
      </c>
      <c r="M26" s="50">
        <v>30</v>
      </c>
      <c r="N26" s="50">
        <v>0</v>
      </c>
      <c r="O26" s="17">
        <f t="shared" si="0"/>
        <v>33</v>
      </c>
      <c r="P26" s="17">
        <f t="shared" si="1"/>
        <v>63</v>
      </c>
      <c r="R26" s="36" t="s">
        <v>150</v>
      </c>
      <c r="S26" s="34">
        <f>SUM(C74:C77)</f>
        <v>13</v>
      </c>
      <c r="T26" s="34">
        <f t="shared" ref="T26:AF26" si="18">SUM(D74:D77)</f>
        <v>1</v>
      </c>
      <c r="U26" s="34">
        <f t="shared" si="18"/>
        <v>3</v>
      </c>
      <c r="V26" s="34">
        <f t="shared" si="18"/>
        <v>10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51</v>
      </c>
      <c r="AD26" s="34">
        <f t="shared" si="18"/>
        <v>0</v>
      </c>
      <c r="AE26" s="31">
        <f t="shared" si="18"/>
        <v>29</v>
      </c>
      <c r="AF26" s="31">
        <f t="shared" si="18"/>
        <v>80</v>
      </c>
    </row>
    <row r="27" spans="2:32" ht="23.1" customHeight="1" x14ac:dyDescent="0.25">
      <c r="B27" s="45" t="s">
        <v>54</v>
      </c>
      <c r="C27" s="50">
        <v>8</v>
      </c>
      <c r="D27" s="50">
        <v>4</v>
      </c>
      <c r="E27" s="50">
        <v>2</v>
      </c>
      <c r="F27" s="50">
        <v>2</v>
      </c>
      <c r="G27" s="50">
        <v>1</v>
      </c>
      <c r="H27" s="50">
        <v>0</v>
      </c>
      <c r="I27" s="50">
        <v>4</v>
      </c>
      <c r="J27" s="50">
        <v>0</v>
      </c>
      <c r="K27" s="50">
        <v>1</v>
      </c>
      <c r="L27" s="50">
        <v>0</v>
      </c>
      <c r="M27" s="50">
        <v>31</v>
      </c>
      <c r="N27" s="50">
        <v>0</v>
      </c>
      <c r="O27" s="17">
        <f t="shared" si="0"/>
        <v>22</v>
      </c>
      <c r="P27" s="17">
        <f t="shared" si="1"/>
        <v>53</v>
      </c>
      <c r="R27" s="36" t="s">
        <v>151</v>
      </c>
      <c r="S27" s="34">
        <f>SUM(C78:C81)</f>
        <v>11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2</v>
      </c>
      <c r="AA27" s="34">
        <f t="shared" si="19"/>
        <v>2</v>
      </c>
      <c r="AB27" s="34">
        <f t="shared" si="19"/>
        <v>1</v>
      </c>
      <c r="AC27" s="34">
        <f t="shared" si="19"/>
        <v>46</v>
      </c>
      <c r="AD27" s="34">
        <f t="shared" si="19"/>
        <v>0</v>
      </c>
      <c r="AE27" s="31">
        <f t="shared" si="19"/>
        <v>19</v>
      </c>
      <c r="AF27" s="31">
        <f t="shared" si="19"/>
        <v>65</v>
      </c>
    </row>
    <row r="28" spans="2:32" ht="23.1" customHeight="1" x14ac:dyDescent="0.25">
      <c r="B28" s="45" t="s">
        <v>55</v>
      </c>
      <c r="C28" s="50">
        <v>8</v>
      </c>
      <c r="D28" s="50">
        <v>1</v>
      </c>
      <c r="E28" s="50">
        <v>3</v>
      </c>
      <c r="F28" s="50">
        <v>1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29</v>
      </c>
      <c r="N28" s="50">
        <v>0</v>
      </c>
      <c r="O28" s="17">
        <f t="shared" si="0"/>
        <v>14</v>
      </c>
      <c r="P28" s="17">
        <f t="shared" si="1"/>
        <v>43</v>
      </c>
      <c r="R28" s="36" t="s">
        <v>152</v>
      </c>
      <c r="S28" s="34">
        <f>SUM(C82:C85)</f>
        <v>10</v>
      </c>
      <c r="T28" s="34">
        <f t="shared" ref="T28:AF28" si="20">SUM(D82:D85)</f>
        <v>3</v>
      </c>
      <c r="U28" s="34">
        <f t="shared" si="20"/>
        <v>1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28</v>
      </c>
      <c r="AD28" s="34">
        <f t="shared" si="20"/>
        <v>0</v>
      </c>
      <c r="AE28" s="31">
        <f t="shared" si="20"/>
        <v>18</v>
      </c>
      <c r="AF28" s="31">
        <f t="shared" si="20"/>
        <v>46</v>
      </c>
    </row>
    <row r="29" spans="2:32" ht="23.1" customHeight="1" x14ac:dyDescent="0.25">
      <c r="B29" s="45" t="s">
        <v>56</v>
      </c>
      <c r="C29" s="50">
        <v>16</v>
      </c>
      <c r="D29" s="50">
        <v>5</v>
      </c>
      <c r="E29" s="50">
        <v>3</v>
      </c>
      <c r="F29" s="50">
        <v>4</v>
      </c>
      <c r="G29" s="50">
        <v>1</v>
      </c>
      <c r="H29" s="50">
        <v>0</v>
      </c>
      <c r="I29" s="50">
        <v>0</v>
      </c>
      <c r="J29" s="50">
        <v>0</v>
      </c>
      <c r="K29" s="50">
        <v>1</v>
      </c>
      <c r="L29" s="50">
        <v>1</v>
      </c>
      <c r="M29" s="50">
        <v>36</v>
      </c>
      <c r="N29" s="50">
        <v>0</v>
      </c>
      <c r="O29" s="17">
        <f t="shared" si="0"/>
        <v>31</v>
      </c>
      <c r="P29" s="17">
        <f t="shared" si="1"/>
        <v>67</v>
      </c>
      <c r="R29" s="36" t="s">
        <v>153</v>
      </c>
      <c r="S29" s="34">
        <f>SUM(C86:C89)</f>
        <v>3</v>
      </c>
      <c r="T29" s="34">
        <f t="shared" ref="T29:AF29" si="21">SUM(D86:D89)</f>
        <v>1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10</v>
      </c>
      <c r="AD29" s="34">
        <f t="shared" si="21"/>
        <v>0</v>
      </c>
      <c r="AE29" s="31">
        <f t="shared" si="21"/>
        <v>5</v>
      </c>
      <c r="AF29" s="31">
        <f t="shared" si="21"/>
        <v>15</v>
      </c>
    </row>
    <row r="30" spans="2:32" ht="23.1" customHeight="1" x14ac:dyDescent="0.25">
      <c r="B30" s="45" t="s">
        <v>57</v>
      </c>
      <c r="C30" s="50">
        <v>16</v>
      </c>
      <c r="D30" s="50">
        <v>0</v>
      </c>
      <c r="E30" s="50">
        <v>5</v>
      </c>
      <c r="F30" s="50">
        <v>4</v>
      </c>
      <c r="G30" s="50">
        <v>0</v>
      </c>
      <c r="H30" s="50">
        <v>0</v>
      </c>
      <c r="I30" s="50">
        <v>0</v>
      </c>
      <c r="J30" s="50">
        <v>0</v>
      </c>
      <c r="K30" s="50">
        <v>1</v>
      </c>
      <c r="L30" s="50">
        <v>0</v>
      </c>
      <c r="M30" s="50">
        <v>19</v>
      </c>
      <c r="N30" s="50">
        <v>0</v>
      </c>
      <c r="O30" s="17">
        <f t="shared" si="0"/>
        <v>26</v>
      </c>
      <c r="P30" s="17">
        <f t="shared" si="1"/>
        <v>45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5</v>
      </c>
      <c r="AD30" s="34">
        <f t="shared" si="22"/>
        <v>0</v>
      </c>
      <c r="AE30" s="31">
        <f t="shared" si="22"/>
        <v>1</v>
      </c>
      <c r="AF30" s="31">
        <f t="shared" si="22"/>
        <v>6</v>
      </c>
    </row>
    <row r="31" spans="2:32" ht="23.1" customHeight="1" x14ac:dyDescent="0.25">
      <c r="B31" s="46" t="s">
        <v>58</v>
      </c>
      <c r="C31" s="50">
        <v>12</v>
      </c>
      <c r="D31" s="50">
        <v>1</v>
      </c>
      <c r="E31" s="50">
        <v>4</v>
      </c>
      <c r="F31" s="50">
        <v>3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1</v>
      </c>
      <c r="M31" s="50">
        <v>30</v>
      </c>
      <c r="N31" s="50">
        <v>0</v>
      </c>
      <c r="O31" s="17">
        <f t="shared" si="0"/>
        <v>23</v>
      </c>
      <c r="P31" s="17">
        <f t="shared" si="1"/>
        <v>53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9</v>
      </c>
      <c r="AD31" s="34">
        <f t="shared" si="23"/>
        <v>0</v>
      </c>
      <c r="AE31" s="31">
        <f t="shared" si="23"/>
        <v>4</v>
      </c>
      <c r="AF31" s="31">
        <f t="shared" si="23"/>
        <v>13</v>
      </c>
    </row>
    <row r="32" spans="2:32" ht="23.1" customHeight="1" x14ac:dyDescent="0.25">
      <c r="B32" s="46" t="s">
        <v>59</v>
      </c>
      <c r="C32" s="50">
        <v>13</v>
      </c>
      <c r="D32" s="50">
        <v>0</v>
      </c>
      <c r="E32" s="50">
        <v>4</v>
      </c>
      <c r="F32" s="50">
        <v>1</v>
      </c>
      <c r="G32" s="50">
        <v>0</v>
      </c>
      <c r="H32" s="50">
        <v>0</v>
      </c>
      <c r="I32" s="50">
        <v>3</v>
      </c>
      <c r="J32" s="50">
        <v>0</v>
      </c>
      <c r="K32" s="50">
        <v>4</v>
      </c>
      <c r="L32" s="50">
        <v>1</v>
      </c>
      <c r="M32" s="50">
        <v>16</v>
      </c>
      <c r="N32" s="50">
        <v>0</v>
      </c>
      <c r="O32" s="17">
        <f t="shared" si="0"/>
        <v>26</v>
      </c>
      <c r="P32" s="17">
        <f t="shared" si="1"/>
        <v>42</v>
      </c>
      <c r="R32" s="61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1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5</v>
      </c>
      <c r="AD32" s="34">
        <f t="shared" si="24"/>
        <v>0</v>
      </c>
      <c r="AE32" s="31">
        <f t="shared" si="24"/>
        <v>5</v>
      </c>
      <c r="AF32" s="31">
        <f t="shared" si="24"/>
        <v>10</v>
      </c>
    </row>
    <row r="33" spans="2:32" ht="23.1" customHeight="1" x14ac:dyDescent="0.25">
      <c r="B33" s="45" t="s">
        <v>60</v>
      </c>
      <c r="C33" s="50">
        <v>10</v>
      </c>
      <c r="D33" s="50">
        <v>1</v>
      </c>
      <c r="E33" s="50">
        <v>1</v>
      </c>
      <c r="F33" s="50">
        <v>1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21</v>
      </c>
      <c r="N33" s="50">
        <v>0</v>
      </c>
      <c r="O33" s="17">
        <f t="shared" si="0"/>
        <v>14</v>
      </c>
      <c r="P33" s="17">
        <f t="shared" si="1"/>
        <v>35</v>
      </c>
      <c r="R33" s="61" t="s">
        <v>157</v>
      </c>
      <c r="S33" s="34">
        <f>SUM(C102:C105)</f>
        <v>9</v>
      </c>
      <c r="T33" s="34">
        <f t="shared" ref="T33:AF33" si="25">SUM(D102:D105)</f>
        <v>0</v>
      </c>
      <c r="U33" s="34">
        <f t="shared" si="25"/>
        <v>3</v>
      </c>
      <c r="V33" s="34">
        <f t="shared" si="25"/>
        <v>13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36</v>
      </c>
      <c r="AD33" s="34">
        <f t="shared" si="25"/>
        <v>0</v>
      </c>
      <c r="AE33" s="31">
        <f t="shared" si="25"/>
        <v>25</v>
      </c>
      <c r="AF33" s="31">
        <f t="shared" si="25"/>
        <v>61</v>
      </c>
    </row>
    <row r="34" spans="2:32" ht="23.1" customHeight="1" x14ac:dyDescent="0.25">
      <c r="B34" s="46" t="s">
        <v>61</v>
      </c>
      <c r="C34" s="50">
        <v>12</v>
      </c>
      <c r="D34" s="50">
        <v>1</v>
      </c>
      <c r="E34" s="50">
        <v>2</v>
      </c>
      <c r="F34" s="50">
        <v>4</v>
      </c>
      <c r="G34" s="50">
        <v>0</v>
      </c>
      <c r="H34" s="50">
        <v>0</v>
      </c>
      <c r="I34" s="50">
        <v>3</v>
      </c>
      <c r="J34" s="50">
        <v>0</v>
      </c>
      <c r="K34" s="50">
        <v>0</v>
      </c>
      <c r="L34" s="50">
        <v>0</v>
      </c>
      <c r="M34" s="50">
        <v>20</v>
      </c>
      <c r="N34" s="50">
        <v>0</v>
      </c>
      <c r="O34" s="17">
        <f t="shared" si="0"/>
        <v>22</v>
      </c>
      <c r="P34" s="17">
        <f t="shared" si="1"/>
        <v>42</v>
      </c>
      <c r="R34" s="57" t="s">
        <v>90</v>
      </c>
      <c r="S34" s="58">
        <f t="shared" ref="S34:AF34" si="26">MAX(S10:S12)</f>
        <v>57</v>
      </c>
      <c r="T34" s="58">
        <f t="shared" si="26"/>
        <v>8</v>
      </c>
      <c r="U34" s="58">
        <f t="shared" si="26"/>
        <v>9</v>
      </c>
      <c r="V34" s="58">
        <f t="shared" si="26"/>
        <v>12</v>
      </c>
      <c r="W34" s="58">
        <f t="shared" si="26"/>
        <v>0</v>
      </c>
      <c r="X34" s="58">
        <f t="shared" si="26"/>
        <v>0</v>
      </c>
      <c r="Y34" s="58">
        <f t="shared" si="26"/>
        <v>10</v>
      </c>
      <c r="Z34" s="58">
        <f t="shared" si="26"/>
        <v>4</v>
      </c>
      <c r="AA34" s="58">
        <f t="shared" si="26"/>
        <v>5</v>
      </c>
      <c r="AB34" s="58">
        <f t="shared" si="26"/>
        <v>2</v>
      </c>
      <c r="AC34" s="58">
        <f t="shared" si="26"/>
        <v>111</v>
      </c>
      <c r="AD34" s="58">
        <f t="shared" si="26"/>
        <v>0</v>
      </c>
      <c r="AE34" s="40">
        <f t="shared" si="26"/>
        <v>97</v>
      </c>
      <c r="AF34" s="40">
        <f t="shared" si="26"/>
        <v>203</v>
      </c>
    </row>
    <row r="35" spans="2:32" ht="23.1" customHeight="1" x14ac:dyDescent="0.25">
      <c r="B35" s="46" t="s">
        <v>62</v>
      </c>
      <c r="C35" s="50">
        <v>13</v>
      </c>
      <c r="D35" s="50">
        <v>0</v>
      </c>
      <c r="E35" s="50">
        <v>2</v>
      </c>
      <c r="F35" s="50">
        <v>1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14</v>
      </c>
      <c r="N35" s="50">
        <v>0</v>
      </c>
      <c r="O35" s="17">
        <f t="shared" si="0"/>
        <v>18</v>
      </c>
      <c r="P35" s="17">
        <f t="shared" si="1"/>
        <v>32</v>
      </c>
      <c r="R35" s="57" t="s">
        <v>91</v>
      </c>
      <c r="S35" s="58">
        <f t="shared" ref="S35:AF35" si="27">MAX(S13:S18)</f>
        <v>69</v>
      </c>
      <c r="T35" s="58">
        <f t="shared" si="27"/>
        <v>12</v>
      </c>
      <c r="U35" s="58">
        <f t="shared" si="27"/>
        <v>14</v>
      </c>
      <c r="V35" s="58">
        <f t="shared" si="27"/>
        <v>11</v>
      </c>
      <c r="W35" s="58">
        <f t="shared" si="27"/>
        <v>2</v>
      </c>
      <c r="X35" s="58">
        <f t="shared" si="27"/>
        <v>0</v>
      </c>
      <c r="Y35" s="58">
        <f t="shared" si="27"/>
        <v>10</v>
      </c>
      <c r="Z35" s="58">
        <f t="shared" si="27"/>
        <v>1</v>
      </c>
      <c r="AA35" s="58">
        <f t="shared" si="27"/>
        <v>5</v>
      </c>
      <c r="AB35" s="58">
        <f t="shared" si="27"/>
        <v>4</v>
      </c>
      <c r="AC35" s="58">
        <f t="shared" si="27"/>
        <v>126</v>
      </c>
      <c r="AD35" s="58">
        <f t="shared" si="27"/>
        <v>0</v>
      </c>
      <c r="AE35" s="40">
        <f t="shared" si="27"/>
        <v>110</v>
      </c>
      <c r="AF35" s="40">
        <f t="shared" si="27"/>
        <v>227</v>
      </c>
    </row>
    <row r="36" spans="2:32" ht="23.1" customHeight="1" x14ac:dyDescent="0.25">
      <c r="B36" s="46" t="s">
        <v>63</v>
      </c>
      <c r="C36" s="50">
        <v>10</v>
      </c>
      <c r="D36" s="50">
        <v>4</v>
      </c>
      <c r="E36" s="50">
        <v>4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1</v>
      </c>
      <c r="L36" s="50">
        <v>2</v>
      </c>
      <c r="M36" s="50">
        <v>13</v>
      </c>
      <c r="N36" s="50">
        <v>0</v>
      </c>
      <c r="O36" s="17">
        <f t="shared" si="0"/>
        <v>22</v>
      </c>
      <c r="P36" s="17">
        <f t="shared" si="1"/>
        <v>35</v>
      </c>
      <c r="R36" s="57" t="s">
        <v>92</v>
      </c>
      <c r="S36" s="58">
        <f t="shared" ref="S36:AF36" si="28">MAX(S19:S21)</f>
        <v>61</v>
      </c>
      <c r="T36" s="58">
        <f t="shared" si="28"/>
        <v>8</v>
      </c>
      <c r="U36" s="58">
        <f t="shared" si="28"/>
        <v>10</v>
      </c>
      <c r="V36" s="58">
        <f t="shared" si="28"/>
        <v>15</v>
      </c>
      <c r="W36" s="58">
        <f t="shared" si="28"/>
        <v>5</v>
      </c>
      <c r="X36" s="58">
        <f t="shared" si="28"/>
        <v>1</v>
      </c>
      <c r="Y36" s="58">
        <f t="shared" si="28"/>
        <v>9</v>
      </c>
      <c r="Z36" s="58">
        <f t="shared" si="28"/>
        <v>3</v>
      </c>
      <c r="AA36" s="58">
        <f t="shared" si="28"/>
        <v>3</v>
      </c>
      <c r="AB36" s="58">
        <f t="shared" si="28"/>
        <v>4</v>
      </c>
      <c r="AC36" s="58">
        <f t="shared" si="28"/>
        <v>100</v>
      </c>
      <c r="AD36" s="58">
        <f t="shared" si="28"/>
        <v>0</v>
      </c>
      <c r="AE36" s="40">
        <f t="shared" si="28"/>
        <v>105</v>
      </c>
      <c r="AF36" s="40">
        <f t="shared" si="28"/>
        <v>196</v>
      </c>
    </row>
    <row r="37" spans="2:32" ht="23.1" customHeight="1" x14ac:dyDescent="0.25">
      <c r="B37" s="45" t="s">
        <v>64</v>
      </c>
      <c r="C37" s="50">
        <v>7</v>
      </c>
      <c r="D37" s="50">
        <v>2</v>
      </c>
      <c r="E37" s="50">
        <v>1</v>
      </c>
      <c r="F37" s="50">
        <v>2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11</v>
      </c>
      <c r="N37" s="50">
        <v>0</v>
      </c>
      <c r="O37" s="17">
        <f t="shared" si="0"/>
        <v>12</v>
      </c>
      <c r="P37" s="17">
        <f t="shared" si="1"/>
        <v>23</v>
      </c>
      <c r="R37" s="37" t="s">
        <v>85</v>
      </c>
      <c r="S37" s="35">
        <f t="shared" ref="S37:AF37" si="29">SUM(S10:S12)</f>
        <v>142</v>
      </c>
      <c r="T37" s="16">
        <f t="shared" si="29"/>
        <v>18</v>
      </c>
      <c r="U37" s="16">
        <f t="shared" si="29"/>
        <v>20</v>
      </c>
      <c r="V37" s="16">
        <f t="shared" si="29"/>
        <v>33</v>
      </c>
      <c r="W37" s="16">
        <f t="shared" si="29"/>
        <v>0</v>
      </c>
      <c r="X37" s="16">
        <f t="shared" si="29"/>
        <v>0</v>
      </c>
      <c r="Y37" s="16">
        <f t="shared" si="29"/>
        <v>21</v>
      </c>
      <c r="Z37" s="16">
        <f t="shared" si="29"/>
        <v>6</v>
      </c>
      <c r="AA37" s="16">
        <f t="shared" si="29"/>
        <v>10</v>
      </c>
      <c r="AB37" s="16">
        <f t="shared" si="29"/>
        <v>5</v>
      </c>
      <c r="AC37" s="16">
        <f t="shared" si="29"/>
        <v>325</v>
      </c>
      <c r="AD37" s="16">
        <f t="shared" si="29"/>
        <v>0</v>
      </c>
      <c r="AE37" s="32">
        <f t="shared" si="29"/>
        <v>255</v>
      </c>
      <c r="AF37" s="32">
        <f t="shared" si="29"/>
        <v>580</v>
      </c>
    </row>
    <row r="38" spans="2:32" ht="23.1" customHeight="1" x14ac:dyDescent="0.25">
      <c r="B38" s="46" t="s">
        <v>65</v>
      </c>
      <c r="C38" s="50">
        <v>8</v>
      </c>
      <c r="D38" s="50">
        <v>1</v>
      </c>
      <c r="E38" s="50">
        <v>3</v>
      </c>
      <c r="F38" s="50">
        <v>1</v>
      </c>
      <c r="G38" s="50">
        <v>0</v>
      </c>
      <c r="H38" s="50">
        <v>0</v>
      </c>
      <c r="I38" s="50">
        <v>2</v>
      </c>
      <c r="J38" s="50">
        <v>0</v>
      </c>
      <c r="K38" s="50">
        <v>1</v>
      </c>
      <c r="L38" s="50">
        <v>1</v>
      </c>
      <c r="M38" s="50">
        <v>26</v>
      </c>
      <c r="N38" s="50">
        <v>0</v>
      </c>
      <c r="O38" s="17">
        <f t="shared" si="0"/>
        <v>17</v>
      </c>
      <c r="P38" s="17">
        <f t="shared" si="1"/>
        <v>43</v>
      </c>
      <c r="R38" s="28" t="s">
        <v>86</v>
      </c>
      <c r="S38" s="16">
        <f t="shared" ref="S38:AF38" si="30">SUM(S13:S18)</f>
        <v>290</v>
      </c>
      <c r="T38" s="16">
        <f t="shared" si="30"/>
        <v>42</v>
      </c>
      <c r="U38" s="16">
        <f t="shared" si="30"/>
        <v>57</v>
      </c>
      <c r="V38" s="16">
        <f t="shared" si="30"/>
        <v>47</v>
      </c>
      <c r="W38" s="16">
        <f t="shared" si="30"/>
        <v>2</v>
      </c>
      <c r="X38" s="16">
        <f t="shared" si="30"/>
        <v>0</v>
      </c>
      <c r="Y38" s="16">
        <f t="shared" si="30"/>
        <v>42</v>
      </c>
      <c r="Z38" s="16">
        <f t="shared" si="30"/>
        <v>2</v>
      </c>
      <c r="AA38" s="16">
        <f t="shared" si="30"/>
        <v>14</v>
      </c>
      <c r="AB38" s="16">
        <f t="shared" si="30"/>
        <v>13</v>
      </c>
      <c r="AC38" s="16">
        <f t="shared" si="30"/>
        <v>570</v>
      </c>
      <c r="AD38" s="16">
        <f t="shared" si="30"/>
        <v>0</v>
      </c>
      <c r="AE38" s="32">
        <f t="shared" si="30"/>
        <v>509</v>
      </c>
      <c r="AF38" s="32">
        <f t="shared" si="30"/>
        <v>1079</v>
      </c>
    </row>
    <row r="39" spans="2:32" ht="23.1" customHeight="1" x14ac:dyDescent="0.25">
      <c r="B39" s="46" t="s">
        <v>66</v>
      </c>
      <c r="C39" s="50">
        <v>11</v>
      </c>
      <c r="D39" s="50">
        <v>2</v>
      </c>
      <c r="E39" s="50">
        <v>4</v>
      </c>
      <c r="F39" s="50">
        <v>2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1</v>
      </c>
      <c r="M39" s="50">
        <v>31</v>
      </c>
      <c r="N39" s="50">
        <v>0</v>
      </c>
      <c r="O39" s="17">
        <f t="shared" si="0"/>
        <v>23</v>
      </c>
      <c r="P39" s="17">
        <f t="shared" si="1"/>
        <v>54</v>
      </c>
      <c r="R39" s="29" t="s">
        <v>87</v>
      </c>
      <c r="S39" s="16">
        <f t="shared" ref="S39:AF39" si="31">SUM(S19:S21)</f>
        <v>145</v>
      </c>
      <c r="T39" s="16">
        <f t="shared" si="31"/>
        <v>16</v>
      </c>
      <c r="U39" s="16">
        <f t="shared" si="31"/>
        <v>24</v>
      </c>
      <c r="V39" s="16">
        <f t="shared" si="31"/>
        <v>30</v>
      </c>
      <c r="W39" s="16">
        <f t="shared" si="31"/>
        <v>6</v>
      </c>
      <c r="X39" s="16">
        <f t="shared" si="31"/>
        <v>1</v>
      </c>
      <c r="Y39" s="16">
        <f t="shared" si="31"/>
        <v>19</v>
      </c>
      <c r="Z39" s="16">
        <f t="shared" si="31"/>
        <v>3</v>
      </c>
      <c r="AA39" s="16">
        <f t="shared" si="31"/>
        <v>3</v>
      </c>
      <c r="AB39" s="16">
        <f t="shared" si="31"/>
        <v>5</v>
      </c>
      <c r="AC39" s="16">
        <f t="shared" si="31"/>
        <v>275</v>
      </c>
      <c r="AD39" s="16">
        <f t="shared" si="31"/>
        <v>0</v>
      </c>
      <c r="AE39" s="32">
        <f t="shared" si="31"/>
        <v>252</v>
      </c>
      <c r="AF39" s="32">
        <f t="shared" si="31"/>
        <v>527</v>
      </c>
    </row>
    <row r="40" spans="2:32" ht="23.1" customHeight="1" x14ac:dyDescent="0.25">
      <c r="B40" s="46" t="s">
        <v>67</v>
      </c>
      <c r="C40" s="50">
        <v>4</v>
      </c>
      <c r="D40" s="50">
        <v>3</v>
      </c>
      <c r="E40" s="50">
        <v>0</v>
      </c>
      <c r="F40" s="50">
        <v>3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1</v>
      </c>
      <c r="M40" s="50">
        <v>10</v>
      </c>
      <c r="N40" s="50">
        <v>0</v>
      </c>
      <c r="O40" s="17">
        <f t="shared" si="0"/>
        <v>13</v>
      </c>
      <c r="P40" s="17">
        <f t="shared" si="1"/>
        <v>23</v>
      </c>
      <c r="R40" s="5" t="s">
        <v>17</v>
      </c>
      <c r="S40" s="16">
        <f t="shared" ref="S40:AF40" si="32">SUM(S10:S21)</f>
        <v>577</v>
      </c>
      <c r="T40" s="16">
        <f t="shared" si="32"/>
        <v>76</v>
      </c>
      <c r="U40" s="16">
        <f t="shared" si="32"/>
        <v>101</v>
      </c>
      <c r="V40" s="16">
        <f t="shared" si="32"/>
        <v>110</v>
      </c>
      <c r="W40" s="16">
        <f t="shared" si="32"/>
        <v>8</v>
      </c>
      <c r="X40" s="16">
        <f t="shared" si="32"/>
        <v>1</v>
      </c>
      <c r="Y40" s="16">
        <f t="shared" si="32"/>
        <v>82</v>
      </c>
      <c r="Z40" s="16">
        <f t="shared" si="32"/>
        <v>11</v>
      </c>
      <c r="AA40" s="16">
        <f t="shared" si="32"/>
        <v>27</v>
      </c>
      <c r="AB40" s="16">
        <f t="shared" si="32"/>
        <v>23</v>
      </c>
      <c r="AC40" s="16">
        <f t="shared" si="32"/>
        <v>1170</v>
      </c>
      <c r="AD40" s="16">
        <f t="shared" si="32"/>
        <v>0</v>
      </c>
      <c r="AE40" s="32">
        <f t="shared" si="32"/>
        <v>1016</v>
      </c>
      <c r="AF40" s="32">
        <f t="shared" si="32"/>
        <v>2186</v>
      </c>
    </row>
    <row r="41" spans="2:32" ht="23.1" customHeight="1" x14ac:dyDescent="0.25">
      <c r="B41" s="45" t="s">
        <v>68</v>
      </c>
      <c r="C41" s="50">
        <v>10</v>
      </c>
      <c r="D41" s="50">
        <v>0</v>
      </c>
      <c r="E41" s="50">
        <v>0</v>
      </c>
      <c r="F41" s="50">
        <v>2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1</v>
      </c>
      <c r="M41" s="50">
        <v>25</v>
      </c>
      <c r="N41" s="50">
        <v>0</v>
      </c>
      <c r="O41" s="17">
        <f t="shared" si="0"/>
        <v>15</v>
      </c>
      <c r="P41" s="17">
        <f t="shared" si="1"/>
        <v>40</v>
      </c>
      <c r="R41" s="5" t="s">
        <v>159</v>
      </c>
      <c r="S41" s="16">
        <f>SUM(S10:S33)</f>
        <v>767</v>
      </c>
      <c r="T41" s="16">
        <f t="shared" ref="T41:AF41" si="33">SUM(T10:T33)</f>
        <v>109</v>
      </c>
      <c r="U41" s="16">
        <f t="shared" si="33"/>
        <v>134</v>
      </c>
      <c r="V41" s="16">
        <f t="shared" si="33"/>
        <v>193</v>
      </c>
      <c r="W41" s="16">
        <f t="shared" si="33"/>
        <v>8</v>
      </c>
      <c r="X41" s="16">
        <f t="shared" si="33"/>
        <v>4</v>
      </c>
      <c r="Y41" s="16">
        <f t="shared" si="33"/>
        <v>97</v>
      </c>
      <c r="Z41" s="16">
        <f t="shared" si="33"/>
        <v>24</v>
      </c>
      <c r="AA41" s="16">
        <f t="shared" si="33"/>
        <v>45</v>
      </c>
      <c r="AB41" s="16">
        <f t="shared" si="33"/>
        <v>24</v>
      </c>
      <c r="AC41" s="16">
        <f t="shared" si="33"/>
        <v>1733</v>
      </c>
      <c r="AD41" s="16">
        <f t="shared" si="33"/>
        <v>0</v>
      </c>
      <c r="AE41" s="32">
        <f t="shared" si="33"/>
        <v>1405</v>
      </c>
      <c r="AF41" s="32">
        <f t="shared" si="33"/>
        <v>3138</v>
      </c>
    </row>
    <row r="42" spans="2:32" ht="23.1" customHeight="1" x14ac:dyDescent="0.25">
      <c r="B42" s="46" t="s">
        <v>69</v>
      </c>
      <c r="C42" s="50">
        <v>11</v>
      </c>
      <c r="D42" s="50">
        <v>3</v>
      </c>
      <c r="E42" s="50">
        <v>1</v>
      </c>
      <c r="F42" s="50">
        <v>0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25</v>
      </c>
      <c r="N42" s="50">
        <v>0</v>
      </c>
      <c r="O42" s="17">
        <f t="shared" si="0"/>
        <v>17</v>
      </c>
      <c r="P42" s="17">
        <f t="shared" si="1"/>
        <v>42</v>
      </c>
      <c r="R42" s="5" t="s">
        <v>160</v>
      </c>
      <c r="S42" s="48">
        <f>S41/S40</f>
        <v>1.3292894280762566</v>
      </c>
      <c r="T42" s="48">
        <f t="shared" ref="T42:AF42" si="34">T41/T40</f>
        <v>1.4342105263157894</v>
      </c>
      <c r="U42" s="48">
        <f t="shared" si="34"/>
        <v>1.3267326732673268</v>
      </c>
      <c r="V42" s="48">
        <f t="shared" si="34"/>
        <v>1.7545454545454546</v>
      </c>
      <c r="W42" s="48">
        <f t="shared" si="34"/>
        <v>1</v>
      </c>
      <c r="X42" s="48">
        <f t="shared" si="34"/>
        <v>4</v>
      </c>
      <c r="Y42" s="48">
        <f t="shared" si="34"/>
        <v>1.1829268292682926</v>
      </c>
      <c r="Z42" s="48">
        <f t="shared" si="34"/>
        <v>2.1818181818181817</v>
      </c>
      <c r="AA42" s="48">
        <f t="shared" si="34"/>
        <v>1.6666666666666667</v>
      </c>
      <c r="AB42" s="48">
        <f t="shared" si="34"/>
        <v>1.0434782608695652</v>
      </c>
      <c r="AC42" s="48">
        <f t="shared" si="34"/>
        <v>1.4811965811965813</v>
      </c>
      <c r="AD42" s="48" t="e">
        <f t="shared" si="34"/>
        <v>#DIV/0!</v>
      </c>
      <c r="AE42" s="48">
        <f t="shared" si="34"/>
        <v>1.3828740157480315</v>
      </c>
      <c r="AF42" s="48">
        <f t="shared" si="34"/>
        <v>1.4354986276303752</v>
      </c>
    </row>
    <row r="43" spans="2:32" ht="23.1" customHeight="1" x14ac:dyDescent="0.25">
      <c r="B43" s="45" t="s">
        <v>70</v>
      </c>
      <c r="C43" s="50">
        <v>7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18</v>
      </c>
      <c r="N43" s="50">
        <v>0</v>
      </c>
      <c r="O43" s="17">
        <f t="shared" si="0"/>
        <v>11</v>
      </c>
      <c r="P43" s="17">
        <f t="shared" si="1"/>
        <v>29</v>
      </c>
      <c r="R43"/>
      <c r="S43" s="19"/>
      <c r="T43" s="19"/>
    </row>
    <row r="44" spans="2:32" ht="23.1" customHeight="1" x14ac:dyDescent="0.25">
      <c r="B44" s="47" t="s">
        <v>71</v>
      </c>
      <c r="C44" s="50">
        <v>13</v>
      </c>
      <c r="D44" s="50">
        <v>3</v>
      </c>
      <c r="E44" s="50">
        <v>3</v>
      </c>
      <c r="F44" s="50">
        <v>1</v>
      </c>
      <c r="G44" s="50">
        <v>0</v>
      </c>
      <c r="H44" s="50">
        <v>0</v>
      </c>
      <c r="I44" s="50">
        <v>4</v>
      </c>
      <c r="J44" s="50">
        <v>0</v>
      </c>
      <c r="K44" s="50">
        <v>0</v>
      </c>
      <c r="L44" s="50">
        <v>0</v>
      </c>
      <c r="M44" s="50">
        <v>23</v>
      </c>
      <c r="N44" s="50">
        <v>0</v>
      </c>
      <c r="O44" s="17">
        <f t="shared" si="0"/>
        <v>24</v>
      </c>
      <c r="P44" s="17">
        <f t="shared" si="1"/>
        <v>47</v>
      </c>
      <c r="R44"/>
      <c r="S44" s="19"/>
      <c r="T44" s="19"/>
    </row>
    <row r="45" spans="2:32" ht="23.1" customHeight="1" x14ac:dyDescent="0.25">
      <c r="B45" s="45" t="s">
        <v>72</v>
      </c>
      <c r="C45" s="50">
        <v>13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1</v>
      </c>
      <c r="M45" s="50">
        <v>25</v>
      </c>
      <c r="N45" s="50">
        <v>0</v>
      </c>
      <c r="O45" s="17">
        <f t="shared" si="0"/>
        <v>16</v>
      </c>
      <c r="P45" s="17">
        <f t="shared" si="1"/>
        <v>41</v>
      </c>
      <c r="R45"/>
      <c r="S45" s="19"/>
      <c r="T45" s="19"/>
    </row>
    <row r="46" spans="2:32" ht="23.1" customHeight="1" x14ac:dyDescent="0.25">
      <c r="B46" s="46" t="s">
        <v>73</v>
      </c>
      <c r="C46" s="50">
        <v>14</v>
      </c>
      <c r="D46" s="50">
        <v>0</v>
      </c>
      <c r="E46" s="50">
        <v>2</v>
      </c>
      <c r="F46" s="50">
        <v>4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20</v>
      </c>
      <c r="N46" s="50">
        <v>0</v>
      </c>
      <c r="O46" s="17">
        <f t="shared" si="0"/>
        <v>22</v>
      </c>
      <c r="P46" s="17">
        <f t="shared" si="1"/>
        <v>42</v>
      </c>
      <c r="R46" s="19"/>
      <c r="S46" s="19"/>
      <c r="T46"/>
    </row>
    <row r="47" spans="2:32" ht="23.1" customHeight="1" x14ac:dyDescent="0.25">
      <c r="B47" s="46" t="s">
        <v>74</v>
      </c>
      <c r="C47" s="50">
        <v>10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28</v>
      </c>
      <c r="N47" s="50">
        <v>0</v>
      </c>
      <c r="O47" s="17">
        <f t="shared" si="0"/>
        <v>11</v>
      </c>
      <c r="P47" s="17">
        <f t="shared" si="1"/>
        <v>39</v>
      </c>
      <c r="R47" s="19"/>
      <c r="S47" s="19"/>
      <c r="T47"/>
    </row>
    <row r="48" spans="2:32" ht="23.1" customHeight="1" x14ac:dyDescent="0.25">
      <c r="B48" s="46" t="s">
        <v>75</v>
      </c>
      <c r="C48" s="50">
        <v>12</v>
      </c>
      <c r="D48" s="50">
        <v>2</v>
      </c>
      <c r="E48" s="50">
        <v>3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16</v>
      </c>
      <c r="N48" s="50">
        <v>0</v>
      </c>
      <c r="O48" s="17">
        <f t="shared" si="0"/>
        <v>19</v>
      </c>
      <c r="P48" s="17">
        <f t="shared" si="1"/>
        <v>35</v>
      </c>
      <c r="R48" s="19"/>
      <c r="S48" s="19"/>
      <c r="T48"/>
    </row>
    <row r="49" spans="2:20" ht="23.1" customHeight="1" x14ac:dyDescent="0.25">
      <c r="B49" s="45" t="s">
        <v>76</v>
      </c>
      <c r="C49" s="50">
        <v>8</v>
      </c>
      <c r="D49" s="50">
        <v>0</v>
      </c>
      <c r="E49" s="50">
        <v>4</v>
      </c>
      <c r="F49" s="50">
        <v>2</v>
      </c>
      <c r="G49" s="50">
        <v>0</v>
      </c>
      <c r="H49" s="50">
        <v>0</v>
      </c>
      <c r="I49" s="50">
        <v>5</v>
      </c>
      <c r="J49" s="50">
        <v>0</v>
      </c>
      <c r="K49" s="50">
        <v>0</v>
      </c>
      <c r="L49" s="50">
        <v>0</v>
      </c>
      <c r="M49" s="50">
        <v>20</v>
      </c>
      <c r="N49" s="50">
        <v>0</v>
      </c>
      <c r="O49" s="17">
        <f t="shared" si="0"/>
        <v>19</v>
      </c>
      <c r="P49" s="17">
        <f t="shared" si="1"/>
        <v>39</v>
      </c>
      <c r="R49" s="19"/>
      <c r="S49" s="19"/>
      <c r="T49"/>
    </row>
    <row r="50" spans="2:20" ht="23.1" customHeight="1" x14ac:dyDescent="0.25">
      <c r="B50" s="46" t="s">
        <v>77</v>
      </c>
      <c r="C50" s="50">
        <v>9</v>
      </c>
      <c r="D50" s="50">
        <v>3</v>
      </c>
      <c r="E50" s="50">
        <v>5</v>
      </c>
      <c r="F50" s="50">
        <v>1</v>
      </c>
      <c r="G50" s="50">
        <v>0</v>
      </c>
      <c r="H50" s="50">
        <v>0</v>
      </c>
      <c r="I50" s="50">
        <v>4</v>
      </c>
      <c r="J50" s="50">
        <v>0</v>
      </c>
      <c r="K50" s="50">
        <v>0</v>
      </c>
      <c r="L50" s="50">
        <v>0</v>
      </c>
      <c r="M50" s="50">
        <v>20</v>
      </c>
      <c r="N50" s="50">
        <v>0</v>
      </c>
      <c r="O50" s="17">
        <f t="shared" si="0"/>
        <v>22</v>
      </c>
      <c r="P50" s="17">
        <f t="shared" si="1"/>
        <v>42</v>
      </c>
      <c r="R50" s="19"/>
      <c r="S50" s="19"/>
      <c r="T50"/>
    </row>
    <row r="51" spans="2:20" ht="23.1" customHeight="1" x14ac:dyDescent="0.25">
      <c r="B51" s="46" t="s">
        <v>78</v>
      </c>
      <c r="C51" s="50">
        <v>15</v>
      </c>
      <c r="D51" s="50">
        <v>1</v>
      </c>
      <c r="E51" s="50">
        <v>3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28</v>
      </c>
      <c r="N51" s="50">
        <v>0</v>
      </c>
      <c r="O51" s="17">
        <f t="shared" si="0"/>
        <v>20</v>
      </c>
      <c r="P51" s="17">
        <f t="shared" si="1"/>
        <v>48</v>
      </c>
      <c r="R51" s="19"/>
      <c r="S51" s="19"/>
      <c r="T51"/>
    </row>
    <row r="52" spans="2:20" ht="23.1" customHeight="1" x14ac:dyDescent="0.25">
      <c r="B52" s="46" t="s">
        <v>79</v>
      </c>
      <c r="C52" s="50">
        <v>4</v>
      </c>
      <c r="D52" s="50">
        <v>2</v>
      </c>
      <c r="E52" s="50">
        <v>2</v>
      </c>
      <c r="F52" s="50">
        <v>2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1</v>
      </c>
      <c r="M52" s="50">
        <v>27</v>
      </c>
      <c r="N52" s="50">
        <v>0</v>
      </c>
      <c r="O52" s="17">
        <f t="shared" si="0"/>
        <v>14</v>
      </c>
      <c r="P52" s="17">
        <f t="shared" si="1"/>
        <v>41</v>
      </c>
      <c r="R52" s="19"/>
      <c r="S52" s="19"/>
      <c r="T52"/>
    </row>
    <row r="53" spans="2:20" ht="23.1" customHeight="1" x14ac:dyDescent="0.25">
      <c r="B53" s="45" t="s">
        <v>80</v>
      </c>
      <c r="C53" s="50">
        <v>12</v>
      </c>
      <c r="D53" s="50">
        <v>2</v>
      </c>
      <c r="E53" s="50">
        <v>0</v>
      </c>
      <c r="F53" s="50">
        <v>4</v>
      </c>
      <c r="G53" s="50">
        <v>1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25</v>
      </c>
      <c r="N53" s="50">
        <v>0</v>
      </c>
      <c r="O53" s="17">
        <f t="shared" si="0"/>
        <v>20</v>
      </c>
      <c r="P53" s="17">
        <f t="shared" si="1"/>
        <v>45</v>
      </c>
      <c r="R53" s="19"/>
      <c r="S53" s="19"/>
      <c r="T53"/>
    </row>
    <row r="54" spans="2:20" ht="23.1" customHeight="1" x14ac:dyDescent="0.25">
      <c r="B54" s="45" t="s">
        <v>81</v>
      </c>
      <c r="C54" s="50">
        <v>11</v>
      </c>
      <c r="D54" s="50">
        <v>0</v>
      </c>
      <c r="E54" s="50">
        <v>1</v>
      </c>
      <c r="F54" s="50">
        <v>5</v>
      </c>
      <c r="G54" s="50">
        <v>0</v>
      </c>
      <c r="H54" s="50">
        <v>1</v>
      </c>
      <c r="I54" s="50">
        <v>1</v>
      </c>
      <c r="J54" s="50">
        <v>0</v>
      </c>
      <c r="K54" s="50">
        <v>0</v>
      </c>
      <c r="L54" s="50">
        <v>1</v>
      </c>
      <c r="M54" s="50">
        <v>11</v>
      </c>
      <c r="N54" s="50">
        <v>0</v>
      </c>
      <c r="O54" s="17">
        <f t="shared" si="0"/>
        <v>20</v>
      </c>
      <c r="P54" s="17">
        <f t="shared" si="1"/>
        <v>31</v>
      </c>
      <c r="R54" s="19"/>
      <c r="S54" s="19"/>
      <c r="T54"/>
    </row>
    <row r="55" spans="2:20" ht="23.1" customHeight="1" x14ac:dyDescent="0.25">
      <c r="B55" s="45" t="s">
        <v>82</v>
      </c>
      <c r="C55" s="50">
        <v>5</v>
      </c>
      <c r="D55" s="50">
        <v>0</v>
      </c>
      <c r="E55" s="50">
        <v>0</v>
      </c>
      <c r="F55" s="50">
        <v>3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14</v>
      </c>
      <c r="N55" s="50">
        <v>0</v>
      </c>
      <c r="O55" s="17">
        <f t="shared" si="0"/>
        <v>8</v>
      </c>
      <c r="P55" s="17">
        <f t="shared" si="1"/>
        <v>22</v>
      </c>
      <c r="R55" s="19"/>
      <c r="S55" s="19"/>
      <c r="T55"/>
    </row>
    <row r="56" spans="2:20" ht="23.1" customHeight="1" x14ac:dyDescent="0.25">
      <c r="B56" s="45" t="s">
        <v>83</v>
      </c>
      <c r="C56" s="50">
        <v>25</v>
      </c>
      <c r="D56" s="50">
        <v>3</v>
      </c>
      <c r="E56" s="50">
        <v>2</v>
      </c>
      <c r="F56" s="50">
        <v>6</v>
      </c>
      <c r="G56" s="50">
        <v>0</v>
      </c>
      <c r="H56" s="50">
        <v>0</v>
      </c>
      <c r="I56" s="50">
        <v>1</v>
      </c>
      <c r="J56" s="50">
        <v>1</v>
      </c>
      <c r="K56" s="50">
        <v>2</v>
      </c>
      <c r="L56" s="50">
        <v>0</v>
      </c>
      <c r="M56" s="50">
        <v>44</v>
      </c>
      <c r="N56" s="50">
        <v>0</v>
      </c>
      <c r="O56" s="17">
        <f t="shared" si="0"/>
        <v>40</v>
      </c>
      <c r="P56" s="17">
        <f t="shared" si="1"/>
        <v>84</v>
      </c>
      <c r="R56" s="19"/>
      <c r="S56" s="19"/>
      <c r="T56"/>
    </row>
    <row r="57" spans="2:20" ht="23.1" customHeight="1" x14ac:dyDescent="0.25">
      <c r="B57" s="45" t="s">
        <v>84</v>
      </c>
      <c r="C57" s="50">
        <v>20</v>
      </c>
      <c r="D57" s="50">
        <v>3</v>
      </c>
      <c r="E57" s="50">
        <v>2</v>
      </c>
      <c r="F57" s="50">
        <v>1</v>
      </c>
      <c r="G57" s="50">
        <v>5</v>
      </c>
      <c r="H57" s="50">
        <v>0</v>
      </c>
      <c r="I57" s="50">
        <v>0</v>
      </c>
      <c r="J57" s="50">
        <v>2</v>
      </c>
      <c r="K57" s="50">
        <v>1</v>
      </c>
      <c r="L57" s="50">
        <v>3</v>
      </c>
      <c r="M57" s="50">
        <v>22</v>
      </c>
      <c r="N57" s="50">
        <v>0</v>
      </c>
      <c r="O57" s="17">
        <f t="shared" si="0"/>
        <v>37</v>
      </c>
      <c r="P57" s="17">
        <f t="shared" si="1"/>
        <v>59</v>
      </c>
      <c r="R57" s="19"/>
      <c r="S57" s="19"/>
      <c r="T57"/>
    </row>
    <row r="58" spans="2:20" ht="23.1" customHeight="1" x14ac:dyDescent="0.25">
      <c r="B58" s="45" t="s">
        <v>99</v>
      </c>
      <c r="C58" s="50">
        <v>15</v>
      </c>
      <c r="D58" s="50">
        <v>3</v>
      </c>
      <c r="E58" s="50">
        <v>1</v>
      </c>
      <c r="F58" s="50">
        <v>5</v>
      </c>
      <c r="G58" s="50">
        <v>0</v>
      </c>
      <c r="H58" s="50">
        <v>0</v>
      </c>
      <c r="I58" s="50">
        <v>2</v>
      </c>
      <c r="J58" s="50">
        <v>1</v>
      </c>
      <c r="K58" s="50">
        <v>3</v>
      </c>
      <c r="L58" s="50">
        <v>0</v>
      </c>
      <c r="M58" s="50">
        <v>50</v>
      </c>
      <c r="N58" s="50">
        <v>0</v>
      </c>
      <c r="O58" s="17">
        <f t="shared" si="0"/>
        <v>30</v>
      </c>
      <c r="P58" s="17">
        <f t="shared" si="1"/>
        <v>80</v>
      </c>
      <c r="R58" s="19"/>
      <c r="S58" s="19"/>
      <c r="T58"/>
    </row>
    <row r="59" spans="2:20" ht="23.1" customHeight="1" x14ac:dyDescent="0.25">
      <c r="B59" s="45" t="s">
        <v>100</v>
      </c>
      <c r="C59" s="50">
        <v>13</v>
      </c>
      <c r="D59" s="50">
        <v>3</v>
      </c>
      <c r="E59" s="50">
        <v>3</v>
      </c>
      <c r="F59" s="50">
        <v>6</v>
      </c>
      <c r="G59" s="50">
        <v>0</v>
      </c>
      <c r="H59" s="50">
        <v>0</v>
      </c>
      <c r="I59" s="50">
        <v>0</v>
      </c>
      <c r="J59" s="50">
        <v>0</v>
      </c>
      <c r="K59" s="50">
        <v>2</v>
      </c>
      <c r="L59" s="50">
        <v>0</v>
      </c>
      <c r="M59" s="50">
        <v>20</v>
      </c>
      <c r="N59" s="50">
        <v>0</v>
      </c>
      <c r="O59" s="17">
        <f t="shared" si="0"/>
        <v>27</v>
      </c>
      <c r="P59" s="17">
        <f t="shared" si="1"/>
        <v>47</v>
      </c>
      <c r="R59" s="19"/>
      <c r="S59" s="19"/>
      <c r="T59"/>
    </row>
    <row r="60" spans="2:20" ht="23.1" customHeight="1" x14ac:dyDescent="0.25">
      <c r="B60" s="45" t="s">
        <v>101</v>
      </c>
      <c r="C60" s="50">
        <v>6</v>
      </c>
      <c r="D60" s="50">
        <v>3</v>
      </c>
      <c r="E60" s="50">
        <v>1</v>
      </c>
      <c r="F60" s="50">
        <v>4</v>
      </c>
      <c r="G60" s="50">
        <v>0</v>
      </c>
      <c r="H60" s="50">
        <v>1</v>
      </c>
      <c r="I60" s="50">
        <v>2</v>
      </c>
      <c r="J60" s="50">
        <v>2</v>
      </c>
      <c r="K60" s="50">
        <v>1</v>
      </c>
      <c r="L60" s="50">
        <v>0</v>
      </c>
      <c r="M60" s="50">
        <v>35</v>
      </c>
      <c r="N60" s="50">
        <v>0</v>
      </c>
      <c r="O60" s="17">
        <f t="shared" si="0"/>
        <v>20</v>
      </c>
      <c r="P60" s="17">
        <f t="shared" si="1"/>
        <v>55</v>
      </c>
      <c r="R60" s="19"/>
      <c r="S60" s="19"/>
      <c r="T60"/>
    </row>
    <row r="61" spans="2:20" ht="23.1" customHeight="1" x14ac:dyDescent="0.25">
      <c r="B61" s="45" t="s">
        <v>102</v>
      </c>
      <c r="C61" s="50">
        <v>9</v>
      </c>
      <c r="D61" s="50">
        <v>1</v>
      </c>
      <c r="E61" s="50">
        <v>2</v>
      </c>
      <c r="F61" s="50">
        <v>3</v>
      </c>
      <c r="G61" s="50">
        <v>0</v>
      </c>
      <c r="H61" s="50">
        <v>2</v>
      </c>
      <c r="I61" s="50">
        <v>0</v>
      </c>
      <c r="J61" s="50">
        <v>1</v>
      </c>
      <c r="K61" s="50">
        <v>3</v>
      </c>
      <c r="L61" s="50">
        <v>0</v>
      </c>
      <c r="M61" s="50">
        <v>30</v>
      </c>
      <c r="N61" s="50">
        <v>0</v>
      </c>
      <c r="O61" s="17">
        <f t="shared" si="0"/>
        <v>21</v>
      </c>
      <c r="P61" s="17">
        <f t="shared" si="1"/>
        <v>51</v>
      </c>
      <c r="R61" s="19"/>
      <c r="S61" s="19"/>
      <c r="T61"/>
    </row>
    <row r="62" spans="2:20" ht="23.1" customHeight="1" x14ac:dyDescent="0.25">
      <c r="B62" s="45" t="s">
        <v>107</v>
      </c>
      <c r="C62" s="50">
        <v>11</v>
      </c>
      <c r="D62" s="50">
        <v>2</v>
      </c>
      <c r="E62" s="50">
        <v>3</v>
      </c>
      <c r="F62" s="50">
        <v>5</v>
      </c>
      <c r="G62" s="50">
        <v>0</v>
      </c>
      <c r="H62" s="50">
        <v>0</v>
      </c>
      <c r="I62" s="50">
        <v>1</v>
      </c>
      <c r="J62" s="50">
        <v>1</v>
      </c>
      <c r="K62" s="50">
        <v>2</v>
      </c>
      <c r="L62" s="50">
        <v>0</v>
      </c>
      <c r="M62" s="50">
        <v>35</v>
      </c>
      <c r="N62" s="50">
        <v>0</v>
      </c>
      <c r="O62" s="17">
        <f t="shared" si="0"/>
        <v>25</v>
      </c>
      <c r="P62" s="17">
        <f t="shared" si="1"/>
        <v>60</v>
      </c>
      <c r="R62" s="19"/>
      <c r="S62" s="19"/>
      <c r="T62"/>
    </row>
    <row r="63" spans="2:20" ht="23.1" customHeight="1" x14ac:dyDescent="0.25">
      <c r="B63" s="45" t="s">
        <v>108</v>
      </c>
      <c r="C63" s="50">
        <v>8</v>
      </c>
      <c r="D63" s="50">
        <v>3</v>
      </c>
      <c r="E63" s="50">
        <v>1</v>
      </c>
      <c r="F63" s="50">
        <v>5</v>
      </c>
      <c r="G63" s="50">
        <v>0</v>
      </c>
      <c r="H63" s="50">
        <v>0</v>
      </c>
      <c r="I63" s="50">
        <v>0</v>
      </c>
      <c r="J63" s="50">
        <v>3</v>
      </c>
      <c r="K63" s="50">
        <v>1</v>
      </c>
      <c r="L63" s="50">
        <v>0</v>
      </c>
      <c r="M63" s="50">
        <v>16</v>
      </c>
      <c r="N63" s="50">
        <v>0</v>
      </c>
      <c r="O63" s="17">
        <f t="shared" si="0"/>
        <v>21</v>
      </c>
      <c r="P63" s="17">
        <f t="shared" si="1"/>
        <v>37</v>
      </c>
      <c r="R63" s="19"/>
      <c r="S63" s="19"/>
      <c r="T63"/>
    </row>
    <row r="64" spans="2:20" ht="23.1" customHeight="1" x14ac:dyDescent="0.25">
      <c r="B64" s="45" t="s">
        <v>109</v>
      </c>
      <c r="C64" s="50">
        <v>17</v>
      </c>
      <c r="D64" s="50">
        <v>2</v>
      </c>
      <c r="E64" s="50">
        <v>1</v>
      </c>
      <c r="F64" s="50">
        <v>3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24</v>
      </c>
      <c r="N64" s="50">
        <v>0</v>
      </c>
      <c r="O64" s="17">
        <f t="shared" si="0"/>
        <v>24</v>
      </c>
      <c r="P64" s="17">
        <f t="shared" si="1"/>
        <v>48</v>
      </c>
      <c r="R64" s="19"/>
      <c r="S64" s="19"/>
      <c r="T64"/>
    </row>
    <row r="65" spans="2:20" ht="23.1" customHeight="1" x14ac:dyDescent="0.25">
      <c r="B65" s="45" t="s">
        <v>158</v>
      </c>
      <c r="C65" s="50">
        <v>2</v>
      </c>
      <c r="D65" s="50">
        <v>0</v>
      </c>
      <c r="E65" s="50">
        <v>0</v>
      </c>
      <c r="F65" s="50">
        <v>2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22</v>
      </c>
      <c r="N65" s="50">
        <v>0</v>
      </c>
      <c r="O65" s="17">
        <f t="shared" si="0"/>
        <v>5</v>
      </c>
      <c r="P65" s="17">
        <f t="shared" si="1"/>
        <v>27</v>
      </c>
      <c r="R65" s="19"/>
      <c r="S65" s="19"/>
      <c r="T65"/>
    </row>
    <row r="66" spans="2:20" ht="23.1" customHeight="1" x14ac:dyDescent="0.25">
      <c r="B66" s="45" t="s">
        <v>103</v>
      </c>
      <c r="C66" s="50">
        <v>15</v>
      </c>
      <c r="D66" s="50">
        <v>3</v>
      </c>
      <c r="E66" s="50">
        <v>1</v>
      </c>
      <c r="F66" s="50">
        <v>2</v>
      </c>
      <c r="G66" s="50">
        <v>0</v>
      </c>
      <c r="H66" s="50">
        <v>0</v>
      </c>
      <c r="I66" s="50">
        <v>1</v>
      </c>
      <c r="J66" s="50">
        <v>0</v>
      </c>
      <c r="K66" s="50">
        <v>2</v>
      </c>
      <c r="L66" s="50">
        <v>0</v>
      </c>
      <c r="M66" s="50">
        <v>25</v>
      </c>
      <c r="N66" s="50">
        <v>0</v>
      </c>
      <c r="O66" s="17">
        <f t="shared" si="0"/>
        <v>24</v>
      </c>
      <c r="P66" s="17">
        <f t="shared" si="1"/>
        <v>49</v>
      </c>
      <c r="R66" s="19"/>
      <c r="S66" s="19"/>
      <c r="T66"/>
    </row>
    <row r="67" spans="2:20" ht="23.1" customHeight="1" x14ac:dyDescent="0.25">
      <c r="B67" s="45" t="s">
        <v>104</v>
      </c>
      <c r="C67" s="50">
        <v>7</v>
      </c>
      <c r="D67" s="50">
        <v>0</v>
      </c>
      <c r="E67" s="50">
        <v>1</v>
      </c>
      <c r="F67" s="50">
        <v>3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21</v>
      </c>
      <c r="N67" s="50">
        <v>0</v>
      </c>
      <c r="O67" s="17">
        <f t="shared" si="0"/>
        <v>11</v>
      </c>
      <c r="P67" s="17">
        <f t="shared" si="1"/>
        <v>32</v>
      </c>
      <c r="R67" s="19"/>
      <c r="S67" s="19"/>
      <c r="T67"/>
    </row>
    <row r="68" spans="2:20" ht="23.1" customHeight="1" x14ac:dyDescent="0.25">
      <c r="B68" s="45" t="s">
        <v>105</v>
      </c>
      <c r="C68" s="50">
        <v>10</v>
      </c>
      <c r="D68" s="50">
        <v>2</v>
      </c>
      <c r="E68" s="50">
        <v>1</v>
      </c>
      <c r="F68" s="50">
        <v>6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20</v>
      </c>
      <c r="N68" s="50">
        <v>0</v>
      </c>
      <c r="O68" s="17">
        <f t="shared" si="0"/>
        <v>19</v>
      </c>
      <c r="P68" s="17">
        <f t="shared" si="1"/>
        <v>39</v>
      </c>
      <c r="R68" s="19"/>
      <c r="S68" s="19"/>
      <c r="T68"/>
    </row>
    <row r="69" spans="2:20" ht="23.1" customHeight="1" x14ac:dyDescent="0.25">
      <c r="B69" s="45" t="s">
        <v>106</v>
      </c>
      <c r="C69" s="50">
        <v>11</v>
      </c>
      <c r="D69" s="50">
        <v>2</v>
      </c>
      <c r="E69" s="50">
        <v>1</v>
      </c>
      <c r="F69" s="50">
        <v>2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20</v>
      </c>
      <c r="N69" s="50">
        <v>0</v>
      </c>
      <c r="O69" s="17">
        <f t="shared" si="0"/>
        <v>16</v>
      </c>
      <c r="P69" s="17">
        <f t="shared" si="1"/>
        <v>36</v>
      </c>
      <c r="R69" s="19"/>
      <c r="S69" s="19"/>
      <c r="T69"/>
    </row>
    <row r="70" spans="2:20" ht="23.1" customHeight="1" x14ac:dyDescent="0.25">
      <c r="B70" s="45" t="s">
        <v>110</v>
      </c>
      <c r="C70" s="50">
        <v>6</v>
      </c>
      <c r="D70" s="50">
        <v>2</v>
      </c>
      <c r="E70" s="50">
        <v>0</v>
      </c>
      <c r="F70" s="50">
        <v>3</v>
      </c>
      <c r="G70" s="50">
        <v>0</v>
      </c>
      <c r="H70" s="50">
        <v>0</v>
      </c>
      <c r="I70" s="50">
        <v>1</v>
      </c>
      <c r="J70" s="50">
        <v>1</v>
      </c>
      <c r="K70" s="50">
        <v>1</v>
      </c>
      <c r="L70" s="50">
        <v>0</v>
      </c>
      <c r="M70" s="50">
        <v>20</v>
      </c>
      <c r="N70" s="50">
        <v>0</v>
      </c>
      <c r="O70" s="17">
        <f t="shared" si="0"/>
        <v>14</v>
      </c>
      <c r="P70" s="17">
        <f t="shared" si="1"/>
        <v>34</v>
      </c>
      <c r="R70" s="19"/>
      <c r="S70" s="19"/>
      <c r="T70"/>
    </row>
    <row r="71" spans="2:20" ht="23.1" customHeight="1" x14ac:dyDescent="0.25">
      <c r="B71" s="45" t="s">
        <v>111</v>
      </c>
      <c r="C71" s="50">
        <v>5</v>
      </c>
      <c r="D71" s="50">
        <v>0</v>
      </c>
      <c r="E71" s="50">
        <v>0</v>
      </c>
      <c r="F71" s="50">
        <v>2</v>
      </c>
      <c r="G71" s="50">
        <v>0</v>
      </c>
      <c r="H71" s="50">
        <v>0</v>
      </c>
      <c r="I71" s="50">
        <v>2</v>
      </c>
      <c r="J71" s="50">
        <v>1</v>
      </c>
      <c r="K71" s="50">
        <v>0</v>
      </c>
      <c r="L71" s="50">
        <v>0</v>
      </c>
      <c r="M71" s="50">
        <v>13</v>
      </c>
      <c r="N71" s="50">
        <v>0</v>
      </c>
      <c r="O71" s="17">
        <f t="shared" si="0"/>
        <v>10</v>
      </c>
      <c r="P71" s="17">
        <f t="shared" si="1"/>
        <v>23</v>
      </c>
      <c r="R71" s="19"/>
      <c r="S71" s="19"/>
      <c r="T71"/>
    </row>
    <row r="72" spans="2:20" ht="23.1" customHeight="1" x14ac:dyDescent="0.25">
      <c r="B72" s="45" t="s">
        <v>112</v>
      </c>
      <c r="C72" s="50">
        <v>2</v>
      </c>
      <c r="D72" s="50">
        <v>1</v>
      </c>
      <c r="E72" s="50">
        <v>4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12</v>
      </c>
      <c r="N72" s="50">
        <v>0</v>
      </c>
      <c r="O72" s="17">
        <f t="shared" si="0"/>
        <v>7</v>
      </c>
      <c r="P72" s="17">
        <f t="shared" si="1"/>
        <v>19</v>
      </c>
      <c r="R72" s="19"/>
      <c r="S72" s="19"/>
      <c r="T72"/>
    </row>
    <row r="73" spans="2:20" ht="23.1" customHeight="1" x14ac:dyDescent="0.25">
      <c r="B73" s="45" t="s">
        <v>113</v>
      </c>
      <c r="C73" s="50">
        <v>4</v>
      </c>
      <c r="D73" s="50">
        <v>1</v>
      </c>
      <c r="E73" s="50">
        <v>1</v>
      </c>
      <c r="F73" s="50">
        <v>2</v>
      </c>
      <c r="G73" s="50">
        <v>0</v>
      </c>
      <c r="H73" s="50">
        <v>0</v>
      </c>
      <c r="I73" s="50">
        <v>0</v>
      </c>
      <c r="J73" s="50">
        <v>0</v>
      </c>
      <c r="K73" s="50">
        <v>1</v>
      </c>
      <c r="L73" s="50">
        <v>0</v>
      </c>
      <c r="M73" s="50">
        <v>10</v>
      </c>
      <c r="N73" s="50">
        <v>0</v>
      </c>
      <c r="O73" s="17">
        <f t="shared" si="0"/>
        <v>9</v>
      </c>
      <c r="P73" s="17">
        <f t="shared" si="1"/>
        <v>19</v>
      </c>
      <c r="R73" s="19"/>
      <c r="S73" s="19"/>
      <c r="T73"/>
    </row>
    <row r="74" spans="2:20" ht="23.1" customHeight="1" x14ac:dyDescent="0.25">
      <c r="B74" s="45" t="s">
        <v>114</v>
      </c>
      <c r="C74" s="50">
        <v>5</v>
      </c>
      <c r="D74" s="50">
        <v>0</v>
      </c>
      <c r="E74" s="50">
        <v>1</v>
      </c>
      <c r="F74" s="50">
        <v>2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13</v>
      </c>
      <c r="N74" s="50">
        <v>0</v>
      </c>
      <c r="O74" s="17">
        <f t="shared" ref="O74:O105" si="35">SUM(C74:L74,N74)</f>
        <v>8</v>
      </c>
      <c r="P74" s="17">
        <f t="shared" ref="P74:P105" si="36">SUM(C74:N74)</f>
        <v>21</v>
      </c>
      <c r="R74" s="19"/>
      <c r="S74" s="19"/>
      <c r="T74"/>
    </row>
    <row r="75" spans="2:20" ht="23.1" customHeight="1" x14ac:dyDescent="0.25">
      <c r="B75" s="45" t="s">
        <v>115</v>
      </c>
      <c r="C75" s="50">
        <v>3</v>
      </c>
      <c r="D75" s="50">
        <v>0</v>
      </c>
      <c r="E75" s="50">
        <v>1</v>
      </c>
      <c r="F75" s="50">
        <v>2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13</v>
      </c>
      <c r="N75" s="50">
        <v>0</v>
      </c>
      <c r="O75" s="17">
        <f t="shared" si="35"/>
        <v>7</v>
      </c>
      <c r="P75" s="17">
        <f t="shared" si="36"/>
        <v>20</v>
      </c>
      <c r="R75" s="19"/>
      <c r="S75" s="19"/>
      <c r="T75"/>
    </row>
    <row r="76" spans="2:20" ht="23.1" customHeight="1" x14ac:dyDescent="0.25">
      <c r="B76" s="45" t="s">
        <v>116</v>
      </c>
      <c r="C76" s="50">
        <v>2</v>
      </c>
      <c r="D76" s="50">
        <v>1</v>
      </c>
      <c r="E76" s="50">
        <v>0</v>
      </c>
      <c r="F76" s="50">
        <v>4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12</v>
      </c>
      <c r="N76" s="50">
        <v>0</v>
      </c>
      <c r="O76" s="17">
        <f t="shared" si="35"/>
        <v>7</v>
      </c>
      <c r="P76" s="17">
        <f t="shared" si="36"/>
        <v>19</v>
      </c>
      <c r="R76" s="19"/>
      <c r="S76" s="19"/>
      <c r="T76"/>
    </row>
    <row r="77" spans="2:20" ht="23.1" customHeight="1" x14ac:dyDescent="0.25">
      <c r="B77" s="45" t="s">
        <v>117</v>
      </c>
      <c r="C77" s="50">
        <v>3</v>
      </c>
      <c r="D77" s="50">
        <v>0</v>
      </c>
      <c r="E77" s="50">
        <v>1</v>
      </c>
      <c r="F77" s="50">
        <v>2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13</v>
      </c>
      <c r="N77" s="50">
        <v>0</v>
      </c>
      <c r="O77" s="17">
        <f t="shared" si="35"/>
        <v>7</v>
      </c>
      <c r="P77" s="17">
        <f t="shared" si="36"/>
        <v>20</v>
      </c>
      <c r="R77" s="19"/>
      <c r="S77" s="19"/>
      <c r="T77"/>
    </row>
    <row r="78" spans="2:20" ht="23.1" customHeight="1" x14ac:dyDescent="0.25">
      <c r="B78" s="46" t="s">
        <v>118</v>
      </c>
      <c r="C78" s="50">
        <v>5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1</v>
      </c>
      <c r="K78" s="50">
        <v>1</v>
      </c>
      <c r="L78" s="50">
        <v>0</v>
      </c>
      <c r="M78" s="50">
        <v>20</v>
      </c>
      <c r="N78" s="50">
        <v>0</v>
      </c>
      <c r="O78" s="17">
        <f t="shared" si="35"/>
        <v>7</v>
      </c>
      <c r="P78" s="17">
        <f t="shared" si="36"/>
        <v>27</v>
      </c>
      <c r="R78" s="19"/>
      <c r="S78" s="19"/>
      <c r="T78"/>
    </row>
    <row r="79" spans="2:20" ht="23.1" customHeight="1" x14ac:dyDescent="0.25">
      <c r="B79" s="45" t="s">
        <v>119</v>
      </c>
      <c r="C79" s="50">
        <v>4</v>
      </c>
      <c r="D79" s="50">
        <v>0</v>
      </c>
      <c r="E79" s="50">
        <v>2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9</v>
      </c>
      <c r="N79" s="50">
        <v>0</v>
      </c>
      <c r="O79" s="17">
        <f t="shared" si="35"/>
        <v>6</v>
      </c>
      <c r="P79" s="17">
        <f t="shared" si="36"/>
        <v>15</v>
      </c>
      <c r="R79" s="19"/>
      <c r="S79" s="19"/>
      <c r="T79"/>
    </row>
    <row r="80" spans="2:20" ht="23.1" customHeight="1" x14ac:dyDescent="0.25">
      <c r="B80" s="47" t="s">
        <v>120</v>
      </c>
      <c r="C80" s="50">
        <v>2</v>
      </c>
      <c r="D80" s="50">
        <v>0</v>
      </c>
      <c r="E80" s="50">
        <v>0</v>
      </c>
      <c r="F80" s="50">
        <v>1</v>
      </c>
      <c r="G80" s="50">
        <v>0</v>
      </c>
      <c r="H80" s="50">
        <v>0</v>
      </c>
      <c r="I80" s="50">
        <v>0</v>
      </c>
      <c r="J80" s="50">
        <v>0</v>
      </c>
      <c r="K80" s="50">
        <v>1</v>
      </c>
      <c r="L80" s="50">
        <v>0</v>
      </c>
      <c r="M80" s="50">
        <v>4</v>
      </c>
      <c r="N80" s="50">
        <v>0</v>
      </c>
      <c r="O80" s="17">
        <f t="shared" si="35"/>
        <v>4</v>
      </c>
      <c r="P80" s="17">
        <f t="shared" si="36"/>
        <v>8</v>
      </c>
      <c r="R80" s="19"/>
      <c r="S80" s="19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1</v>
      </c>
      <c r="K81" s="50">
        <v>0</v>
      </c>
      <c r="L81" s="50">
        <v>1</v>
      </c>
      <c r="M81" s="50">
        <v>13</v>
      </c>
      <c r="N81" s="50">
        <v>0</v>
      </c>
      <c r="O81" s="17">
        <f t="shared" si="35"/>
        <v>2</v>
      </c>
      <c r="P81" s="17">
        <f t="shared" si="36"/>
        <v>15</v>
      </c>
      <c r="R81" s="19"/>
      <c r="S81" s="19"/>
      <c r="T81"/>
    </row>
    <row r="82" spans="2:20" ht="23.1" customHeight="1" x14ac:dyDescent="0.25">
      <c r="B82" s="46" t="s">
        <v>122</v>
      </c>
      <c r="C82" s="50">
        <v>0</v>
      </c>
      <c r="D82" s="50">
        <v>2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7</v>
      </c>
      <c r="N82" s="50">
        <v>0</v>
      </c>
      <c r="O82" s="17">
        <f t="shared" si="35"/>
        <v>3</v>
      </c>
      <c r="P82" s="17">
        <f t="shared" si="36"/>
        <v>10</v>
      </c>
      <c r="R82" s="19"/>
      <c r="S82" s="19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1</v>
      </c>
      <c r="F83" s="50">
        <v>1</v>
      </c>
      <c r="G83" s="50">
        <v>0</v>
      </c>
      <c r="H83" s="50">
        <v>0</v>
      </c>
      <c r="I83" s="50">
        <v>0</v>
      </c>
      <c r="J83" s="50">
        <v>1</v>
      </c>
      <c r="K83" s="50">
        <v>0</v>
      </c>
      <c r="L83" s="50">
        <v>0</v>
      </c>
      <c r="M83" s="50">
        <v>9</v>
      </c>
      <c r="N83" s="50">
        <v>0</v>
      </c>
      <c r="O83" s="17">
        <f t="shared" si="35"/>
        <v>4</v>
      </c>
      <c r="P83" s="17">
        <f t="shared" si="36"/>
        <v>13</v>
      </c>
      <c r="R83" s="19"/>
      <c r="S83" s="19"/>
      <c r="T83"/>
    </row>
    <row r="84" spans="2:20" ht="23.1" customHeight="1" x14ac:dyDescent="0.25">
      <c r="B84" s="47" t="s">
        <v>124</v>
      </c>
      <c r="C84" s="50">
        <v>5</v>
      </c>
      <c r="D84" s="50">
        <v>1</v>
      </c>
      <c r="E84" s="50">
        <v>0</v>
      </c>
      <c r="F84" s="50">
        <v>1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6</v>
      </c>
      <c r="N84" s="50">
        <v>0</v>
      </c>
      <c r="O84" s="17">
        <f t="shared" si="35"/>
        <v>7</v>
      </c>
      <c r="P84" s="17">
        <f t="shared" si="36"/>
        <v>13</v>
      </c>
      <c r="R84" s="19"/>
      <c r="S84" s="19"/>
      <c r="T84"/>
    </row>
    <row r="85" spans="2:20" ht="23.1" customHeight="1" x14ac:dyDescent="0.25">
      <c r="B85" s="45" t="s">
        <v>125</v>
      </c>
      <c r="C85" s="50">
        <v>4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6</v>
      </c>
      <c r="N85" s="50">
        <v>0</v>
      </c>
      <c r="O85" s="17">
        <f t="shared" si="35"/>
        <v>4</v>
      </c>
      <c r="P85" s="17">
        <f t="shared" si="36"/>
        <v>10</v>
      </c>
      <c r="R85" s="19"/>
      <c r="S85" s="19"/>
      <c r="T85"/>
    </row>
    <row r="86" spans="2:20" ht="23.1" customHeight="1" x14ac:dyDescent="0.25">
      <c r="B86" s="46" t="s">
        <v>126</v>
      </c>
      <c r="C86" s="50">
        <v>3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7</v>
      </c>
      <c r="N86" s="50">
        <v>0</v>
      </c>
      <c r="O86" s="17">
        <f t="shared" si="35"/>
        <v>3</v>
      </c>
      <c r="P86" s="17">
        <f t="shared" si="36"/>
        <v>10</v>
      </c>
      <c r="R86" s="19"/>
      <c r="S86" s="19"/>
      <c r="T86"/>
    </row>
    <row r="87" spans="2:20" ht="23.1" customHeight="1" x14ac:dyDescent="0.25">
      <c r="B87" s="45" t="s">
        <v>127</v>
      </c>
      <c r="C87" s="50">
        <v>0</v>
      </c>
      <c r="D87" s="50">
        <v>1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7">
        <f t="shared" si="35"/>
        <v>1</v>
      </c>
      <c r="P87" s="17">
        <f t="shared" si="36"/>
        <v>2</v>
      </c>
      <c r="R87" s="19"/>
      <c r="S87" s="19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1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17">
        <f t="shared" si="35"/>
        <v>1</v>
      </c>
      <c r="P88" s="17">
        <f t="shared" si="36"/>
        <v>2</v>
      </c>
      <c r="R88" s="19"/>
      <c r="S88" s="19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</v>
      </c>
      <c r="N89" s="50">
        <v>0</v>
      </c>
      <c r="O89" s="17">
        <f t="shared" si="35"/>
        <v>0</v>
      </c>
      <c r="P89" s="17">
        <f t="shared" si="36"/>
        <v>1</v>
      </c>
      <c r="R89" s="19"/>
      <c r="S89" s="19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3</v>
      </c>
      <c r="N90" s="50">
        <v>0</v>
      </c>
      <c r="O90" s="17">
        <f t="shared" si="35"/>
        <v>0</v>
      </c>
      <c r="P90" s="17">
        <f t="shared" si="36"/>
        <v>3</v>
      </c>
      <c r="R90" s="19"/>
      <c r="S90" s="19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7">
        <f t="shared" si="35"/>
        <v>0</v>
      </c>
      <c r="P91" s="17">
        <f t="shared" si="36"/>
        <v>0</v>
      </c>
      <c r="R91" s="19"/>
      <c r="S91" s="19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1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7">
        <f t="shared" si="35"/>
        <v>1</v>
      </c>
      <c r="P92" s="17">
        <f t="shared" si="36"/>
        <v>1</v>
      </c>
      <c r="R92" s="19"/>
      <c r="S92" s="19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7">
        <f t="shared" si="35"/>
        <v>0</v>
      </c>
      <c r="P93" s="17">
        <f t="shared" si="36"/>
        <v>2</v>
      </c>
      <c r="R93" s="19"/>
      <c r="S93" s="19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2</v>
      </c>
      <c r="N94" s="50">
        <v>0</v>
      </c>
      <c r="O94" s="17">
        <f t="shared" si="35"/>
        <v>1</v>
      </c>
      <c r="P94" s="17">
        <f t="shared" si="36"/>
        <v>3</v>
      </c>
      <c r="R94" s="19"/>
      <c r="S94" s="19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</v>
      </c>
      <c r="N95" s="50">
        <v>0</v>
      </c>
      <c r="O95" s="17">
        <f t="shared" si="35"/>
        <v>0</v>
      </c>
      <c r="P95" s="17">
        <f t="shared" si="36"/>
        <v>1</v>
      </c>
      <c r="R95" s="19"/>
      <c r="S95" s="19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2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7">
        <f t="shared" si="35"/>
        <v>3</v>
      </c>
      <c r="P96" s="17">
        <f t="shared" si="36"/>
        <v>3</v>
      </c>
      <c r="R96" s="19"/>
      <c r="S96" s="19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6</v>
      </c>
      <c r="N97" s="50">
        <v>0</v>
      </c>
      <c r="O97" s="17">
        <f t="shared" si="35"/>
        <v>0</v>
      </c>
      <c r="P97" s="17">
        <f t="shared" si="36"/>
        <v>6</v>
      </c>
      <c r="R97" s="19"/>
      <c r="S97" s="19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4</v>
      </c>
      <c r="N98" s="50">
        <v>0</v>
      </c>
      <c r="O98" s="17">
        <f t="shared" si="35"/>
        <v>0</v>
      </c>
      <c r="P98" s="17">
        <f t="shared" si="36"/>
        <v>4</v>
      </c>
      <c r="R98" s="19"/>
      <c r="S98" s="19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0</v>
      </c>
      <c r="F99" s="50">
        <v>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7">
        <f t="shared" si="35"/>
        <v>2</v>
      </c>
      <c r="P99" s="17">
        <f t="shared" si="36"/>
        <v>2</v>
      </c>
      <c r="R99" s="19"/>
      <c r="S99" s="19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7">
        <f t="shared" si="35"/>
        <v>0</v>
      </c>
      <c r="P100" s="17">
        <f t="shared" si="36"/>
        <v>0</v>
      </c>
      <c r="R100" s="19"/>
      <c r="S100" s="19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1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</v>
      </c>
      <c r="N101" s="50">
        <v>0</v>
      </c>
      <c r="O101" s="17">
        <f t="shared" si="35"/>
        <v>3</v>
      </c>
      <c r="P101" s="17">
        <f t="shared" si="36"/>
        <v>4</v>
      </c>
      <c r="R101" s="19"/>
      <c r="S101" s="19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4</v>
      </c>
      <c r="N102" s="50">
        <v>0</v>
      </c>
      <c r="O102" s="17">
        <f t="shared" si="35"/>
        <v>0</v>
      </c>
      <c r="P102" s="17">
        <f t="shared" si="36"/>
        <v>4</v>
      </c>
      <c r="R102" s="19"/>
      <c r="S102" s="19"/>
      <c r="T102"/>
    </row>
    <row r="103" spans="2:20" ht="23.1" customHeight="1" x14ac:dyDescent="0.25">
      <c r="B103" s="45" t="s">
        <v>143</v>
      </c>
      <c r="C103" s="50">
        <v>3</v>
      </c>
      <c r="D103" s="50">
        <v>0</v>
      </c>
      <c r="E103" s="50">
        <v>1</v>
      </c>
      <c r="F103" s="50">
        <v>3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13</v>
      </c>
      <c r="N103" s="50">
        <v>0</v>
      </c>
      <c r="O103" s="17">
        <f t="shared" si="35"/>
        <v>7</v>
      </c>
      <c r="P103" s="17">
        <f t="shared" si="36"/>
        <v>20</v>
      </c>
      <c r="R103" s="19"/>
      <c r="S103" s="19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1</v>
      </c>
      <c r="F104" s="50">
        <v>5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11</v>
      </c>
      <c r="N104" s="50">
        <v>0</v>
      </c>
      <c r="O104" s="17">
        <f t="shared" si="35"/>
        <v>8</v>
      </c>
      <c r="P104" s="17">
        <f t="shared" si="36"/>
        <v>19</v>
      </c>
      <c r="R104" s="19"/>
      <c r="S104" s="19"/>
      <c r="T104"/>
    </row>
    <row r="105" spans="2:20" ht="23.1" customHeight="1" x14ac:dyDescent="0.25">
      <c r="B105" s="45" t="s">
        <v>145</v>
      </c>
      <c r="C105" s="50">
        <v>4</v>
      </c>
      <c r="D105" s="50">
        <v>0</v>
      </c>
      <c r="E105" s="50">
        <v>1</v>
      </c>
      <c r="F105" s="50">
        <v>5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8</v>
      </c>
      <c r="N105" s="50">
        <v>0</v>
      </c>
      <c r="O105" s="17">
        <f t="shared" si="35"/>
        <v>10</v>
      </c>
      <c r="P105" s="17">
        <f t="shared" si="36"/>
        <v>18</v>
      </c>
      <c r="R105" s="19"/>
      <c r="S105" s="19"/>
      <c r="T105"/>
    </row>
    <row r="106" spans="2:20" ht="23.1" customHeight="1" x14ac:dyDescent="0.25">
      <c r="B106" s="59" t="s">
        <v>18</v>
      </c>
      <c r="C106" s="16">
        <f>SUM(C10:C105)</f>
        <v>767</v>
      </c>
      <c r="D106" s="16">
        <f t="shared" ref="D106:P106" si="37">SUM(D10:D105)</f>
        <v>109</v>
      </c>
      <c r="E106" s="16">
        <f t="shared" si="37"/>
        <v>134</v>
      </c>
      <c r="F106" s="16">
        <f t="shared" si="37"/>
        <v>193</v>
      </c>
      <c r="G106" s="16">
        <f t="shared" si="37"/>
        <v>8</v>
      </c>
      <c r="H106" s="16">
        <f t="shared" si="37"/>
        <v>4</v>
      </c>
      <c r="I106" s="16">
        <f t="shared" si="37"/>
        <v>97</v>
      </c>
      <c r="J106" s="16">
        <f t="shared" si="37"/>
        <v>24</v>
      </c>
      <c r="K106" s="16">
        <f t="shared" si="37"/>
        <v>45</v>
      </c>
      <c r="L106" s="16">
        <f t="shared" si="37"/>
        <v>24</v>
      </c>
      <c r="M106" s="16">
        <f t="shared" si="37"/>
        <v>1733</v>
      </c>
      <c r="N106" s="16">
        <f t="shared" si="37"/>
        <v>0</v>
      </c>
      <c r="O106" s="16">
        <f t="shared" si="37"/>
        <v>1405</v>
      </c>
      <c r="P106" s="16">
        <f t="shared" si="37"/>
        <v>3138</v>
      </c>
      <c r="R106" s="19"/>
      <c r="S106" s="19"/>
      <c r="T106"/>
    </row>
    <row r="107" spans="2:20" ht="23.1" customHeight="1" x14ac:dyDescent="0.25">
      <c r="B107" s="59" t="s">
        <v>93</v>
      </c>
      <c r="C107" s="43">
        <f t="shared" ref="C107:N107" si="38">C106/$P$106</f>
        <v>0.24442319949012109</v>
      </c>
      <c r="D107" s="43">
        <f t="shared" si="38"/>
        <v>3.4735500318674312E-2</v>
      </c>
      <c r="E107" s="43">
        <f t="shared" si="38"/>
        <v>4.2702358189929894E-2</v>
      </c>
      <c r="F107" s="43">
        <f t="shared" si="38"/>
        <v>6.1504142766093055E-2</v>
      </c>
      <c r="G107" s="43">
        <f t="shared" si="38"/>
        <v>2.5493945188017845E-3</v>
      </c>
      <c r="H107" s="43">
        <f t="shared" si="38"/>
        <v>1.2746972594008922E-3</v>
      </c>
      <c r="I107" s="43">
        <f t="shared" si="38"/>
        <v>3.0911408540471638E-2</v>
      </c>
      <c r="J107" s="43">
        <f t="shared" si="38"/>
        <v>7.6481835564053535E-3</v>
      </c>
      <c r="K107" s="43">
        <f t="shared" si="38"/>
        <v>1.4340344168260038E-2</v>
      </c>
      <c r="L107" s="43">
        <f t="shared" si="38"/>
        <v>7.6481835564053535E-3</v>
      </c>
      <c r="M107" s="43">
        <f t="shared" si="38"/>
        <v>0.55226258763543656</v>
      </c>
      <c r="N107" s="43">
        <f t="shared" si="38"/>
        <v>0</v>
      </c>
      <c r="R107" s="19"/>
      <c r="S107" s="19"/>
      <c r="T107"/>
    </row>
    <row r="108" spans="2:20" ht="23.1" customHeight="1" x14ac:dyDescent="0.25">
      <c r="B108" s="60" t="s">
        <v>94</v>
      </c>
      <c r="C108" s="44">
        <f>C106/$O$106</f>
        <v>0.54590747330960854</v>
      </c>
      <c r="D108" s="44">
        <f t="shared" ref="D108:N108" si="39">D106/$O$106</f>
        <v>7.7580071174377221E-2</v>
      </c>
      <c r="E108" s="44">
        <f t="shared" si="39"/>
        <v>9.5373665480427042E-2</v>
      </c>
      <c r="F108" s="44">
        <f t="shared" si="39"/>
        <v>0.13736654804270462</v>
      </c>
      <c r="G108" s="44">
        <f t="shared" si="39"/>
        <v>5.6939501779359435E-3</v>
      </c>
      <c r="H108" s="44">
        <f t="shared" si="39"/>
        <v>2.8469750889679717E-3</v>
      </c>
      <c r="I108" s="44">
        <f t="shared" si="39"/>
        <v>6.9039145907473315E-2</v>
      </c>
      <c r="J108" s="44">
        <f t="shared" si="39"/>
        <v>1.708185053380783E-2</v>
      </c>
      <c r="K108" s="44">
        <f t="shared" si="39"/>
        <v>3.2028469750889681E-2</v>
      </c>
      <c r="L108" s="44">
        <f t="shared" si="39"/>
        <v>1.708185053380783E-2</v>
      </c>
      <c r="M108" s="44"/>
      <c r="N108" s="44">
        <f t="shared" si="39"/>
        <v>0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 s="19"/>
      <c r="T114" s="19"/>
      <c r="U114"/>
      <c r="V114"/>
      <c r="W114"/>
      <c r="X114"/>
      <c r="Y114"/>
      <c r="Z114"/>
      <c r="AA114"/>
      <c r="AB114"/>
      <c r="AC114"/>
      <c r="AD114"/>
      <c r="AE114"/>
      <c r="AF114"/>
    </row>
    <row r="115" spans="1:32" s="7" customFormat="1" ht="23.1" customHeight="1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 s="19"/>
      <c r="T115" s="19"/>
      <c r="U115"/>
      <c r="V115"/>
      <c r="W115"/>
      <c r="X115"/>
      <c r="Y115"/>
      <c r="Z115"/>
      <c r="AA115"/>
      <c r="AB115"/>
      <c r="AC115"/>
      <c r="AD115"/>
      <c r="AE115"/>
      <c r="AF115"/>
    </row>
    <row r="116" spans="1:32" s="7" customFormat="1" ht="23.1" customHeight="1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 s="19"/>
      <c r="T116" s="19"/>
      <c r="U116"/>
      <c r="V116"/>
      <c r="W116"/>
      <c r="X116"/>
      <c r="Y116"/>
      <c r="Z116"/>
      <c r="AA116"/>
      <c r="AB116"/>
      <c r="AC116"/>
      <c r="AD116"/>
      <c r="AE116"/>
      <c r="AF116"/>
    </row>
    <row r="117" spans="1:32" s="7" customFormat="1" ht="23.1" customHeight="1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 s="19"/>
      <c r="T117" s="19"/>
      <c r="U117"/>
      <c r="V117"/>
      <c r="W117"/>
      <c r="X117"/>
      <c r="Y117"/>
      <c r="Z117"/>
      <c r="AA117"/>
      <c r="AB117"/>
      <c r="AC117"/>
      <c r="AD117"/>
      <c r="AE117"/>
      <c r="AF117"/>
    </row>
    <row r="118" spans="1:32" s="7" customFormat="1" ht="23.1" customHeight="1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 s="19"/>
      <c r="T118" s="19"/>
      <c r="U118"/>
      <c r="V118"/>
      <c r="W118"/>
      <c r="X118"/>
      <c r="Y118"/>
      <c r="Z118"/>
      <c r="AA118"/>
      <c r="AB118"/>
      <c r="AC118"/>
      <c r="AD118"/>
      <c r="AE118"/>
      <c r="AF118"/>
    </row>
    <row r="119" spans="1:32" s="7" customFormat="1" ht="23.1" customHeight="1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 s="19"/>
      <c r="T119" s="19"/>
      <c r="U119"/>
      <c r="V119"/>
      <c r="W119"/>
      <c r="X119"/>
      <c r="Y119"/>
      <c r="Z119"/>
      <c r="AA119"/>
      <c r="AB119"/>
      <c r="AC119"/>
      <c r="AD119"/>
      <c r="AE119"/>
      <c r="AF119"/>
    </row>
    <row r="120" spans="1:32" s="7" customFormat="1" ht="23.1" customHeight="1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 s="19"/>
      <c r="T120" s="19"/>
      <c r="U120"/>
      <c r="V120"/>
      <c r="W120"/>
      <c r="X120"/>
      <c r="Y120"/>
      <c r="Z120"/>
      <c r="AA120"/>
      <c r="AB120"/>
      <c r="AC120"/>
      <c r="AD120"/>
      <c r="AE120"/>
      <c r="AF120"/>
    </row>
    <row r="121" spans="1:32" s="7" customFormat="1" ht="23.1" customHeight="1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 s="19"/>
      <c r="T121" s="19"/>
      <c r="U121"/>
      <c r="V121"/>
      <c r="W121"/>
      <c r="X121"/>
      <c r="Y121"/>
      <c r="Z121"/>
      <c r="AA121"/>
      <c r="AB121"/>
      <c r="AC121"/>
      <c r="AD121"/>
      <c r="AE121"/>
      <c r="AF121"/>
    </row>
    <row r="122" spans="1:32" s="7" customFormat="1" ht="23.1" customHeight="1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 s="19"/>
      <c r="T122" s="19"/>
      <c r="U122"/>
      <c r="V122"/>
      <c r="W122"/>
      <c r="X122"/>
      <c r="Y122"/>
      <c r="Z122"/>
      <c r="AA122"/>
      <c r="AB122"/>
      <c r="AC122"/>
      <c r="AD122"/>
      <c r="AE122"/>
      <c r="AF122"/>
    </row>
    <row r="123" spans="1:32" s="7" customFormat="1" ht="23.1" customHeight="1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 s="19"/>
      <c r="T123" s="19"/>
      <c r="U123"/>
      <c r="V123"/>
      <c r="W123"/>
      <c r="X123"/>
      <c r="Y123"/>
      <c r="Z123"/>
      <c r="AA123"/>
      <c r="AB123"/>
      <c r="AC123"/>
      <c r="AD123"/>
      <c r="AE123"/>
      <c r="AF123"/>
    </row>
    <row r="124" spans="1:32" s="7" customFormat="1" ht="23.1" customHeight="1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 s="19"/>
      <c r="T124" s="19"/>
      <c r="U124"/>
      <c r="V124"/>
      <c r="W124"/>
      <c r="X124"/>
      <c r="Y124"/>
      <c r="Z124"/>
      <c r="AA124"/>
      <c r="AB124"/>
      <c r="AC124"/>
      <c r="AD124"/>
      <c r="AE124"/>
      <c r="AF124"/>
    </row>
    <row r="125" spans="1:32" s="7" customFormat="1" ht="23.1" customHeight="1" x14ac:dyDescent="0.2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 s="19"/>
      <c r="T125" s="19"/>
      <c r="U125"/>
      <c r="V125"/>
      <c r="W125"/>
      <c r="X125"/>
      <c r="Y125"/>
      <c r="Z125"/>
      <c r="AA125"/>
      <c r="AB125"/>
      <c r="AC125"/>
      <c r="AD125"/>
      <c r="AE125"/>
      <c r="AF125"/>
    </row>
    <row r="126" spans="1:32" s="7" customFormat="1" ht="23.1" customHeight="1" x14ac:dyDescent="0.2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 s="19"/>
      <c r="T126" s="19"/>
      <c r="U126"/>
      <c r="V126"/>
      <c r="W126"/>
      <c r="X126"/>
      <c r="Y126"/>
      <c r="Z126"/>
      <c r="AA126"/>
      <c r="AB126"/>
      <c r="AC126"/>
      <c r="AD126"/>
      <c r="AE126"/>
      <c r="AF126"/>
    </row>
    <row r="127" spans="1:32" s="7" customFormat="1" ht="23.1" customHeight="1" x14ac:dyDescent="0.25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 s="19"/>
      <c r="T127" s="19"/>
      <c r="U127"/>
      <c r="V127"/>
      <c r="W127"/>
      <c r="X127"/>
      <c r="Y127"/>
      <c r="Z127"/>
      <c r="AA127"/>
      <c r="AB127"/>
      <c r="AC127"/>
      <c r="AD127"/>
      <c r="AE127"/>
      <c r="AF127"/>
    </row>
    <row r="128" spans="1:32" s="7" customFormat="1" ht="23.1" customHeight="1" x14ac:dyDescent="0.25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 s="19"/>
      <c r="T128" s="19"/>
      <c r="U128"/>
      <c r="V128"/>
      <c r="W128"/>
      <c r="X128"/>
      <c r="Y128"/>
      <c r="Z128"/>
      <c r="AA128"/>
      <c r="AB128"/>
      <c r="AC128"/>
      <c r="AD128"/>
      <c r="AE128"/>
      <c r="AF128"/>
    </row>
    <row r="129" spans="2:20" ht="23.1" customHeight="1" x14ac:dyDescent="0.25">
      <c r="R129"/>
      <c r="S129" s="19"/>
      <c r="T129" s="19"/>
    </row>
    <row r="130" spans="2:20" ht="23.1" customHeight="1" x14ac:dyDescent="0.25">
      <c r="R130"/>
      <c r="S130" s="19"/>
      <c r="T130" s="19"/>
    </row>
    <row r="131" spans="2:20" ht="23.1" customHeight="1" x14ac:dyDescent="0.25">
      <c r="R131"/>
      <c r="S131" s="19"/>
      <c r="T131" s="19"/>
    </row>
    <row r="132" spans="2:20" ht="23.1" customHeight="1" x14ac:dyDescent="0.25">
      <c r="R132"/>
      <c r="S132" s="19"/>
      <c r="T132" s="19"/>
    </row>
    <row r="133" spans="2:20" ht="23.1" customHeight="1" x14ac:dyDescent="0.25">
      <c r="R133"/>
      <c r="S133" s="19"/>
      <c r="T133" s="19"/>
    </row>
    <row r="134" spans="2:20" ht="23.1" customHeight="1" x14ac:dyDescent="0.25">
      <c r="R134"/>
      <c r="S134" s="19"/>
      <c r="T134" s="19"/>
    </row>
    <row r="135" spans="2:20" ht="23.1" customHeight="1" x14ac:dyDescent="0.25">
      <c r="R135"/>
      <c r="S135" s="19"/>
      <c r="T135" s="19"/>
    </row>
    <row r="136" spans="2:20" ht="23.1" customHeight="1" x14ac:dyDescent="0.25">
      <c r="R136"/>
      <c r="S136" s="19"/>
      <c r="T136" s="19"/>
    </row>
    <row r="137" spans="2:20" ht="23.1" customHeight="1" x14ac:dyDescent="0.25">
      <c r="R137"/>
      <c r="S137" s="19"/>
      <c r="T137" s="19"/>
    </row>
    <row r="138" spans="2:20" ht="23.1" customHeight="1" x14ac:dyDescent="0.25">
      <c r="R138"/>
      <c r="S138" s="19"/>
      <c r="T138" s="19"/>
    </row>
    <row r="139" spans="2:20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20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20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20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20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20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A1:AF174"/>
  <sheetViews>
    <sheetView view="pageBreakPreview" topLeftCell="A79" zoomScale="60" workbookViewId="0">
      <selection activeCell="R5" sqref="R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8" t="str">
        <f>'[4]23.09.KIIRA-KASANGATI'!C3:G3</f>
        <v>MCC - C2 - STN 70 - KASANGATI-KIIRA ROAD</v>
      </c>
      <c r="D3" s="78"/>
      <c r="E3" s="78"/>
      <c r="F3" s="78"/>
      <c r="G3" s="78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tr">
        <f>'[4]28.09 Kiira-kasangati-24h'!D5</f>
        <v>28.09.19</v>
      </c>
      <c r="F5" s="41" t="s">
        <v>1</v>
      </c>
      <c r="G5" s="76" t="str">
        <f>'[4]28.09 Kiira-kasangati-24h'!G5:H5</f>
        <v>Bonobos hotel</v>
      </c>
      <c r="H5" s="77"/>
      <c r="I5" s="14"/>
      <c r="J5" s="2" t="s">
        <v>5</v>
      </c>
      <c r="K5" s="76" t="str">
        <f>'[4]28.09 Kiira-kasangati-24h'!K5:L5</f>
        <v>Deborah</v>
      </c>
      <c r="L5" s="77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6" t="str">
        <f>'[4]23.09. KASANGATI-KIIRA'!D6:E6</f>
        <v>KASANAGATI</v>
      </c>
      <c r="E6" s="77"/>
      <c r="F6" s="2" t="s">
        <v>2</v>
      </c>
      <c r="G6" s="76" t="str">
        <f>'[4]24.09 Kasangati-Kira'!G6:H6</f>
        <v>KIIRA ROAD</v>
      </c>
      <c r="H6" s="77"/>
      <c r="J6" s="2" t="s">
        <v>21</v>
      </c>
      <c r="K6" s="76" t="str">
        <f>'[4]28.09 Kiira-kasangati-24h'!K6:L6</f>
        <v>Lawrence</v>
      </c>
      <c r="L6" s="77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</v>
      </c>
      <c r="D10" s="50">
        <v>0</v>
      </c>
      <c r="E10" s="50">
        <v>2</v>
      </c>
      <c r="F10" s="50">
        <v>1</v>
      </c>
      <c r="G10" s="50">
        <v>0</v>
      </c>
      <c r="H10" s="50">
        <v>0</v>
      </c>
      <c r="I10" s="50">
        <v>1</v>
      </c>
      <c r="J10" s="50">
        <v>0</v>
      </c>
      <c r="K10" s="50">
        <v>1</v>
      </c>
      <c r="L10" s="50">
        <v>0</v>
      </c>
      <c r="M10" s="50">
        <v>21</v>
      </c>
      <c r="N10" s="50">
        <v>0</v>
      </c>
      <c r="O10" s="17">
        <f t="shared" ref="O10:O73" si="0">SUM(C10:L10,N10)</f>
        <v>9</v>
      </c>
      <c r="P10" s="17">
        <f t="shared" ref="P10:P73" si="1">SUM(C10:N10)</f>
        <v>30</v>
      </c>
      <c r="R10" s="1" t="s">
        <v>6</v>
      </c>
      <c r="S10" s="17">
        <f t="shared" ref="S10:AF10" si="2">SUM(C10:C13)</f>
        <v>29</v>
      </c>
      <c r="T10" s="17">
        <f t="shared" si="2"/>
        <v>0</v>
      </c>
      <c r="U10" s="17">
        <f t="shared" si="2"/>
        <v>5</v>
      </c>
      <c r="V10" s="17">
        <f t="shared" si="2"/>
        <v>13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4</v>
      </c>
      <c r="AA10" s="17">
        <f t="shared" si="2"/>
        <v>5</v>
      </c>
      <c r="AB10" s="17">
        <f t="shared" si="2"/>
        <v>0</v>
      </c>
      <c r="AC10" s="17">
        <f t="shared" si="2"/>
        <v>101</v>
      </c>
      <c r="AD10" s="17">
        <f t="shared" si="2"/>
        <v>0</v>
      </c>
      <c r="AE10" s="31">
        <f t="shared" si="2"/>
        <v>60</v>
      </c>
      <c r="AF10" s="31">
        <f t="shared" si="2"/>
        <v>161</v>
      </c>
    </row>
    <row r="11" spans="2:32" s="6" customFormat="1" ht="23.1" customHeight="1" x14ac:dyDescent="0.25">
      <c r="B11" s="45" t="s">
        <v>38</v>
      </c>
      <c r="C11" s="50">
        <v>8</v>
      </c>
      <c r="D11" s="50">
        <v>0</v>
      </c>
      <c r="E11" s="50">
        <v>1</v>
      </c>
      <c r="F11" s="50">
        <v>3</v>
      </c>
      <c r="G11" s="50">
        <v>0</v>
      </c>
      <c r="H11" s="50">
        <v>0</v>
      </c>
      <c r="I11" s="50">
        <v>0</v>
      </c>
      <c r="J11" s="50">
        <v>3</v>
      </c>
      <c r="K11" s="50">
        <v>0</v>
      </c>
      <c r="L11" s="50">
        <v>0</v>
      </c>
      <c r="M11" s="50">
        <v>30</v>
      </c>
      <c r="N11" s="50">
        <v>0</v>
      </c>
      <c r="O11" s="17">
        <f t="shared" si="0"/>
        <v>15</v>
      </c>
      <c r="P11" s="17">
        <f t="shared" si="1"/>
        <v>45</v>
      </c>
      <c r="R11" s="1" t="s">
        <v>7</v>
      </c>
      <c r="S11" s="17">
        <f t="shared" ref="S11:AF11" si="3">SUM(C14:C17)</f>
        <v>28</v>
      </c>
      <c r="T11" s="17">
        <f t="shared" si="3"/>
        <v>2</v>
      </c>
      <c r="U11" s="17">
        <f t="shared" si="3"/>
        <v>5</v>
      </c>
      <c r="V11" s="17">
        <f t="shared" si="3"/>
        <v>19</v>
      </c>
      <c r="W11" s="17">
        <f t="shared" si="3"/>
        <v>0</v>
      </c>
      <c r="X11" s="17">
        <f t="shared" si="3"/>
        <v>1</v>
      </c>
      <c r="Y11" s="17">
        <f t="shared" si="3"/>
        <v>6</v>
      </c>
      <c r="Z11" s="17">
        <f t="shared" si="3"/>
        <v>1</v>
      </c>
      <c r="AA11" s="17">
        <f t="shared" si="3"/>
        <v>2</v>
      </c>
      <c r="AB11" s="17">
        <f t="shared" si="3"/>
        <v>0</v>
      </c>
      <c r="AC11" s="17">
        <f t="shared" si="3"/>
        <v>103</v>
      </c>
      <c r="AD11" s="17">
        <f t="shared" si="3"/>
        <v>0</v>
      </c>
      <c r="AE11" s="31">
        <f t="shared" si="3"/>
        <v>64</v>
      </c>
      <c r="AF11" s="31">
        <f t="shared" si="3"/>
        <v>167</v>
      </c>
    </row>
    <row r="12" spans="2:32" ht="23.1" customHeight="1" x14ac:dyDescent="0.25">
      <c r="B12" s="45" t="s">
        <v>39</v>
      </c>
      <c r="C12" s="50">
        <v>9</v>
      </c>
      <c r="D12" s="50">
        <v>0</v>
      </c>
      <c r="E12" s="50">
        <v>1</v>
      </c>
      <c r="F12" s="50">
        <v>4</v>
      </c>
      <c r="G12" s="50">
        <v>0</v>
      </c>
      <c r="H12" s="50">
        <v>0</v>
      </c>
      <c r="I12" s="50">
        <v>2</v>
      </c>
      <c r="J12" s="50">
        <v>0</v>
      </c>
      <c r="K12" s="50">
        <v>2</v>
      </c>
      <c r="L12" s="50">
        <v>0</v>
      </c>
      <c r="M12" s="50">
        <v>23</v>
      </c>
      <c r="N12" s="50">
        <v>0</v>
      </c>
      <c r="O12" s="17">
        <f t="shared" si="0"/>
        <v>18</v>
      </c>
      <c r="P12" s="17">
        <f t="shared" si="1"/>
        <v>41</v>
      </c>
      <c r="R12" s="1" t="s">
        <v>8</v>
      </c>
      <c r="S12" s="17">
        <f t="shared" ref="S12:AF12" si="4">SUM(C18:C21)</f>
        <v>41</v>
      </c>
      <c r="T12" s="17">
        <f t="shared" si="4"/>
        <v>7</v>
      </c>
      <c r="U12" s="17">
        <f t="shared" si="4"/>
        <v>7</v>
      </c>
      <c r="V12" s="17">
        <f t="shared" si="4"/>
        <v>14</v>
      </c>
      <c r="W12" s="17">
        <f t="shared" si="4"/>
        <v>1</v>
      </c>
      <c r="X12" s="17">
        <f t="shared" si="4"/>
        <v>1</v>
      </c>
      <c r="Y12" s="17">
        <f t="shared" si="4"/>
        <v>6</v>
      </c>
      <c r="Z12" s="17">
        <f t="shared" si="4"/>
        <v>2</v>
      </c>
      <c r="AA12" s="17">
        <f t="shared" si="4"/>
        <v>1</v>
      </c>
      <c r="AB12" s="17">
        <f t="shared" si="4"/>
        <v>1</v>
      </c>
      <c r="AC12" s="17">
        <f t="shared" si="4"/>
        <v>126</v>
      </c>
      <c r="AD12" s="17">
        <f t="shared" si="4"/>
        <v>0</v>
      </c>
      <c r="AE12" s="31">
        <f t="shared" si="4"/>
        <v>81</v>
      </c>
      <c r="AF12" s="31">
        <f t="shared" si="4"/>
        <v>207</v>
      </c>
    </row>
    <row r="13" spans="2:32" ht="23.1" customHeight="1" x14ac:dyDescent="0.25">
      <c r="B13" s="45" t="s">
        <v>40</v>
      </c>
      <c r="C13" s="50">
        <v>8</v>
      </c>
      <c r="D13" s="50">
        <v>0</v>
      </c>
      <c r="E13" s="50">
        <v>1</v>
      </c>
      <c r="F13" s="50">
        <v>5</v>
      </c>
      <c r="G13" s="50">
        <v>0</v>
      </c>
      <c r="H13" s="50">
        <v>0</v>
      </c>
      <c r="I13" s="50">
        <v>1</v>
      </c>
      <c r="J13" s="50">
        <v>1</v>
      </c>
      <c r="K13" s="50">
        <v>2</v>
      </c>
      <c r="L13" s="50">
        <v>0</v>
      </c>
      <c r="M13" s="50">
        <v>27</v>
      </c>
      <c r="N13" s="50">
        <v>0</v>
      </c>
      <c r="O13" s="17">
        <f t="shared" si="0"/>
        <v>18</v>
      </c>
      <c r="P13" s="17">
        <f t="shared" si="1"/>
        <v>45</v>
      </c>
      <c r="R13" s="1" t="s">
        <v>9</v>
      </c>
      <c r="S13" s="17">
        <f t="shared" ref="S13:AF13" si="5">SUM(C22:C25)</f>
        <v>62</v>
      </c>
      <c r="T13" s="17">
        <f t="shared" si="5"/>
        <v>2</v>
      </c>
      <c r="U13" s="17">
        <f t="shared" si="5"/>
        <v>8</v>
      </c>
      <c r="V13" s="17">
        <f t="shared" si="5"/>
        <v>11</v>
      </c>
      <c r="W13" s="17">
        <f t="shared" si="5"/>
        <v>1</v>
      </c>
      <c r="X13" s="17">
        <f t="shared" si="5"/>
        <v>0</v>
      </c>
      <c r="Y13" s="17">
        <f t="shared" si="5"/>
        <v>2</v>
      </c>
      <c r="Z13" s="17">
        <f t="shared" si="5"/>
        <v>2</v>
      </c>
      <c r="AA13" s="17">
        <f t="shared" si="5"/>
        <v>1</v>
      </c>
      <c r="AB13" s="17">
        <f t="shared" si="5"/>
        <v>3</v>
      </c>
      <c r="AC13" s="17">
        <f t="shared" si="5"/>
        <v>119</v>
      </c>
      <c r="AD13" s="17">
        <f t="shared" si="5"/>
        <v>0</v>
      </c>
      <c r="AE13" s="31">
        <f t="shared" si="5"/>
        <v>92</v>
      </c>
      <c r="AF13" s="31">
        <f t="shared" si="5"/>
        <v>211</v>
      </c>
    </row>
    <row r="14" spans="2:32" ht="23.1" customHeight="1" x14ac:dyDescent="0.25">
      <c r="B14" s="45" t="s">
        <v>41</v>
      </c>
      <c r="C14" s="50">
        <v>7</v>
      </c>
      <c r="D14" s="50">
        <v>1</v>
      </c>
      <c r="E14" s="50">
        <v>3</v>
      </c>
      <c r="F14" s="50">
        <v>6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29</v>
      </c>
      <c r="N14" s="50">
        <v>0</v>
      </c>
      <c r="O14" s="17">
        <f t="shared" si="0"/>
        <v>19</v>
      </c>
      <c r="P14" s="17">
        <f t="shared" si="1"/>
        <v>48</v>
      </c>
      <c r="R14" s="1" t="s">
        <v>10</v>
      </c>
      <c r="S14" s="17">
        <f t="shared" ref="S14:AF14" si="6">SUM(C26:C29)</f>
        <v>42</v>
      </c>
      <c r="T14" s="17">
        <f t="shared" si="6"/>
        <v>3</v>
      </c>
      <c r="U14" s="17">
        <f t="shared" si="6"/>
        <v>8</v>
      </c>
      <c r="V14" s="17">
        <f t="shared" si="6"/>
        <v>12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1</v>
      </c>
      <c r="AA14" s="17">
        <f t="shared" si="6"/>
        <v>1</v>
      </c>
      <c r="AB14" s="17">
        <f t="shared" si="6"/>
        <v>3</v>
      </c>
      <c r="AC14" s="17">
        <f t="shared" si="6"/>
        <v>110</v>
      </c>
      <c r="AD14" s="17">
        <f t="shared" si="6"/>
        <v>0</v>
      </c>
      <c r="AE14" s="31">
        <f t="shared" si="6"/>
        <v>74</v>
      </c>
      <c r="AF14" s="31">
        <f t="shared" si="6"/>
        <v>184</v>
      </c>
    </row>
    <row r="15" spans="2:32" ht="23.1" customHeight="1" x14ac:dyDescent="0.25">
      <c r="B15" s="45" t="s">
        <v>42</v>
      </c>
      <c r="C15" s="50">
        <v>7</v>
      </c>
      <c r="D15" s="50">
        <v>0</v>
      </c>
      <c r="E15" s="50">
        <v>1</v>
      </c>
      <c r="F15" s="50">
        <v>3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0</v>
      </c>
      <c r="M15" s="50">
        <v>25</v>
      </c>
      <c r="N15" s="50">
        <v>0</v>
      </c>
      <c r="O15" s="17">
        <f t="shared" si="0"/>
        <v>14</v>
      </c>
      <c r="P15" s="17">
        <f t="shared" si="1"/>
        <v>39</v>
      </c>
      <c r="R15" s="1" t="s">
        <v>11</v>
      </c>
      <c r="S15" s="17">
        <f t="shared" ref="S15:AF15" si="7">SUM(C30:C33)</f>
        <v>41</v>
      </c>
      <c r="T15" s="17">
        <f t="shared" si="7"/>
        <v>5</v>
      </c>
      <c r="U15" s="17">
        <f t="shared" si="7"/>
        <v>8</v>
      </c>
      <c r="V15" s="17">
        <f t="shared" si="7"/>
        <v>8</v>
      </c>
      <c r="W15" s="17">
        <f t="shared" si="7"/>
        <v>1</v>
      </c>
      <c r="X15" s="17">
        <f t="shared" si="7"/>
        <v>0</v>
      </c>
      <c r="Y15" s="17">
        <f t="shared" si="7"/>
        <v>4</v>
      </c>
      <c r="Z15" s="17">
        <f t="shared" si="7"/>
        <v>2</v>
      </c>
      <c r="AA15" s="17">
        <f t="shared" si="7"/>
        <v>3</v>
      </c>
      <c r="AB15" s="17">
        <f t="shared" si="7"/>
        <v>2</v>
      </c>
      <c r="AC15" s="17">
        <f t="shared" si="7"/>
        <v>82</v>
      </c>
      <c r="AD15" s="17">
        <f t="shared" si="7"/>
        <v>0</v>
      </c>
      <c r="AE15" s="31">
        <f t="shared" si="7"/>
        <v>74</v>
      </c>
      <c r="AF15" s="31">
        <f t="shared" si="7"/>
        <v>156</v>
      </c>
    </row>
    <row r="16" spans="2:32" ht="23.1" customHeight="1" x14ac:dyDescent="0.25">
      <c r="B16" s="45" t="s">
        <v>43</v>
      </c>
      <c r="C16" s="50">
        <v>10</v>
      </c>
      <c r="D16" s="50">
        <v>0</v>
      </c>
      <c r="E16" s="50">
        <v>1</v>
      </c>
      <c r="F16" s="50">
        <v>4</v>
      </c>
      <c r="G16" s="50">
        <v>0</v>
      </c>
      <c r="H16" s="50">
        <v>0</v>
      </c>
      <c r="I16" s="50">
        <v>1</v>
      </c>
      <c r="J16" s="50">
        <v>0</v>
      </c>
      <c r="K16" s="50">
        <v>1</v>
      </c>
      <c r="L16" s="50">
        <v>0</v>
      </c>
      <c r="M16" s="50">
        <v>30</v>
      </c>
      <c r="N16" s="50">
        <v>0</v>
      </c>
      <c r="O16" s="17">
        <f t="shared" si="0"/>
        <v>17</v>
      </c>
      <c r="P16" s="17">
        <f t="shared" si="1"/>
        <v>47</v>
      </c>
      <c r="R16" s="1" t="s">
        <v>12</v>
      </c>
      <c r="S16" s="17">
        <f t="shared" ref="S16:AF16" si="8">SUM(C34:C37)</f>
        <v>51</v>
      </c>
      <c r="T16" s="17">
        <f t="shared" si="8"/>
        <v>4</v>
      </c>
      <c r="U16" s="17">
        <f t="shared" si="8"/>
        <v>6</v>
      </c>
      <c r="V16" s="17">
        <f t="shared" si="8"/>
        <v>3</v>
      </c>
      <c r="W16" s="17">
        <f t="shared" si="8"/>
        <v>1</v>
      </c>
      <c r="X16" s="17">
        <f t="shared" si="8"/>
        <v>0</v>
      </c>
      <c r="Y16" s="17">
        <f t="shared" si="8"/>
        <v>7</v>
      </c>
      <c r="Z16" s="17">
        <f t="shared" si="8"/>
        <v>6</v>
      </c>
      <c r="AA16" s="17">
        <f t="shared" si="8"/>
        <v>1</v>
      </c>
      <c r="AB16" s="17">
        <f t="shared" si="8"/>
        <v>4</v>
      </c>
      <c r="AC16" s="17">
        <f t="shared" si="8"/>
        <v>72</v>
      </c>
      <c r="AD16" s="17">
        <f t="shared" si="8"/>
        <v>0</v>
      </c>
      <c r="AE16" s="31">
        <f t="shared" si="8"/>
        <v>83</v>
      </c>
      <c r="AF16" s="31">
        <f t="shared" si="8"/>
        <v>155</v>
      </c>
    </row>
    <row r="17" spans="2:32" ht="23.1" customHeight="1" x14ac:dyDescent="0.25">
      <c r="B17" s="45" t="s">
        <v>44</v>
      </c>
      <c r="C17" s="50">
        <v>4</v>
      </c>
      <c r="D17" s="50">
        <v>1</v>
      </c>
      <c r="E17" s="50">
        <v>0</v>
      </c>
      <c r="F17" s="50">
        <v>6</v>
      </c>
      <c r="G17" s="50">
        <v>0</v>
      </c>
      <c r="H17" s="50">
        <v>1</v>
      </c>
      <c r="I17" s="50">
        <v>0</v>
      </c>
      <c r="J17" s="50">
        <v>1</v>
      </c>
      <c r="K17" s="50">
        <v>1</v>
      </c>
      <c r="L17" s="50">
        <v>0</v>
      </c>
      <c r="M17" s="50">
        <v>19</v>
      </c>
      <c r="N17" s="50">
        <v>0</v>
      </c>
      <c r="O17" s="17">
        <f t="shared" si="0"/>
        <v>14</v>
      </c>
      <c r="P17" s="17">
        <f t="shared" si="1"/>
        <v>33</v>
      </c>
      <c r="R17" s="1" t="s">
        <v>13</v>
      </c>
      <c r="S17" s="17">
        <f t="shared" ref="S17:AF17" si="9">SUM(C38:C41)</f>
        <v>37</v>
      </c>
      <c r="T17" s="17">
        <f t="shared" si="9"/>
        <v>0</v>
      </c>
      <c r="U17" s="17">
        <f t="shared" si="9"/>
        <v>6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55</v>
      </c>
      <c r="AD17" s="17">
        <f t="shared" si="9"/>
        <v>0</v>
      </c>
      <c r="AE17" s="31">
        <f t="shared" si="9"/>
        <v>52</v>
      </c>
      <c r="AF17" s="31">
        <f t="shared" si="9"/>
        <v>107</v>
      </c>
    </row>
    <row r="18" spans="2:32" ht="23.1" customHeight="1" x14ac:dyDescent="0.25">
      <c r="B18" s="45" t="s">
        <v>45</v>
      </c>
      <c r="C18" s="50">
        <v>15</v>
      </c>
      <c r="D18" s="50">
        <v>0</v>
      </c>
      <c r="E18" s="50">
        <v>1</v>
      </c>
      <c r="F18" s="50">
        <v>4</v>
      </c>
      <c r="G18" s="50">
        <v>0</v>
      </c>
      <c r="H18" s="50">
        <v>0</v>
      </c>
      <c r="I18" s="50">
        <v>4</v>
      </c>
      <c r="J18" s="50">
        <v>2</v>
      </c>
      <c r="K18" s="50">
        <v>0</v>
      </c>
      <c r="L18" s="50">
        <v>1</v>
      </c>
      <c r="M18" s="50">
        <v>40</v>
      </c>
      <c r="N18" s="50">
        <v>0</v>
      </c>
      <c r="O18" s="17">
        <f t="shared" si="0"/>
        <v>27</v>
      </c>
      <c r="P18" s="17">
        <f t="shared" si="1"/>
        <v>67</v>
      </c>
      <c r="R18" s="1" t="s">
        <v>14</v>
      </c>
      <c r="S18" s="17">
        <f t="shared" ref="S18:AF18" si="10">SUM(C42:C45)</f>
        <v>36</v>
      </c>
      <c r="T18" s="17">
        <f t="shared" si="10"/>
        <v>1</v>
      </c>
      <c r="U18" s="17">
        <f t="shared" si="10"/>
        <v>6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1</v>
      </c>
      <c r="AA18" s="17">
        <f t="shared" si="10"/>
        <v>1</v>
      </c>
      <c r="AB18" s="17">
        <f t="shared" si="10"/>
        <v>1</v>
      </c>
      <c r="AC18" s="17">
        <f t="shared" si="10"/>
        <v>72</v>
      </c>
      <c r="AD18" s="17">
        <f t="shared" si="10"/>
        <v>0</v>
      </c>
      <c r="AE18" s="31">
        <f t="shared" si="10"/>
        <v>58</v>
      </c>
      <c r="AF18" s="31">
        <f t="shared" si="10"/>
        <v>130</v>
      </c>
    </row>
    <row r="19" spans="2:32" ht="23.1" customHeight="1" x14ac:dyDescent="0.25">
      <c r="B19" s="45" t="s">
        <v>46</v>
      </c>
      <c r="C19" s="50">
        <v>6</v>
      </c>
      <c r="D19" s="50">
        <v>3</v>
      </c>
      <c r="E19" s="50">
        <v>2</v>
      </c>
      <c r="F19" s="50">
        <v>3</v>
      </c>
      <c r="G19" s="50">
        <v>0</v>
      </c>
      <c r="H19" s="50">
        <v>1</v>
      </c>
      <c r="I19" s="50">
        <v>0</v>
      </c>
      <c r="J19" s="50">
        <v>0</v>
      </c>
      <c r="K19" s="50">
        <v>1</v>
      </c>
      <c r="L19" s="50">
        <v>0</v>
      </c>
      <c r="M19" s="50">
        <v>22</v>
      </c>
      <c r="N19" s="50">
        <v>0</v>
      </c>
      <c r="O19" s="17">
        <f t="shared" si="0"/>
        <v>16</v>
      </c>
      <c r="P19" s="17">
        <f t="shared" si="1"/>
        <v>38</v>
      </c>
      <c r="R19" s="1" t="s">
        <v>15</v>
      </c>
      <c r="S19" s="17">
        <f t="shared" ref="S19:AF19" si="11">SUM(C46:C49)</f>
        <v>52</v>
      </c>
      <c r="T19" s="17">
        <f t="shared" si="11"/>
        <v>2</v>
      </c>
      <c r="U19" s="17">
        <f t="shared" si="11"/>
        <v>8</v>
      </c>
      <c r="V19" s="17">
        <f t="shared" si="11"/>
        <v>10</v>
      </c>
      <c r="W19" s="17">
        <f t="shared" si="11"/>
        <v>0</v>
      </c>
      <c r="X19" s="17">
        <f t="shared" si="11"/>
        <v>0</v>
      </c>
      <c r="Y19" s="17">
        <f t="shared" si="11"/>
        <v>8</v>
      </c>
      <c r="Z19" s="17">
        <f t="shared" si="11"/>
        <v>0</v>
      </c>
      <c r="AA19" s="17">
        <f t="shared" si="11"/>
        <v>2</v>
      </c>
      <c r="AB19" s="17">
        <f t="shared" si="11"/>
        <v>3</v>
      </c>
      <c r="AC19" s="17">
        <f t="shared" si="11"/>
        <v>89</v>
      </c>
      <c r="AD19" s="17">
        <f t="shared" si="11"/>
        <v>0</v>
      </c>
      <c r="AE19" s="31">
        <f t="shared" si="11"/>
        <v>85</v>
      </c>
      <c r="AF19" s="31">
        <f t="shared" si="11"/>
        <v>174</v>
      </c>
    </row>
    <row r="20" spans="2:32" ht="23.1" customHeight="1" x14ac:dyDescent="0.25">
      <c r="B20" s="45" t="s">
        <v>47</v>
      </c>
      <c r="C20" s="50">
        <v>14</v>
      </c>
      <c r="D20" s="50">
        <v>1</v>
      </c>
      <c r="E20" s="50">
        <v>1</v>
      </c>
      <c r="F20" s="50">
        <v>4</v>
      </c>
      <c r="G20" s="50">
        <v>1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37</v>
      </c>
      <c r="N20" s="50">
        <v>0</v>
      </c>
      <c r="O20" s="17">
        <f t="shared" si="0"/>
        <v>22</v>
      </c>
      <c r="P20" s="17">
        <f t="shared" si="1"/>
        <v>59</v>
      </c>
      <c r="R20" s="1" t="s">
        <v>16</v>
      </c>
      <c r="S20" s="17">
        <f t="shared" ref="S20:AF20" si="12">SUM(C50:C53)</f>
        <v>57</v>
      </c>
      <c r="T20" s="17">
        <f t="shared" si="12"/>
        <v>7</v>
      </c>
      <c r="U20" s="17">
        <f t="shared" si="12"/>
        <v>5</v>
      </c>
      <c r="V20" s="17">
        <f t="shared" si="12"/>
        <v>11</v>
      </c>
      <c r="W20" s="17">
        <f t="shared" si="12"/>
        <v>0</v>
      </c>
      <c r="X20" s="17">
        <f t="shared" si="12"/>
        <v>0</v>
      </c>
      <c r="Y20" s="17">
        <f t="shared" si="12"/>
        <v>7</v>
      </c>
      <c r="Z20" s="17">
        <f t="shared" si="12"/>
        <v>3</v>
      </c>
      <c r="AA20" s="17">
        <f t="shared" si="12"/>
        <v>1</v>
      </c>
      <c r="AB20" s="17">
        <f t="shared" si="12"/>
        <v>1</v>
      </c>
      <c r="AC20" s="17">
        <f t="shared" si="12"/>
        <v>97</v>
      </c>
      <c r="AD20" s="17">
        <f t="shared" si="12"/>
        <v>0</v>
      </c>
      <c r="AE20" s="31">
        <f t="shared" si="12"/>
        <v>92</v>
      </c>
      <c r="AF20" s="31">
        <f t="shared" si="12"/>
        <v>189</v>
      </c>
    </row>
    <row r="21" spans="2:32" ht="23.1" customHeight="1" x14ac:dyDescent="0.25">
      <c r="B21" s="45" t="s">
        <v>48</v>
      </c>
      <c r="C21" s="50">
        <v>6</v>
      </c>
      <c r="D21" s="50">
        <v>3</v>
      </c>
      <c r="E21" s="50">
        <v>3</v>
      </c>
      <c r="F21" s="50">
        <v>3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27</v>
      </c>
      <c r="N21" s="50">
        <v>0</v>
      </c>
      <c r="O21" s="17">
        <f t="shared" si="0"/>
        <v>16</v>
      </c>
      <c r="P21" s="17">
        <f t="shared" si="1"/>
        <v>43</v>
      </c>
      <c r="R21" s="36" t="s">
        <v>20</v>
      </c>
      <c r="S21" s="34">
        <f t="shared" ref="S21:AF21" si="13">SUM(C54:C57)</f>
        <v>46</v>
      </c>
      <c r="T21" s="17">
        <f t="shared" si="13"/>
        <v>23</v>
      </c>
      <c r="U21" s="17">
        <f t="shared" si="13"/>
        <v>13</v>
      </c>
      <c r="V21" s="17">
        <f t="shared" si="13"/>
        <v>16</v>
      </c>
      <c r="W21" s="17">
        <f t="shared" si="13"/>
        <v>1</v>
      </c>
      <c r="X21" s="17">
        <f t="shared" si="13"/>
        <v>0</v>
      </c>
      <c r="Y21" s="17">
        <f t="shared" si="13"/>
        <v>5</v>
      </c>
      <c r="Z21" s="17">
        <f t="shared" si="13"/>
        <v>1</v>
      </c>
      <c r="AA21" s="17">
        <f t="shared" si="13"/>
        <v>1</v>
      </c>
      <c r="AB21" s="17">
        <f t="shared" si="13"/>
        <v>1</v>
      </c>
      <c r="AC21" s="17">
        <f t="shared" si="13"/>
        <v>99</v>
      </c>
      <c r="AD21" s="17">
        <f t="shared" si="13"/>
        <v>0</v>
      </c>
      <c r="AE21" s="31">
        <f t="shared" si="13"/>
        <v>107</v>
      </c>
      <c r="AF21" s="31">
        <f t="shared" si="13"/>
        <v>206</v>
      </c>
    </row>
    <row r="22" spans="2:32" ht="23.1" customHeight="1" x14ac:dyDescent="0.25">
      <c r="B22" s="45" t="s">
        <v>49</v>
      </c>
      <c r="C22" s="50">
        <v>15</v>
      </c>
      <c r="D22" s="50">
        <v>0</v>
      </c>
      <c r="E22" s="50">
        <v>1</v>
      </c>
      <c r="F22" s="50">
        <v>3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30</v>
      </c>
      <c r="N22" s="50">
        <v>0</v>
      </c>
      <c r="O22" s="17">
        <f t="shared" si="0"/>
        <v>19</v>
      </c>
      <c r="P22" s="17">
        <f t="shared" si="1"/>
        <v>49</v>
      </c>
      <c r="R22" s="36" t="s">
        <v>146</v>
      </c>
      <c r="S22" s="34">
        <f>SUM(C58:C61)</f>
        <v>55</v>
      </c>
      <c r="T22" s="34">
        <f t="shared" ref="T22:AF22" si="14">SUM(D58:D61)</f>
        <v>3</v>
      </c>
      <c r="U22" s="34">
        <f t="shared" si="14"/>
        <v>12</v>
      </c>
      <c r="V22" s="34">
        <f t="shared" si="14"/>
        <v>20</v>
      </c>
      <c r="W22" s="34">
        <f t="shared" si="14"/>
        <v>0</v>
      </c>
      <c r="X22" s="34">
        <f t="shared" si="14"/>
        <v>0</v>
      </c>
      <c r="Y22" s="34">
        <f t="shared" si="14"/>
        <v>3</v>
      </c>
      <c r="Z22" s="34">
        <f t="shared" si="14"/>
        <v>2</v>
      </c>
      <c r="AA22" s="34">
        <f t="shared" si="14"/>
        <v>1</v>
      </c>
      <c r="AB22" s="34">
        <f t="shared" si="14"/>
        <v>3</v>
      </c>
      <c r="AC22" s="34">
        <f t="shared" si="14"/>
        <v>83</v>
      </c>
      <c r="AD22" s="34">
        <f t="shared" si="14"/>
        <v>0</v>
      </c>
      <c r="AE22" s="31">
        <f t="shared" si="14"/>
        <v>99</v>
      </c>
      <c r="AF22" s="31">
        <f t="shared" si="14"/>
        <v>182</v>
      </c>
    </row>
    <row r="23" spans="2:32" ht="23.1" customHeight="1" x14ac:dyDescent="0.25">
      <c r="B23" s="45" t="s">
        <v>50</v>
      </c>
      <c r="C23" s="50">
        <v>16</v>
      </c>
      <c r="D23" s="50">
        <v>0</v>
      </c>
      <c r="E23" s="50">
        <v>2</v>
      </c>
      <c r="F23" s="50">
        <v>1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1</v>
      </c>
      <c r="M23" s="50">
        <v>31</v>
      </c>
      <c r="N23" s="50">
        <v>0</v>
      </c>
      <c r="O23" s="17">
        <f t="shared" si="0"/>
        <v>21</v>
      </c>
      <c r="P23" s="17">
        <f t="shared" si="1"/>
        <v>52</v>
      </c>
      <c r="R23" s="36" t="s">
        <v>147</v>
      </c>
      <c r="S23" s="34">
        <f>SUM(C62:C65)</f>
        <v>54</v>
      </c>
      <c r="T23" s="34">
        <f t="shared" ref="T23:AF23" si="15">SUM(D62:D65)</f>
        <v>9</v>
      </c>
      <c r="U23" s="34">
        <f t="shared" si="15"/>
        <v>16</v>
      </c>
      <c r="V23" s="34">
        <f t="shared" si="15"/>
        <v>9</v>
      </c>
      <c r="W23" s="34">
        <f t="shared" si="15"/>
        <v>0</v>
      </c>
      <c r="X23" s="34">
        <f t="shared" si="15"/>
        <v>0</v>
      </c>
      <c r="Y23" s="34">
        <f t="shared" si="15"/>
        <v>3</v>
      </c>
      <c r="Z23" s="34">
        <f t="shared" si="15"/>
        <v>0</v>
      </c>
      <c r="AA23" s="34">
        <f t="shared" si="15"/>
        <v>1</v>
      </c>
      <c r="AB23" s="34">
        <f t="shared" si="15"/>
        <v>0</v>
      </c>
      <c r="AC23" s="34">
        <f t="shared" si="15"/>
        <v>91</v>
      </c>
      <c r="AD23" s="34">
        <f t="shared" si="15"/>
        <v>0</v>
      </c>
      <c r="AE23" s="31">
        <f t="shared" si="15"/>
        <v>92</v>
      </c>
      <c r="AF23" s="31">
        <f t="shared" si="15"/>
        <v>183</v>
      </c>
    </row>
    <row r="24" spans="2:32" ht="23.1" customHeight="1" x14ac:dyDescent="0.25">
      <c r="B24" s="45" t="s">
        <v>51</v>
      </c>
      <c r="C24" s="50">
        <v>13</v>
      </c>
      <c r="D24" s="50">
        <v>0</v>
      </c>
      <c r="E24" s="50">
        <v>3</v>
      </c>
      <c r="F24" s="50">
        <v>5</v>
      </c>
      <c r="G24" s="50">
        <v>0</v>
      </c>
      <c r="H24" s="50">
        <v>0</v>
      </c>
      <c r="I24" s="50">
        <v>1</v>
      </c>
      <c r="J24" s="50">
        <v>0</v>
      </c>
      <c r="K24" s="50">
        <v>1</v>
      </c>
      <c r="L24" s="50">
        <v>1</v>
      </c>
      <c r="M24" s="50">
        <v>32</v>
      </c>
      <c r="N24" s="50">
        <v>0</v>
      </c>
      <c r="O24" s="17">
        <f t="shared" si="0"/>
        <v>24</v>
      </c>
      <c r="P24" s="17">
        <f t="shared" si="1"/>
        <v>56</v>
      </c>
      <c r="R24" s="36" t="s">
        <v>148</v>
      </c>
      <c r="S24" s="34">
        <f>SUM(C66:C69)</f>
        <v>37</v>
      </c>
      <c r="T24" s="34">
        <f t="shared" ref="T24:AF24" si="16">SUM(D66:D69)</f>
        <v>4</v>
      </c>
      <c r="U24" s="34">
        <f t="shared" si="16"/>
        <v>9</v>
      </c>
      <c r="V24" s="34">
        <f t="shared" si="16"/>
        <v>11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2</v>
      </c>
      <c r="AA24" s="34">
        <f t="shared" si="16"/>
        <v>1</v>
      </c>
      <c r="AB24" s="34">
        <f t="shared" si="16"/>
        <v>1</v>
      </c>
      <c r="AC24" s="34">
        <f t="shared" si="16"/>
        <v>61</v>
      </c>
      <c r="AD24" s="34">
        <f t="shared" si="16"/>
        <v>0</v>
      </c>
      <c r="AE24" s="31">
        <f t="shared" si="16"/>
        <v>69</v>
      </c>
      <c r="AF24" s="31">
        <f t="shared" si="16"/>
        <v>130</v>
      </c>
    </row>
    <row r="25" spans="2:32" ht="23.1" customHeight="1" x14ac:dyDescent="0.25">
      <c r="B25" s="45" t="s">
        <v>52</v>
      </c>
      <c r="C25" s="50">
        <v>18</v>
      </c>
      <c r="D25" s="50">
        <v>2</v>
      </c>
      <c r="E25" s="50">
        <v>2</v>
      </c>
      <c r="F25" s="50">
        <v>2</v>
      </c>
      <c r="G25" s="50">
        <v>1</v>
      </c>
      <c r="H25" s="50">
        <v>0</v>
      </c>
      <c r="I25" s="50">
        <v>1</v>
      </c>
      <c r="J25" s="50">
        <v>1</v>
      </c>
      <c r="K25" s="50">
        <v>0</v>
      </c>
      <c r="L25" s="50">
        <v>1</v>
      </c>
      <c r="M25" s="50">
        <v>26</v>
      </c>
      <c r="N25" s="50">
        <v>0</v>
      </c>
      <c r="O25" s="17">
        <f t="shared" si="0"/>
        <v>28</v>
      </c>
      <c r="P25" s="17">
        <f t="shared" si="1"/>
        <v>54</v>
      </c>
      <c r="R25" s="36" t="s">
        <v>149</v>
      </c>
      <c r="S25" s="34">
        <f>SUM(C70:C73)</f>
        <v>22</v>
      </c>
      <c r="T25" s="34">
        <f t="shared" ref="T25:AF25" si="17">SUM(D70:D73)</f>
        <v>5</v>
      </c>
      <c r="U25" s="34">
        <f t="shared" si="17"/>
        <v>5</v>
      </c>
      <c r="V25" s="34">
        <f t="shared" si="17"/>
        <v>6</v>
      </c>
      <c r="W25" s="34">
        <f t="shared" si="17"/>
        <v>0</v>
      </c>
      <c r="X25" s="34">
        <f t="shared" si="17"/>
        <v>0</v>
      </c>
      <c r="Y25" s="34">
        <f t="shared" si="17"/>
        <v>7</v>
      </c>
      <c r="Z25" s="34">
        <f t="shared" si="17"/>
        <v>1</v>
      </c>
      <c r="AA25" s="34">
        <f t="shared" si="17"/>
        <v>1</v>
      </c>
      <c r="AB25" s="34">
        <f t="shared" si="17"/>
        <v>0</v>
      </c>
      <c r="AC25" s="34">
        <f t="shared" si="17"/>
        <v>59</v>
      </c>
      <c r="AD25" s="34">
        <f t="shared" si="17"/>
        <v>0</v>
      </c>
      <c r="AE25" s="31">
        <f t="shared" si="17"/>
        <v>47</v>
      </c>
      <c r="AF25" s="31">
        <f t="shared" si="17"/>
        <v>106</v>
      </c>
    </row>
    <row r="26" spans="2:32" ht="23.1" customHeight="1" x14ac:dyDescent="0.25">
      <c r="B26" s="45" t="s">
        <v>53</v>
      </c>
      <c r="C26" s="50">
        <v>16</v>
      </c>
      <c r="D26" s="50">
        <v>0</v>
      </c>
      <c r="E26" s="50">
        <v>2</v>
      </c>
      <c r="F26" s="50">
        <v>1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1</v>
      </c>
      <c r="M26" s="50">
        <v>30</v>
      </c>
      <c r="N26" s="50">
        <v>0</v>
      </c>
      <c r="O26" s="17">
        <f t="shared" si="0"/>
        <v>21</v>
      </c>
      <c r="P26" s="17">
        <f t="shared" si="1"/>
        <v>51</v>
      </c>
      <c r="R26" s="36" t="s">
        <v>150</v>
      </c>
      <c r="S26" s="34">
        <f>SUM(C74:C77)</f>
        <v>11</v>
      </c>
      <c r="T26" s="34">
        <f t="shared" ref="T26:AF26" si="18">SUM(D74:D77)</f>
        <v>1</v>
      </c>
      <c r="U26" s="34">
        <f t="shared" si="18"/>
        <v>3</v>
      </c>
      <c r="V26" s="34">
        <f t="shared" si="18"/>
        <v>0</v>
      </c>
      <c r="W26" s="34">
        <f t="shared" si="18"/>
        <v>0</v>
      </c>
      <c r="X26" s="34">
        <f t="shared" si="18"/>
        <v>1</v>
      </c>
      <c r="Y26" s="34">
        <f t="shared" si="18"/>
        <v>1</v>
      </c>
      <c r="Z26" s="34">
        <f t="shared" si="18"/>
        <v>1</v>
      </c>
      <c r="AA26" s="34">
        <f t="shared" si="18"/>
        <v>2</v>
      </c>
      <c r="AB26" s="34">
        <f t="shared" si="18"/>
        <v>0</v>
      </c>
      <c r="AC26" s="34">
        <f t="shared" si="18"/>
        <v>49</v>
      </c>
      <c r="AD26" s="34">
        <f t="shared" si="18"/>
        <v>0</v>
      </c>
      <c r="AE26" s="31">
        <f t="shared" si="18"/>
        <v>20</v>
      </c>
      <c r="AF26" s="31">
        <f t="shared" si="18"/>
        <v>69</v>
      </c>
    </row>
    <row r="27" spans="2:32" ht="23.1" customHeight="1" x14ac:dyDescent="0.25">
      <c r="B27" s="45" t="s">
        <v>54</v>
      </c>
      <c r="C27" s="50">
        <v>8</v>
      </c>
      <c r="D27" s="50">
        <v>2</v>
      </c>
      <c r="E27" s="50">
        <v>2</v>
      </c>
      <c r="F27" s="50">
        <v>3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23</v>
      </c>
      <c r="N27" s="50">
        <v>0</v>
      </c>
      <c r="O27" s="17">
        <f t="shared" si="0"/>
        <v>17</v>
      </c>
      <c r="P27" s="17">
        <f t="shared" si="1"/>
        <v>40</v>
      </c>
      <c r="R27" s="36" t="s">
        <v>151</v>
      </c>
      <c r="S27" s="34">
        <f>SUM(C78:C81)</f>
        <v>3</v>
      </c>
      <c r="T27" s="34">
        <f t="shared" ref="T27:AF27" si="19">SUM(D78:D81)</f>
        <v>3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29</v>
      </c>
      <c r="AD27" s="34">
        <f t="shared" si="19"/>
        <v>0</v>
      </c>
      <c r="AE27" s="31">
        <f t="shared" si="19"/>
        <v>7</v>
      </c>
      <c r="AF27" s="31">
        <f t="shared" si="19"/>
        <v>36</v>
      </c>
    </row>
    <row r="28" spans="2:32" ht="23.1" customHeight="1" x14ac:dyDescent="0.25">
      <c r="B28" s="45" t="s">
        <v>55</v>
      </c>
      <c r="C28" s="50">
        <v>8</v>
      </c>
      <c r="D28" s="50">
        <v>1</v>
      </c>
      <c r="E28" s="50">
        <v>0</v>
      </c>
      <c r="F28" s="50">
        <v>4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33</v>
      </c>
      <c r="N28" s="50">
        <v>0</v>
      </c>
      <c r="O28" s="17">
        <f t="shared" si="0"/>
        <v>15</v>
      </c>
      <c r="P28" s="17">
        <f t="shared" si="1"/>
        <v>48</v>
      </c>
      <c r="R28" s="36" t="s">
        <v>152</v>
      </c>
      <c r="S28" s="34">
        <f>SUM(C82:C85)</f>
        <v>11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25</v>
      </c>
      <c r="AD28" s="34">
        <f t="shared" si="20"/>
        <v>0</v>
      </c>
      <c r="AE28" s="31">
        <f t="shared" si="20"/>
        <v>15</v>
      </c>
      <c r="AF28" s="31">
        <f t="shared" si="20"/>
        <v>40</v>
      </c>
    </row>
    <row r="29" spans="2:32" ht="23.1" customHeight="1" x14ac:dyDescent="0.25">
      <c r="B29" s="45" t="s">
        <v>56</v>
      </c>
      <c r="C29" s="50">
        <v>10</v>
      </c>
      <c r="D29" s="50">
        <v>0</v>
      </c>
      <c r="E29" s="50">
        <v>4</v>
      </c>
      <c r="F29" s="50">
        <v>4</v>
      </c>
      <c r="G29" s="50">
        <v>0</v>
      </c>
      <c r="H29" s="50">
        <v>0</v>
      </c>
      <c r="I29" s="50">
        <v>0</v>
      </c>
      <c r="J29" s="50">
        <v>0</v>
      </c>
      <c r="K29" s="50">
        <v>1</v>
      </c>
      <c r="L29" s="50">
        <v>2</v>
      </c>
      <c r="M29" s="50">
        <v>24</v>
      </c>
      <c r="N29" s="50">
        <v>0</v>
      </c>
      <c r="O29" s="17">
        <f t="shared" si="0"/>
        <v>21</v>
      </c>
      <c r="P29" s="17">
        <f t="shared" si="1"/>
        <v>45</v>
      </c>
      <c r="R29" s="36" t="s">
        <v>153</v>
      </c>
      <c r="S29" s="34">
        <f>SUM(C86:C89)</f>
        <v>3</v>
      </c>
      <c r="T29" s="34">
        <f t="shared" ref="T29:AF29" si="21">SUM(D86:D89)</f>
        <v>1</v>
      </c>
      <c r="U29" s="34">
        <f t="shared" si="21"/>
        <v>1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3</v>
      </c>
      <c r="AD29" s="34">
        <f t="shared" si="21"/>
        <v>0</v>
      </c>
      <c r="AE29" s="31">
        <f t="shared" si="21"/>
        <v>6</v>
      </c>
      <c r="AF29" s="31">
        <f t="shared" si="21"/>
        <v>9</v>
      </c>
    </row>
    <row r="30" spans="2:32" ht="23.1" customHeight="1" x14ac:dyDescent="0.25">
      <c r="B30" s="45" t="s">
        <v>57</v>
      </c>
      <c r="C30" s="50">
        <v>11</v>
      </c>
      <c r="D30" s="50">
        <v>1</v>
      </c>
      <c r="E30" s="50">
        <v>5</v>
      </c>
      <c r="F30" s="50">
        <v>4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1</v>
      </c>
      <c r="M30" s="50">
        <v>22</v>
      </c>
      <c r="N30" s="50">
        <v>0</v>
      </c>
      <c r="O30" s="17">
        <f t="shared" si="0"/>
        <v>23</v>
      </c>
      <c r="P30" s="17">
        <f t="shared" si="1"/>
        <v>45</v>
      </c>
      <c r="R30" s="36" t="s">
        <v>154</v>
      </c>
      <c r="S30" s="34">
        <f>SUM(C90:C93)</f>
        <v>4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5</v>
      </c>
      <c r="AD30" s="34">
        <f t="shared" si="22"/>
        <v>0</v>
      </c>
      <c r="AE30" s="31">
        <f t="shared" si="22"/>
        <v>4</v>
      </c>
      <c r="AF30" s="31">
        <f t="shared" si="22"/>
        <v>9</v>
      </c>
    </row>
    <row r="31" spans="2:32" ht="23.1" customHeight="1" x14ac:dyDescent="0.25">
      <c r="B31" s="46" t="s">
        <v>58</v>
      </c>
      <c r="C31" s="50">
        <v>10</v>
      </c>
      <c r="D31" s="50">
        <v>1</v>
      </c>
      <c r="E31" s="50">
        <v>1</v>
      </c>
      <c r="F31" s="50">
        <v>1</v>
      </c>
      <c r="G31" s="50">
        <v>0</v>
      </c>
      <c r="H31" s="50">
        <v>0</v>
      </c>
      <c r="I31" s="50">
        <v>2</v>
      </c>
      <c r="J31" s="50">
        <v>2</v>
      </c>
      <c r="K31" s="50">
        <v>2</v>
      </c>
      <c r="L31" s="50">
        <v>0</v>
      </c>
      <c r="M31" s="50">
        <v>26</v>
      </c>
      <c r="N31" s="50">
        <v>0</v>
      </c>
      <c r="O31" s="17">
        <f t="shared" si="0"/>
        <v>19</v>
      </c>
      <c r="P31" s="17">
        <f t="shared" si="1"/>
        <v>45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8</v>
      </c>
      <c r="AD31" s="34">
        <f t="shared" si="23"/>
        <v>0</v>
      </c>
      <c r="AE31" s="31">
        <f t="shared" si="23"/>
        <v>2</v>
      </c>
      <c r="AF31" s="31">
        <f t="shared" si="23"/>
        <v>10</v>
      </c>
    </row>
    <row r="32" spans="2:32" ht="23.1" customHeight="1" x14ac:dyDescent="0.25">
      <c r="B32" s="46" t="s">
        <v>59</v>
      </c>
      <c r="C32" s="50">
        <v>8</v>
      </c>
      <c r="D32" s="50">
        <v>2</v>
      </c>
      <c r="E32" s="50">
        <v>0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18</v>
      </c>
      <c r="N32" s="50">
        <v>0</v>
      </c>
      <c r="O32" s="17">
        <f t="shared" si="0"/>
        <v>12</v>
      </c>
      <c r="P32" s="17">
        <f t="shared" si="1"/>
        <v>30</v>
      </c>
      <c r="R32" s="61" t="s">
        <v>156</v>
      </c>
      <c r="S32" s="34">
        <f>SUM(C98:C101)</f>
        <v>1</v>
      </c>
      <c r="T32" s="34">
        <f t="shared" ref="T32:AF32" si="24">SUM(D98:D101)</f>
        <v>1</v>
      </c>
      <c r="U32" s="34">
        <f t="shared" si="24"/>
        <v>2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19</v>
      </c>
      <c r="AD32" s="34">
        <f t="shared" si="24"/>
        <v>0</v>
      </c>
      <c r="AE32" s="31">
        <f t="shared" si="24"/>
        <v>5</v>
      </c>
      <c r="AF32" s="31">
        <f t="shared" si="24"/>
        <v>24</v>
      </c>
    </row>
    <row r="33" spans="2:32" ht="23.1" customHeight="1" x14ac:dyDescent="0.25">
      <c r="B33" s="45" t="s">
        <v>60</v>
      </c>
      <c r="C33" s="50">
        <v>12</v>
      </c>
      <c r="D33" s="50">
        <v>1</v>
      </c>
      <c r="E33" s="50">
        <v>2</v>
      </c>
      <c r="F33" s="50">
        <v>2</v>
      </c>
      <c r="G33" s="50">
        <v>1</v>
      </c>
      <c r="H33" s="50">
        <v>0</v>
      </c>
      <c r="I33" s="50">
        <v>0</v>
      </c>
      <c r="J33" s="50">
        <v>0</v>
      </c>
      <c r="K33" s="50">
        <v>1</v>
      </c>
      <c r="L33" s="50">
        <v>1</v>
      </c>
      <c r="M33" s="50">
        <v>16</v>
      </c>
      <c r="N33" s="50">
        <v>0</v>
      </c>
      <c r="O33" s="17">
        <f t="shared" si="0"/>
        <v>20</v>
      </c>
      <c r="P33" s="17">
        <f t="shared" si="1"/>
        <v>36</v>
      </c>
      <c r="R33" s="61" t="s">
        <v>157</v>
      </c>
      <c r="S33" s="34">
        <f>SUM(C102:C105)</f>
        <v>6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2</v>
      </c>
      <c r="AB33" s="34">
        <f t="shared" si="25"/>
        <v>0</v>
      </c>
      <c r="AC33" s="34">
        <f t="shared" si="25"/>
        <v>25</v>
      </c>
      <c r="AD33" s="34">
        <f t="shared" si="25"/>
        <v>0</v>
      </c>
      <c r="AE33" s="31">
        <f t="shared" si="25"/>
        <v>9</v>
      </c>
      <c r="AF33" s="31">
        <f t="shared" si="25"/>
        <v>34</v>
      </c>
    </row>
    <row r="34" spans="2:32" ht="23.1" customHeight="1" x14ac:dyDescent="0.25">
      <c r="B34" s="46" t="s">
        <v>61</v>
      </c>
      <c r="C34" s="50">
        <v>22</v>
      </c>
      <c r="D34" s="50">
        <v>0</v>
      </c>
      <c r="E34" s="50">
        <v>3</v>
      </c>
      <c r="F34" s="50">
        <v>0</v>
      </c>
      <c r="G34" s="50">
        <v>1</v>
      </c>
      <c r="H34" s="50">
        <v>0</v>
      </c>
      <c r="I34" s="50">
        <v>0</v>
      </c>
      <c r="J34" s="50">
        <v>2</v>
      </c>
      <c r="K34" s="50">
        <v>0</v>
      </c>
      <c r="L34" s="50">
        <v>0</v>
      </c>
      <c r="M34" s="50">
        <v>23</v>
      </c>
      <c r="N34" s="50">
        <v>0</v>
      </c>
      <c r="O34" s="17">
        <f t="shared" si="0"/>
        <v>28</v>
      </c>
      <c r="P34" s="17">
        <f t="shared" si="1"/>
        <v>51</v>
      </c>
      <c r="R34" s="57" t="s">
        <v>90</v>
      </c>
      <c r="S34" s="58">
        <f t="shared" ref="S34:AF34" si="26">MAX(S10:S12)</f>
        <v>41</v>
      </c>
      <c r="T34" s="58">
        <f t="shared" si="26"/>
        <v>7</v>
      </c>
      <c r="U34" s="58">
        <f t="shared" si="26"/>
        <v>7</v>
      </c>
      <c r="V34" s="58">
        <f t="shared" si="26"/>
        <v>19</v>
      </c>
      <c r="W34" s="58">
        <f t="shared" si="26"/>
        <v>1</v>
      </c>
      <c r="X34" s="58">
        <f t="shared" si="26"/>
        <v>1</v>
      </c>
      <c r="Y34" s="58">
        <f t="shared" si="26"/>
        <v>6</v>
      </c>
      <c r="Z34" s="58">
        <f t="shared" si="26"/>
        <v>4</v>
      </c>
      <c r="AA34" s="58">
        <f t="shared" si="26"/>
        <v>5</v>
      </c>
      <c r="AB34" s="58">
        <f t="shared" si="26"/>
        <v>1</v>
      </c>
      <c r="AC34" s="58">
        <f t="shared" si="26"/>
        <v>126</v>
      </c>
      <c r="AD34" s="58">
        <f t="shared" si="26"/>
        <v>0</v>
      </c>
      <c r="AE34" s="40">
        <f t="shared" si="26"/>
        <v>81</v>
      </c>
      <c r="AF34" s="40">
        <f t="shared" si="26"/>
        <v>207</v>
      </c>
    </row>
    <row r="35" spans="2:32" ht="23.1" customHeight="1" x14ac:dyDescent="0.25">
      <c r="B35" s="46" t="s">
        <v>62</v>
      </c>
      <c r="C35" s="50">
        <v>7</v>
      </c>
      <c r="D35" s="50">
        <v>2</v>
      </c>
      <c r="E35" s="50">
        <v>1</v>
      </c>
      <c r="F35" s="50">
        <v>0</v>
      </c>
      <c r="G35" s="50">
        <v>0</v>
      </c>
      <c r="H35" s="50">
        <v>0</v>
      </c>
      <c r="I35" s="50">
        <v>2</v>
      </c>
      <c r="J35" s="50">
        <v>0</v>
      </c>
      <c r="K35" s="50">
        <v>1</v>
      </c>
      <c r="L35" s="50">
        <v>1</v>
      </c>
      <c r="M35" s="50">
        <v>21</v>
      </c>
      <c r="N35" s="50">
        <v>0</v>
      </c>
      <c r="O35" s="17">
        <f t="shared" si="0"/>
        <v>14</v>
      </c>
      <c r="P35" s="17">
        <f t="shared" si="1"/>
        <v>35</v>
      </c>
      <c r="R35" s="57" t="s">
        <v>91</v>
      </c>
      <c r="S35" s="58">
        <f t="shared" ref="S35:AF35" si="27">MAX(S13:S18)</f>
        <v>62</v>
      </c>
      <c r="T35" s="58">
        <f t="shared" si="27"/>
        <v>5</v>
      </c>
      <c r="U35" s="58">
        <f t="shared" si="27"/>
        <v>8</v>
      </c>
      <c r="V35" s="58">
        <f t="shared" si="27"/>
        <v>12</v>
      </c>
      <c r="W35" s="58">
        <f t="shared" si="27"/>
        <v>1</v>
      </c>
      <c r="X35" s="58">
        <f t="shared" si="27"/>
        <v>0</v>
      </c>
      <c r="Y35" s="58">
        <f t="shared" si="27"/>
        <v>8</v>
      </c>
      <c r="Z35" s="58">
        <f t="shared" si="27"/>
        <v>6</v>
      </c>
      <c r="AA35" s="58">
        <f t="shared" si="27"/>
        <v>3</v>
      </c>
      <c r="AB35" s="58">
        <f t="shared" si="27"/>
        <v>4</v>
      </c>
      <c r="AC35" s="58">
        <f t="shared" si="27"/>
        <v>119</v>
      </c>
      <c r="AD35" s="58">
        <f t="shared" si="27"/>
        <v>0</v>
      </c>
      <c r="AE35" s="40">
        <f t="shared" si="27"/>
        <v>92</v>
      </c>
      <c r="AF35" s="40">
        <f t="shared" si="27"/>
        <v>211</v>
      </c>
    </row>
    <row r="36" spans="2:32" ht="23.1" customHeight="1" x14ac:dyDescent="0.25">
      <c r="B36" s="46" t="s">
        <v>63</v>
      </c>
      <c r="C36" s="50">
        <v>10</v>
      </c>
      <c r="D36" s="50">
        <v>0</v>
      </c>
      <c r="E36" s="50">
        <v>2</v>
      </c>
      <c r="F36" s="50">
        <v>2</v>
      </c>
      <c r="G36" s="50">
        <v>0</v>
      </c>
      <c r="H36" s="50">
        <v>0</v>
      </c>
      <c r="I36" s="50">
        <v>0</v>
      </c>
      <c r="J36" s="50">
        <v>3</v>
      </c>
      <c r="K36" s="50">
        <v>0</v>
      </c>
      <c r="L36" s="50">
        <v>0</v>
      </c>
      <c r="M36" s="50">
        <v>13</v>
      </c>
      <c r="N36" s="50">
        <v>0</v>
      </c>
      <c r="O36" s="17">
        <f t="shared" si="0"/>
        <v>17</v>
      </c>
      <c r="P36" s="17">
        <f t="shared" si="1"/>
        <v>30</v>
      </c>
      <c r="R36" s="57" t="s">
        <v>92</v>
      </c>
      <c r="S36" s="58">
        <f t="shared" ref="S36:AF36" si="28">MAX(S19:S21)</f>
        <v>57</v>
      </c>
      <c r="T36" s="58">
        <f t="shared" si="28"/>
        <v>23</v>
      </c>
      <c r="U36" s="58">
        <f t="shared" si="28"/>
        <v>13</v>
      </c>
      <c r="V36" s="58">
        <f t="shared" si="28"/>
        <v>16</v>
      </c>
      <c r="W36" s="58">
        <f t="shared" si="28"/>
        <v>1</v>
      </c>
      <c r="X36" s="58">
        <f t="shared" si="28"/>
        <v>0</v>
      </c>
      <c r="Y36" s="58">
        <f t="shared" si="28"/>
        <v>8</v>
      </c>
      <c r="Z36" s="58">
        <f t="shared" si="28"/>
        <v>3</v>
      </c>
      <c r="AA36" s="58">
        <f t="shared" si="28"/>
        <v>2</v>
      </c>
      <c r="AB36" s="58">
        <f t="shared" si="28"/>
        <v>3</v>
      </c>
      <c r="AC36" s="58">
        <f t="shared" si="28"/>
        <v>99</v>
      </c>
      <c r="AD36" s="58">
        <f t="shared" si="28"/>
        <v>0</v>
      </c>
      <c r="AE36" s="40">
        <f t="shared" si="28"/>
        <v>107</v>
      </c>
      <c r="AF36" s="40">
        <f t="shared" si="28"/>
        <v>206</v>
      </c>
    </row>
    <row r="37" spans="2:32" ht="23.1" customHeight="1" x14ac:dyDescent="0.25">
      <c r="B37" s="45" t="s">
        <v>64</v>
      </c>
      <c r="C37" s="50">
        <v>12</v>
      </c>
      <c r="D37" s="50">
        <v>2</v>
      </c>
      <c r="E37" s="50">
        <v>0</v>
      </c>
      <c r="F37" s="50">
        <v>1</v>
      </c>
      <c r="G37" s="50">
        <v>0</v>
      </c>
      <c r="H37" s="50">
        <v>0</v>
      </c>
      <c r="I37" s="50">
        <v>5</v>
      </c>
      <c r="J37" s="50">
        <v>1</v>
      </c>
      <c r="K37" s="50">
        <v>0</v>
      </c>
      <c r="L37" s="50">
        <v>3</v>
      </c>
      <c r="M37" s="50">
        <v>15</v>
      </c>
      <c r="N37" s="50">
        <v>0</v>
      </c>
      <c r="O37" s="17">
        <f t="shared" si="0"/>
        <v>24</v>
      </c>
      <c r="P37" s="17">
        <f t="shared" si="1"/>
        <v>39</v>
      </c>
      <c r="R37" s="37" t="s">
        <v>85</v>
      </c>
      <c r="S37" s="35">
        <f t="shared" ref="S37:AF37" si="29">SUM(S10:S12)</f>
        <v>98</v>
      </c>
      <c r="T37" s="16">
        <f t="shared" si="29"/>
        <v>9</v>
      </c>
      <c r="U37" s="16">
        <f t="shared" si="29"/>
        <v>17</v>
      </c>
      <c r="V37" s="16">
        <f t="shared" si="29"/>
        <v>46</v>
      </c>
      <c r="W37" s="16">
        <f t="shared" si="29"/>
        <v>1</v>
      </c>
      <c r="X37" s="16">
        <f t="shared" si="29"/>
        <v>2</v>
      </c>
      <c r="Y37" s="16">
        <f t="shared" si="29"/>
        <v>16</v>
      </c>
      <c r="Z37" s="16">
        <f t="shared" si="29"/>
        <v>7</v>
      </c>
      <c r="AA37" s="16">
        <f t="shared" si="29"/>
        <v>8</v>
      </c>
      <c r="AB37" s="16">
        <f t="shared" si="29"/>
        <v>1</v>
      </c>
      <c r="AC37" s="16">
        <f t="shared" si="29"/>
        <v>330</v>
      </c>
      <c r="AD37" s="16">
        <f t="shared" si="29"/>
        <v>0</v>
      </c>
      <c r="AE37" s="32">
        <f t="shared" si="29"/>
        <v>205</v>
      </c>
      <c r="AF37" s="32">
        <f t="shared" si="29"/>
        <v>535</v>
      </c>
    </row>
    <row r="38" spans="2:32" ht="23.1" customHeight="1" x14ac:dyDescent="0.25">
      <c r="B38" s="46" t="s">
        <v>65</v>
      </c>
      <c r="C38" s="50">
        <v>15</v>
      </c>
      <c r="D38" s="50">
        <v>0</v>
      </c>
      <c r="E38" s="50">
        <v>3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17</v>
      </c>
      <c r="N38" s="50">
        <v>0</v>
      </c>
      <c r="O38" s="17">
        <f t="shared" si="0"/>
        <v>19</v>
      </c>
      <c r="P38" s="17">
        <f t="shared" si="1"/>
        <v>36</v>
      </c>
      <c r="R38" s="28" t="s">
        <v>86</v>
      </c>
      <c r="S38" s="16">
        <f t="shared" ref="S38:AF38" si="30">SUM(S13:S18)</f>
        <v>269</v>
      </c>
      <c r="T38" s="16">
        <f t="shared" si="30"/>
        <v>15</v>
      </c>
      <c r="U38" s="16">
        <f t="shared" si="30"/>
        <v>42</v>
      </c>
      <c r="V38" s="16">
        <f t="shared" si="30"/>
        <v>41</v>
      </c>
      <c r="W38" s="16">
        <f t="shared" si="30"/>
        <v>3</v>
      </c>
      <c r="X38" s="16">
        <f t="shared" si="30"/>
        <v>0</v>
      </c>
      <c r="Y38" s="16">
        <f t="shared" si="30"/>
        <v>31</v>
      </c>
      <c r="Z38" s="16">
        <f t="shared" si="30"/>
        <v>12</v>
      </c>
      <c r="AA38" s="16">
        <f t="shared" si="30"/>
        <v>7</v>
      </c>
      <c r="AB38" s="16">
        <f t="shared" si="30"/>
        <v>13</v>
      </c>
      <c r="AC38" s="16">
        <f t="shared" si="30"/>
        <v>510</v>
      </c>
      <c r="AD38" s="16">
        <f t="shared" si="30"/>
        <v>0</v>
      </c>
      <c r="AE38" s="32">
        <f t="shared" si="30"/>
        <v>433</v>
      </c>
      <c r="AF38" s="32">
        <f t="shared" si="30"/>
        <v>943</v>
      </c>
    </row>
    <row r="39" spans="2:32" ht="23.1" customHeight="1" x14ac:dyDescent="0.25">
      <c r="B39" s="46" t="s">
        <v>66</v>
      </c>
      <c r="C39" s="50">
        <v>7</v>
      </c>
      <c r="D39" s="50">
        <v>0</v>
      </c>
      <c r="E39" s="50">
        <v>1</v>
      </c>
      <c r="F39" s="50">
        <v>1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10</v>
      </c>
      <c r="N39" s="50">
        <v>0</v>
      </c>
      <c r="O39" s="17">
        <f t="shared" si="0"/>
        <v>12</v>
      </c>
      <c r="P39" s="17">
        <f t="shared" si="1"/>
        <v>22</v>
      </c>
      <c r="R39" s="29" t="s">
        <v>87</v>
      </c>
      <c r="S39" s="16">
        <f t="shared" ref="S39:AF39" si="31">SUM(S19:S21)</f>
        <v>155</v>
      </c>
      <c r="T39" s="16">
        <f t="shared" si="31"/>
        <v>32</v>
      </c>
      <c r="U39" s="16">
        <f t="shared" si="31"/>
        <v>26</v>
      </c>
      <c r="V39" s="16">
        <f t="shared" si="31"/>
        <v>37</v>
      </c>
      <c r="W39" s="16">
        <f t="shared" si="31"/>
        <v>1</v>
      </c>
      <c r="X39" s="16">
        <f t="shared" si="31"/>
        <v>0</v>
      </c>
      <c r="Y39" s="16">
        <f t="shared" si="31"/>
        <v>20</v>
      </c>
      <c r="Z39" s="16">
        <f t="shared" si="31"/>
        <v>4</v>
      </c>
      <c r="AA39" s="16">
        <f t="shared" si="31"/>
        <v>4</v>
      </c>
      <c r="AB39" s="16">
        <f t="shared" si="31"/>
        <v>5</v>
      </c>
      <c r="AC39" s="16">
        <f t="shared" si="31"/>
        <v>285</v>
      </c>
      <c r="AD39" s="16">
        <f t="shared" si="31"/>
        <v>0</v>
      </c>
      <c r="AE39" s="32">
        <f t="shared" si="31"/>
        <v>284</v>
      </c>
      <c r="AF39" s="32">
        <f t="shared" si="31"/>
        <v>569</v>
      </c>
    </row>
    <row r="40" spans="2:32" ht="23.1" customHeight="1" x14ac:dyDescent="0.25">
      <c r="B40" s="46" t="s">
        <v>67</v>
      </c>
      <c r="C40" s="50">
        <v>7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15</v>
      </c>
      <c r="N40" s="50">
        <v>0</v>
      </c>
      <c r="O40" s="17">
        <f t="shared" si="0"/>
        <v>9</v>
      </c>
      <c r="P40" s="17">
        <f t="shared" si="1"/>
        <v>24</v>
      </c>
      <c r="R40" s="5" t="s">
        <v>17</v>
      </c>
      <c r="S40" s="16">
        <f t="shared" ref="S40:AF40" si="32">SUM(S10:S21)</f>
        <v>522</v>
      </c>
      <c r="T40" s="16">
        <f t="shared" si="32"/>
        <v>56</v>
      </c>
      <c r="U40" s="16">
        <f t="shared" si="32"/>
        <v>85</v>
      </c>
      <c r="V40" s="16">
        <f t="shared" si="32"/>
        <v>124</v>
      </c>
      <c r="W40" s="16">
        <f t="shared" si="32"/>
        <v>5</v>
      </c>
      <c r="X40" s="16">
        <f t="shared" si="32"/>
        <v>2</v>
      </c>
      <c r="Y40" s="16">
        <f t="shared" si="32"/>
        <v>67</v>
      </c>
      <c r="Z40" s="16">
        <f t="shared" si="32"/>
        <v>23</v>
      </c>
      <c r="AA40" s="16">
        <f t="shared" si="32"/>
        <v>19</v>
      </c>
      <c r="AB40" s="16">
        <f t="shared" si="32"/>
        <v>19</v>
      </c>
      <c r="AC40" s="16">
        <f t="shared" si="32"/>
        <v>1125</v>
      </c>
      <c r="AD40" s="16">
        <f t="shared" si="32"/>
        <v>0</v>
      </c>
      <c r="AE40" s="32">
        <f t="shared" si="32"/>
        <v>922</v>
      </c>
      <c r="AF40" s="32">
        <f t="shared" si="32"/>
        <v>2047</v>
      </c>
    </row>
    <row r="41" spans="2:32" ht="23.1" customHeight="1" x14ac:dyDescent="0.25">
      <c r="B41" s="45" t="s">
        <v>68</v>
      </c>
      <c r="C41" s="50">
        <v>8</v>
      </c>
      <c r="D41" s="50">
        <v>0</v>
      </c>
      <c r="E41" s="50">
        <v>1</v>
      </c>
      <c r="F41" s="50">
        <v>1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13</v>
      </c>
      <c r="N41" s="50">
        <v>0</v>
      </c>
      <c r="O41" s="17">
        <f t="shared" si="0"/>
        <v>12</v>
      </c>
      <c r="P41" s="17">
        <f t="shared" si="1"/>
        <v>25</v>
      </c>
      <c r="R41" s="5" t="s">
        <v>159</v>
      </c>
      <c r="S41" s="16">
        <f>SUM(S10:S33)</f>
        <v>729</v>
      </c>
      <c r="T41" s="16">
        <f t="shared" ref="T41:AF41" si="33">SUM(T10:T33)</f>
        <v>83</v>
      </c>
      <c r="U41" s="16">
        <f t="shared" si="33"/>
        <v>135</v>
      </c>
      <c r="V41" s="16">
        <f t="shared" si="33"/>
        <v>174</v>
      </c>
      <c r="W41" s="16">
        <f t="shared" si="33"/>
        <v>5</v>
      </c>
      <c r="X41" s="16">
        <f t="shared" si="33"/>
        <v>3</v>
      </c>
      <c r="Y41" s="16">
        <f t="shared" si="33"/>
        <v>89</v>
      </c>
      <c r="Z41" s="16">
        <f t="shared" si="33"/>
        <v>29</v>
      </c>
      <c r="AA41" s="16">
        <f t="shared" si="33"/>
        <v>27</v>
      </c>
      <c r="AB41" s="16">
        <f t="shared" si="33"/>
        <v>23</v>
      </c>
      <c r="AC41" s="16">
        <f t="shared" si="33"/>
        <v>1582</v>
      </c>
      <c r="AD41" s="16">
        <f t="shared" si="33"/>
        <v>0</v>
      </c>
      <c r="AE41" s="32">
        <f t="shared" si="33"/>
        <v>1297</v>
      </c>
      <c r="AF41" s="32">
        <f t="shared" si="33"/>
        <v>2879</v>
      </c>
    </row>
    <row r="42" spans="2:32" ht="23.1" customHeight="1" x14ac:dyDescent="0.25">
      <c r="B42" s="46" t="s">
        <v>69</v>
      </c>
      <c r="C42" s="50">
        <v>7</v>
      </c>
      <c r="D42" s="50">
        <v>0</v>
      </c>
      <c r="E42" s="50">
        <v>1</v>
      </c>
      <c r="F42" s="50">
        <v>2</v>
      </c>
      <c r="G42" s="50">
        <v>0</v>
      </c>
      <c r="H42" s="50">
        <v>0</v>
      </c>
      <c r="I42" s="50">
        <v>4</v>
      </c>
      <c r="J42" s="50">
        <v>0</v>
      </c>
      <c r="K42" s="50">
        <v>1</v>
      </c>
      <c r="L42" s="50">
        <v>1</v>
      </c>
      <c r="M42" s="50">
        <v>15</v>
      </c>
      <c r="N42" s="50">
        <v>0</v>
      </c>
      <c r="O42" s="17">
        <f t="shared" si="0"/>
        <v>16</v>
      </c>
      <c r="P42" s="17">
        <f t="shared" si="1"/>
        <v>31</v>
      </c>
      <c r="R42" s="5" t="s">
        <v>160</v>
      </c>
      <c r="S42" s="48">
        <f>S41/S40</f>
        <v>1.396551724137931</v>
      </c>
      <c r="T42" s="48">
        <f t="shared" ref="T42:AF42" si="34">T41/T40</f>
        <v>1.4821428571428572</v>
      </c>
      <c r="U42" s="48">
        <f t="shared" si="34"/>
        <v>1.588235294117647</v>
      </c>
      <c r="V42" s="48">
        <f t="shared" si="34"/>
        <v>1.403225806451613</v>
      </c>
      <c r="W42" s="48">
        <f t="shared" si="34"/>
        <v>1</v>
      </c>
      <c r="X42" s="48">
        <f t="shared" si="34"/>
        <v>1.5</v>
      </c>
      <c r="Y42" s="48">
        <f t="shared" si="34"/>
        <v>1.3283582089552239</v>
      </c>
      <c r="Z42" s="48">
        <f t="shared" si="34"/>
        <v>1.2608695652173914</v>
      </c>
      <c r="AA42" s="48">
        <f t="shared" si="34"/>
        <v>1.4210526315789473</v>
      </c>
      <c r="AB42" s="48">
        <f t="shared" si="34"/>
        <v>1.2105263157894737</v>
      </c>
      <c r="AC42" s="48">
        <f t="shared" si="34"/>
        <v>1.4062222222222223</v>
      </c>
      <c r="AD42" s="48" t="e">
        <f t="shared" si="34"/>
        <v>#DIV/0!</v>
      </c>
      <c r="AE42" s="48">
        <f t="shared" si="34"/>
        <v>1.4067245119305858</v>
      </c>
      <c r="AF42" s="48">
        <f t="shared" si="34"/>
        <v>1.4064484611626771</v>
      </c>
    </row>
    <row r="43" spans="2:32" ht="23.1" customHeight="1" x14ac:dyDescent="0.25">
      <c r="B43" s="45" t="s">
        <v>70</v>
      </c>
      <c r="C43" s="50">
        <v>9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14</v>
      </c>
      <c r="N43" s="50">
        <v>0</v>
      </c>
      <c r="O43" s="17">
        <f t="shared" si="0"/>
        <v>14</v>
      </c>
      <c r="P43" s="17">
        <f t="shared" si="1"/>
        <v>28</v>
      </c>
      <c r="R43"/>
      <c r="S43" s="19"/>
      <c r="T43" s="19"/>
    </row>
    <row r="44" spans="2:32" ht="23.1" customHeight="1" x14ac:dyDescent="0.25">
      <c r="B44" s="47" t="s">
        <v>71</v>
      </c>
      <c r="C44" s="50">
        <v>5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20</v>
      </c>
      <c r="N44" s="50">
        <v>0</v>
      </c>
      <c r="O44" s="17">
        <f t="shared" si="0"/>
        <v>6</v>
      </c>
      <c r="P44" s="17">
        <f t="shared" si="1"/>
        <v>26</v>
      </c>
      <c r="R44"/>
      <c r="S44" s="19"/>
      <c r="T44" s="19"/>
    </row>
    <row r="45" spans="2:32" ht="23.1" customHeight="1" x14ac:dyDescent="0.25">
      <c r="B45" s="45" t="s">
        <v>72</v>
      </c>
      <c r="C45" s="50">
        <v>15</v>
      </c>
      <c r="D45" s="50">
        <v>1</v>
      </c>
      <c r="E45" s="50">
        <v>3</v>
      </c>
      <c r="F45" s="50">
        <v>1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23</v>
      </c>
      <c r="N45" s="50">
        <v>0</v>
      </c>
      <c r="O45" s="17">
        <f t="shared" si="0"/>
        <v>22</v>
      </c>
      <c r="P45" s="17">
        <f t="shared" si="1"/>
        <v>45</v>
      </c>
      <c r="R45"/>
      <c r="S45" s="19"/>
      <c r="T45" s="19"/>
    </row>
    <row r="46" spans="2:32" ht="23.1" customHeight="1" x14ac:dyDescent="0.25">
      <c r="B46" s="46" t="s">
        <v>73</v>
      </c>
      <c r="C46" s="50">
        <v>6</v>
      </c>
      <c r="D46" s="50">
        <v>0</v>
      </c>
      <c r="E46" s="50">
        <v>3</v>
      </c>
      <c r="F46" s="50">
        <v>1</v>
      </c>
      <c r="G46" s="50">
        <v>0</v>
      </c>
      <c r="H46" s="50">
        <v>0</v>
      </c>
      <c r="I46" s="50">
        <v>3</v>
      </c>
      <c r="J46" s="50">
        <v>0</v>
      </c>
      <c r="K46" s="50">
        <v>1</v>
      </c>
      <c r="L46" s="50">
        <v>1</v>
      </c>
      <c r="M46" s="50">
        <v>29</v>
      </c>
      <c r="N46" s="50">
        <v>0</v>
      </c>
      <c r="O46" s="17">
        <f t="shared" si="0"/>
        <v>15</v>
      </c>
      <c r="P46" s="17">
        <f t="shared" si="1"/>
        <v>44</v>
      </c>
      <c r="R46" s="19"/>
      <c r="S46" s="19"/>
      <c r="T46"/>
    </row>
    <row r="47" spans="2:32" ht="23.1" customHeight="1" x14ac:dyDescent="0.25">
      <c r="B47" s="46" t="s">
        <v>74</v>
      </c>
      <c r="C47" s="50">
        <v>18</v>
      </c>
      <c r="D47" s="50">
        <v>2</v>
      </c>
      <c r="E47" s="50">
        <v>0</v>
      </c>
      <c r="F47" s="50">
        <v>3</v>
      </c>
      <c r="G47" s="50">
        <v>0</v>
      </c>
      <c r="H47" s="50">
        <v>0</v>
      </c>
      <c r="I47" s="50">
        <v>3</v>
      </c>
      <c r="J47" s="50">
        <v>0</v>
      </c>
      <c r="K47" s="50">
        <v>1</v>
      </c>
      <c r="L47" s="50">
        <v>1</v>
      </c>
      <c r="M47" s="50">
        <v>24</v>
      </c>
      <c r="N47" s="50">
        <v>0</v>
      </c>
      <c r="O47" s="17">
        <f t="shared" si="0"/>
        <v>28</v>
      </c>
      <c r="P47" s="17">
        <f t="shared" si="1"/>
        <v>52</v>
      </c>
      <c r="R47" s="19"/>
      <c r="S47" s="19"/>
      <c r="T47"/>
    </row>
    <row r="48" spans="2:32" ht="23.1" customHeight="1" x14ac:dyDescent="0.25">
      <c r="B48" s="46" t="s">
        <v>75</v>
      </c>
      <c r="C48" s="50">
        <v>14</v>
      </c>
      <c r="D48" s="50">
        <v>0</v>
      </c>
      <c r="E48" s="50">
        <v>1</v>
      </c>
      <c r="F48" s="50">
        <v>6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1</v>
      </c>
      <c r="M48" s="50">
        <v>16</v>
      </c>
      <c r="N48" s="50">
        <v>0</v>
      </c>
      <c r="O48" s="17">
        <f t="shared" si="0"/>
        <v>24</v>
      </c>
      <c r="P48" s="17">
        <f t="shared" si="1"/>
        <v>40</v>
      </c>
      <c r="R48" s="19"/>
      <c r="S48" s="19"/>
      <c r="T48"/>
    </row>
    <row r="49" spans="2:20" ht="23.1" customHeight="1" x14ac:dyDescent="0.25">
      <c r="B49" s="45" t="s">
        <v>76</v>
      </c>
      <c r="C49" s="50">
        <v>14</v>
      </c>
      <c r="D49" s="50">
        <v>0</v>
      </c>
      <c r="E49" s="50">
        <v>4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20</v>
      </c>
      <c r="N49" s="50">
        <v>0</v>
      </c>
      <c r="O49" s="17">
        <f t="shared" si="0"/>
        <v>18</v>
      </c>
      <c r="P49" s="17">
        <f t="shared" si="1"/>
        <v>38</v>
      </c>
      <c r="R49" s="19"/>
      <c r="S49" s="19"/>
      <c r="T49"/>
    </row>
    <row r="50" spans="2:20" ht="23.1" customHeight="1" x14ac:dyDescent="0.25">
      <c r="B50" s="46" t="s">
        <v>77</v>
      </c>
      <c r="C50" s="50">
        <v>10</v>
      </c>
      <c r="D50" s="50">
        <v>0</v>
      </c>
      <c r="E50" s="50">
        <v>1</v>
      </c>
      <c r="F50" s="50">
        <v>1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30</v>
      </c>
      <c r="N50" s="50">
        <v>0</v>
      </c>
      <c r="O50" s="17">
        <f t="shared" si="0"/>
        <v>13</v>
      </c>
      <c r="P50" s="17">
        <f t="shared" si="1"/>
        <v>43</v>
      </c>
      <c r="R50" s="19"/>
      <c r="S50" s="19"/>
      <c r="T50"/>
    </row>
    <row r="51" spans="2:20" ht="23.1" customHeight="1" x14ac:dyDescent="0.25">
      <c r="B51" s="46" t="s">
        <v>78</v>
      </c>
      <c r="C51" s="50">
        <v>15</v>
      </c>
      <c r="D51" s="50">
        <v>2</v>
      </c>
      <c r="E51" s="50">
        <v>1</v>
      </c>
      <c r="F51" s="50">
        <v>4</v>
      </c>
      <c r="G51" s="50">
        <v>0</v>
      </c>
      <c r="H51" s="50">
        <v>0</v>
      </c>
      <c r="I51" s="50">
        <v>3</v>
      </c>
      <c r="J51" s="50">
        <v>1</v>
      </c>
      <c r="K51" s="50">
        <v>0</v>
      </c>
      <c r="L51" s="50">
        <v>1</v>
      </c>
      <c r="M51" s="50">
        <v>31</v>
      </c>
      <c r="N51" s="50">
        <v>0</v>
      </c>
      <c r="O51" s="17">
        <f t="shared" si="0"/>
        <v>27</v>
      </c>
      <c r="P51" s="17">
        <f t="shared" si="1"/>
        <v>58</v>
      </c>
      <c r="R51" s="19"/>
      <c r="S51" s="19"/>
      <c r="T51"/>
    </row>
    <row r="52" spans="2:20" ht="23.1" customHeight="1" x14ac:dyDescent="0.25">
      <c r="B52" s="46" t="s">
        <v>79</v>
      </c>
      <c r="C52" s="50">
        <v>19</v>
      </c>
      <c r="D52" s="50">
        <v>4</v>
      </c>
      <c r="E52" s="50">
        <v>1</v>
      </c>
      <c r="F52" s="50">
        <v>4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20</v>
      </c>
      <c r="N52" s="50">
        <v>0</v>
      </c>
      <c r="O52" s="17">
        <f t="shared" si="0"/>
        <v>29</v>
      </c>
      <c r="P52" s="17">
        <f t="shared" si="1"/>
        <v>49</v>
      </c>
      <c r="R52" s="19"/>
      <c r="S52" s="19"/>
      <c r="T52"/>
    </row>
    <row r="53" spans="2:20" ht="23.1" customHeight="1" x14ac:dyDescent="0.25">
      <c r="B53" s="45" t="s">
        <v>80</v>
      </c>
      <c r="C53" s="50">
        <v>13</v>
      </c>
      <c r="D53" s="50">
        <v>1</v>
      </c>
      <c r="E53" s="50">
        <v>2</v>
      </c>
      <c r="F53" s="50">
        <v>2</v>
      </c>
      <c r="G53" s="50">
        <v>0</v>
      </c>
      <c r="H53" s="50">
        <v>0</v>
      </c>
      <c r="I53" s="50">
        <v>2</v>
      </c>
      <c r="J53" s="50">
        <v>2</v>
      </c>
      <c r="K53" s="50">
        <v>1</v>
      </c>
      <c r="L53" s="50">
        <v>0</v>
      </c>
      <c r="M53" s="50">
        <v>16</v>
      </c>
      <c r="N53" s="50">
        <v>0</v>
      </c>
      <c r="O53" s="17">
        <f t="shared" si="0"/>
        <v>23</v>
      </c>
      <c r="P53" s="17">
        <f t="shared" si="1"/>
        <v>39</v>
      </c>
      <c r="R53" s="19"/>
      <c r="S53" s="19"/>
      <c r="T53"/>
    </row>
    <row r="54" spans="2:20" ht="23.1" customHeight="1" x14ac:dyDescent="0.25">
      <c r="B54" s="45" t="s">
        <v>81</v>
      </c>
      <c r="C54" s="50">
        <v>9</v>
      </c>
      <c r="D54" s="50">
        <v>4</v>
      </c>
      <c r="E54" s="50">
        <v>2</v>
      </c>
      <c r="F54" s="50">
        <v>3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32</v>
      </c>
      <c r="N54" s="50">
        <v>0</v>
      </c>
      <c r="O54" s="17">
        <f t="shared" si="0"/>
        <v>18</v>
      </c>
      <c r="P54" s="17">
        <f t="shared" si="1"/>
        <v>50</v>
      </c>
      <c r="R54" s="19"/>
      <c r="S54" s="19"/>
      <c r="T54"/>
    </row>
    <row r="55" spans="2:20" ht="23.1" customHeight="1" x14ac:dyDescent="0.25">
      <c r="B55" s="45" t="s">
        <v>82</v>
      </c>
      <c r="C55" s="50">
        <v>9</v>
      </c>
      <c r="D55" s="50">
        <v>4</v>
      </c>
      <c r="E55" s="50">
        <v>3</v>
      </c>
      <c r="F55" s="50">
        <v>6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25</v>
      </c>
      <c r="N55" s="50">
        <v>0</v>
      </c>
      <c r="O55" s="17">
        <f t="shared" si="0"/>
        <v>24</v>
      </c>
      <c r="P55" s="17">
        <f t="shared" si="1"/>
        <v>49</v>
      </c>
      <c r="R55" s="19"/>
      <c r="S55" s="19"/>
      <c r="T55"/>
    </row>
    <row r="56" spans="2:20" ht="23.1" customHeight="1" x14ac:dyDescent="0.25">
      <c r="B56" s="45" t="s">
        <v>83</v>
      </c>
      <c r="C56" s="50">
        <v>14</v>
      </c>
      <c r="D56" s="50">
        <v>6</v>
      </c>
      <c r="E56" s="50">
        <v>2</v>
      </c>
      <c r="F56" s="50">
        <v>4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1</v>
      </c>
      <c r="M56" s="50">
        <v>23</v>
      </c>
      <c r="N56" s="50">
        <v>0</v>
      </c>
      <c r="O56" s="17">
        <f t="shared" si="0"/>
        <v>28</v>
      </c>
      <c r="P56" s="17">
        <f t="shared" si="1"/>
        <v>51</v>
      </c>
      <c r="R56" s="19"/>
      <c r="S56" s="19"/>
      <c r="T56"/>
    </row>
    <row r="57" spans="2:20" ht="23.1" customHeight="1" x14ac:dyDescent="0.25">
      <c r="B57" s="45" t="s">
        <v>84</v>
      </c>
      <c r="C57" s="50">
        <v>14</v>
      </c>
      <c r="D57" s="50">
        <v>9</v>
      </c>
      <c r="E57" s="50">
        <v>6</v>
      </c>
      <c r="F57" s="50">
        <v>3</v>
      </c>
      <c r="G57" s="50">
        <v>1</v>
      </c>
      <c r="H57" s="50">
        <v>0</v>
      </c>
      <c r="I57" s="50">
        <v>3</v>
      </c>
      <c r="J57" s="50">
        <v>0</v>
      </c>
      <c r="K57" s="50">
        <v>1</v>
      </c>
      <c r="L57" s="50">
        <v>0</v>
      </c>
      <c r="M57" s="50">
        <v>19</v>
      </c>
      <c r="N57" s="50">
        <v>0</v>
      </c>
      <c r="O57" s="17">
        <f t="shared" si="0"/>
        <v>37</v>
      </c>
      <c r="P57" s="17">
        <f t="shared" si="1"/>
        <v>56</v>
      </c>
      <c r="R57" s="19"/>
      <c r="S57" s="19"/>
      <c r="T57"/>
    </row>
    <row r="58" spans="2:20" ht="23.1" customHeight="1" x14ac:dyDescent="0.25">
      <c r="B58" s="45" t="s">
        <v>99</v>
      </c>
      <c r="C58" s="50">
        <v>17</v>
      </c>
      <c r="D58" s="50">
        <v>0</v>
      </c>
      <c r="E58" s="50">
        <v>3</v>
      </c>
      <c r="F58" s="50">
        <v>5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1</v>
      </c>
      <c r="M58" s="50">
        <v>21</v>
      </c>
      <c r="N58" s="50">
        <v>0</v>
      </c>
      <c r="O58" s="17">
        <f t="shared" si="0"/>
        <v>27</v>
      </c>
      <c r="P58" s="17">
        <f t="shared" si="1"/>
        <v>48</v>
      </c>
      <c r="R58" s="19"/>
      <c r="S58" s="19"/>
      <c r="T58"/>
    </row>
    <row r="59" spans="2:20" ht="23.1" customHeight="1" x14ac:dyDescent="0.25">
      <c r="B59" s="45" t="s">
        <v>100</v>
      </c>
      <c r="C59" s="50">
        <v>10</v>
      </c>
      <c r="D59" s="50">
        <v>0</v>
      </c>
      <c r="E59" s="50">
        <v>3</v>
      </c>
      <c r="F59" s="50">
        <v>5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18</v>
      </c>
      <c r="N59" s="50">
        <v>0</v>
      </c>
      <c r="O59" s="17">
        <f t="shared" si="0"/>
        <v>19</v>
      </c>
      <c r="P59" s="17">
        <f t="shared" si="1"/>
        <v>37</v>
      </c>
      <c r="R59" s="19"/>
      <c r="S59" s="19"/>
      <c r="T59"/>
    </row>
    <row r="60" spans="2:20" ht="23.1" customHeight="1" x14ac:dyDescent="0.25">
      <c r="B60" s="45" t="s">
        <v>101</v>
      </c>
      <c r="C60" s="50">
        <v>8</v>
      </c>
      <c r="D60" s="50">
        <v>0</v>
      </c>
      <c r="E60" s="50">
        <v>2</v>
      </c>
      <c r="F60" s="50">
        <v>3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11</v>
      </c>
      <c r="N60" s="50">
        <v>0</v>
      </c>
      <c r="O60" s="17">
        <f t="shared" si="0"/>
        <v>13</v>
      </c>
      <c r="P60" s="17">
        <f t="shared" si="1"/>
        <v>24</v>
      </c>
      <c r="R60" s="19"/>
      <c r="S60" s="19"/>
      <c r="T60"/>
    </row>
    <row r="61" spans="2:20" ht="23.1" customHeight="1" x14ac:dyDescent="0.25">
      <c r="B61" s="45" t="s">
        <v>102</v>
      </c>
      <c r="C61" s="50">
        <v>20</v>
      </c>
      <c r="D61" s="50">
        <v>3</v>
      </c>
      <c r="E61" s="50">
        <v>4</v>
      </c>
      <c r="F61" s="50">
        <v>7</v>
      </c>
      <c r="G61" s="50">
        <v>0</v>
      </c>
      <c r="H61" s="50">
        <v>0</v>
      </c>
      <c r="I61" s="50">
        <v>1</v>
      </c>
      <c r="J61" s="50">
        <v>2</v>
      </c>
      <c r="K61" s="50">
        <v>1</v>
      </c>
      <c r="L61" s="50">
        <v>2</v>
      </c>
      <c r="M61" s="50">
        <v>33</v>
      </c>
      <c r="N61" s="50">
        <v>0</v>
      </c>
      <c r="O61" s="17">
        <f t="shared" si="0"/>
        <v>40</v>
      </c>
      <c r="P61" s="17">
        <f t="shared" si="1"/>
        <v>73</v>
      </c>
      <c r="R61" s="19"/>
      <c r="S61" s="19"/>
      <c r="T61"/>
    </row>
    <row r="62" spans="2:20" ht="23.1" customHeight="1" x14ac:dyDescent="0.25">
      <c r="B62" s="45" t="s">
        <v>107</v>
      </c>
      <c r="C62" s="50">
        <v>14</v>
      </c>
      <c r="D62" s="50">
        <v>1</v>
      </c>
      <c r="E62" s="50">
        <v>4</v>
      </c>
      <c r="F62" s="50">
        <v>6</v>
      </c>
      <c r="G62" s="50">
        <v>0</v>
      </c>
      <c r="H62" s="50">
        <v>0</v>
      </c>
      <c r="I62" s="50">
        <v>0</v>
      </c>
      <c r="J62" s="50">
        <v>0</v>
      </c>
      <c r="K62" s="50">
        <v>1</v>
      </c>
      <c r="L62" s="50">
        <v>0</v>
      </c>
      <c r="M62" s="50">
        <v>33</v>
      </c>
      <c r="N62" s="50">
        <v>0</v>
      </c>
      <c r="O62" s="17">
        <f t="shared" si="0"/>
        <v>26</v>
      </c>
      <c r="P62" s="17">
        <f t="shared" si="1"/>
        <v>59</v>
      </c>
      <c r="R62" s="19"/>
      <c r="S62" s="19"/>
      <c r="T62"/>
    </row>
    <row r="63" spans="2:20" ht="23.1" customHeight="1" x14ac:dyDescent="0.25">
      <c r="B63" s="45" t="s">
        <v>108</v>
      </c>
      <c r="C63" s="50">
        <v>16</v>
      </c>
      <c r="D63" s="50">
        <v>4</v>
      </c>
      <c r="E63" s="50">
        <v>6</v>
      </c>
      <c r="F63" s="50">
        <v>2</v>
      </c>
      <c r="G63" s="50">
        <v>0</v>
      </c>
      <c r="H63" s="50">
        <v>0</v>
      </c>
      <c r="I63" s="50">
        <v>2</v>
      </c>
      <c r="J63" s="50">
        <v>0</v>
      </c>
      <c r="K63" s="50">
        <v>0</v>
      </c>
      <c r="L63" s="50">
        <v>0</v>
      </c>
      <c r="M63" s="50">
        <v>28</v>
      </c>
      <c r="N63" s="50">
        <v>0</v>
      </c>
      <c r="O63" s="17">
        <f t="shared" si="0"/>
        <v>30</v>
      </c>
      <c r="P63" s="17">
        <f t="shared" si="1"/>
        <v>58</v>
      </c>
      <c r="R63" s="19"/>
      <c r="S63" s="19"/>
      <c r="T63"/>
    </row>
    <row r="64" spans="2:20" ht="23.1" customHeight="1" x14ac:dyDescent="0.25">
      <c r="B64" s="45" t="s">
        <v>109</v>
      </c>
      <c r="C64" s="50">
        <v>8</v>
      </c>
      <c r="D64" s="50">
        <v>2</v>
      </c>
      <c r="E64" s="50">
        <v>0</v>
      </c>
      <c r="F64" s="50">
        <v>1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9</v>
      </c>
      <c r="N64" s="50">
        <v>0</v>
      </c>
      <c r="O64" s="17">
        <f t="shared" si="0"/>
        <v>12</v>
      </c>
      <c r="P64" s="17">
        <f t="shared" si="1"/>
        <v>21</v>
      </c>
      <c r="R64" s="19"/>
      <c r="S64" s="19"/>
      <c r="T64"/>
    </row>
    <row r="65" spans="2:20" ht="23.1" customHeight="1" x14ac:dyDescent="0.25">
      <c r="B65" s="45" t="s">
        <v>158</v>
      </c>
      <c r="C65" s="50">
        <v>16</v>
      </c>
      <c r="D65" s="50">
        <v>2</v>
      </c>
      <c r="E65" s="50">
        <v>6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21</v>
      </c>
      <c r="N65" s="50">
        <v>0</v>
      </c>
      <c r="O65" s="17">
        <f t="shared" si="0"/>
        <v>24</v>
      </c>
      <c r="P65" s="17">
        <f t="shared" si="1"/>
        <v>45</v>
      </c>
      <c r="R65" s="19"/>
      <c r="S65" s="19"/>
      <c r="T65"/>
    </row>
    <row r="66" spans="2:20" ht="23.1" customHeight="1" x14ac:dyDescent="0.25">
      <c r="B66" s="45" t="s">
        <v>103</v>
      </c>
      <c r="C66" s="50">
        <v>11</v>
      </c>
      <c r="D66" s="50">
        <v>0</v>
      </c>
      <c r="E66" s="50">
        <v>0</v>
      </c>
      <c r="F66" s="50">
        <v>3</v>
      </c>
      <c r="G66" s="50">
        <v>0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20</v>
      </c>
      <c r="N66" s="50">
        <v>0</v>
      </c>
      <c r="O66" s="17">
        <f t="shared" si="0"/>
        <v>16</v>
      </c>
      <c r="P66" s="17">
        <f t="shared" si="1"/>
        <v>36</v>
      </c>
      <c r="R66" s="19"/>
      <c r="S66" s="19"/>
      <c r="T66"/>
    </row>
    <row r="67" spans="2:20" ht="23.1" customHeight="1" x14ac:dyDescent="0.25">
      <c r="B67" s="45" t="s">
        <v>104</v>
      </c>
      <c r="C67" s="50">
        <v>9</v>
      </c>
      <c r="D67" s="50">
        <v>0</v>
      </c>
      <c r="E67" s="50">
        <v>0</v>
      </c>
      <c r="F67" s="50">
        <v>2</v>
      </c>
      <c r="G67" s="50">
        <v>0</v>
      </c>
      <c r="H67" s="50">
        <v>0</v>
      </c>
      <c r="I67" s="50">
        <v>0</v>
      </c>
      <c r="J67" s="50">
        <v>2</v>
      </c>
      <c r="K67" s="50">
        <v>1</v>
      </c>
      <c r="L67" s="50">
        <v>0</v>
      </c>
      <c r="M67" s="50">
        <v>12</v>
      </c>
      <c r="N67" s="50">
        <v>0</v>
      </c>
      <c r="O67" s="17">
        <f t="shared" si="0"/>
        <v>14</v>
      </c>
      <c r="P67" s="17">
        <f t="shared" si="1"/>
        <v>26</v>
      </c>
      <c r="R67" s="19"/>
      <c r="S67" s="19"/>
      <c r="T67"/>
    </row>
    <row r="68" spans="2:20" ht="23.1" customHeight="1" x14ac:dyDescent="0.25">
      <c r="B68" s="45" t="s">
        <v>105</v>
      </c>
      <c r="C68" s="50">
        <v>8</v>
      </c>
      <c r="D68" s="50">
        <v>0</v>
      </c>
      <c r="E68" s="50">
        <v>1</v>
      </c>
      <c r="F68" s="50">
        <v>3</v>
      </c>
      <c r="G68" s="50">
        <v>0</v>
      </c>
      <c r="H68" s="50">
        <v>0</v>
      </c>
      <c r="I68" s="50">
        <v>1</v>
      </c>
      <c r="J68" s="50">
        <v>0</v>
      </c>
      <c r="K68" s="50">
        <v>0</v>
      </c>
      <c r="L68" s="50">
        <v>1</v>
      </c>
      <c r="M68" s="50">
        <v>8</v>
      </c>
      <c r="N68" s="50">
        <v>0</v>
      </c>
      <c r="O68" s="17">
        <f t="shared" si="0"/>
        <v>14</v>
      </c>
      <c r="P68" s="17">
        <f t="shared" si="1"/>
        <v>22</v>
      </c>
      <c r="R68" s="19"/>
      <c r="S68" s="19"/>
      <c r="T68"/>
    </row>
    <row r="69" spans="2:20" ht="23.1" customHeight="1" x14ac:dyDescent="0.25">
      <c r="B69" s="45" t="s">
        <v>106</v>
      </c>
      <c r="C69" s="50">
        <v>9</v>
      </c>
      <c r="D69" s="50">
        <v>4</v>
      </c>
      <c r="E69" s="50">
        <v>8</v>
      </c>
      <c r="F69" s="50">
        <v>3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21</v>
      </c>
      <c r="N69" s="50">
        <v>0</v>
      </c>
      <c r="O69" s="17">
        <f t="shared" si="0"/>
        <v>25</v>
      </c>
      <c r="P69" s="17">
        <f t="shared" si="1"/>
        <v>46</v>
      </c>
      <c r="R69" s="19"/>
      <c r="S69" s="19"/>
      <c r="T69"/>
    </row>
    <row r="70" spans="2:20" ht="23.1" customHeight="1" x14ac:dyDescent="0.25">
      <c r="B70" s="45" t="s">
        <v>110</v>
      </c>
      <c r="C70" s="50">
        <v>10</v>
      </c>
      <c r="D70" s="50">
        <v>3</v>
      </c>
      <c r="E70" s="50">
        <v>2</v>
      </c>
      <c r="F70" s="50">
        <v>2</v>
      </c>
      <c r="G70" s="50">
        <v>0</v>
      </c>
      <c r="H70" s="50">
        <v>0</v>
      </c>
      <c r="I70" s="50">
        <v>2</v>
      </c>
      <c r="J70" s="50">
        <v>0</v>
      </c>
      <c r="K70" s="50">
        <v>0</v>
      </c>
      <c r="L70" s="50">
        <v>0</v>
      </c>
      <c r="M70" s="50">
        <v>25</v>
      </c>
      <c r="N70" s="50">
        <v>0</v>
      </c>
      <c r="O70" s="17">
        <f t="shared" si="0"/>
        <v>19</v>
      </c>
      <c r="P70" s="17">
        <f t="shared" si="1"/>
        <v>44</v>
      </c>
      <c r="R70" s="19"/>
      <c r="S70" s="19"/>
      <c r="T70"/>
    </row>
    <row r="71" spans="2:20" ht="23.1" customHeight="1" x14ac:dyDescent="0.25">
      <c r="B71" s="45" t="s">
        <v>111</v>
      </c>
      <c r="C71" s="50">
        <v>5</v>
      </c>
      <c r="D71" s="50">
        <v>2</v>
      </c>
      <c r="E71" s="50">
        <v>1</v>
      </c>
      <c r="F71" s="50">
        <v>2</v>
      </c>
      <c r="G71" s="50">
        <v>0</v>
      </c>
      <c r="H71" s="50">
        <v>0</v>
      </c>
      <c r="I71" s="50">
        <v>2</v>
      </c>
      <c r="J71" s="50">
        <v>0</v>
      </c>
      <c r="K71" s="50">
        <v>0</v>
      </c>
      <c r="L71" s="50">
        <v>0</v>
      </c>
      <c r="M71" s="50">
        <v>13</v>
      </c>
      <c r="N71" s="50">
        <v>0</v>
      </c>
      <c r="O71" s="17">
        <f t="shared" si="0"/>
        <v>12</v>
      </c>
      <c r="P71" s="17">
        <f t="shared" si="1"/>
        <v>25</v>
      </c>
      <c r="R71" s="19"/>
      <c r="S71" s="19"/>
      <c r="T71"/>
    </row>
    <row r="72" spans="2:20" ht="23.1" customHeight="1" x14ac:dyDescent="0.25">
      <c r="B72" s="45" t="s">
        <v>112</v>
      </c>
      <c r="C72" s="50">
        <v>7</v>
      </c>
      <c r="D72" s="50">
        <v>0</v>
      </c>
      <c r="E72" s="50">
        <v>1</v>
      </c>
      <c r="F72" s="50">
        <v>2</v>
      </c>
      <c r="G72" s="50">
        <v>0</v>
      </c>
      <c r="H72" s="50">
        <v>0</v>
      </c>
      <c r="I72" s="50">
        <v>3</v>
      </c>
      <c r="J72" s="50">
        <v>1</v>
      </c>
      <c r="K72" s="50">
        <v>0</v>
      </c>
      <c r="L72" s="50">
        <v>0</v>
      </c>
      <c r="M72" s="50">
        <v>10</v>
      </c>
      <c r="N72" s="50">
        <v>0</v>
      </c>
      <c r="O72" s="17">
        <f t="shared" si="0"/>
        <v>14</v>
      </c>
      <c r="P72" s="17">
        <f t="shared" si="1"/>
        <v>24</v>
      </c>
      <c r="R72" s="19"/>
      <c r="S72" s="19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1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1</v>
      </c>
      <c r="L73" s="50">
        <v>0</v>
      </c>
      <c r="M73" s="50">
        <v>11</v>
      </c>
      <c r="N73" s="50">
        <v>0</v>
      </c>
      <c r="O73" s="17">
        <f t="shared" si="0"/>
        <v>2</v>
      </c>
      <c r="P73" s="17">
        <f t="shared" si="1"/>
        <v>13</v>
      </c>
      <c r="R73" s="19"/>
      <c r="S73" s="19"/>
      <c r="T73"/>
    </row>
    <row r="74" spans="2:20" ht="23.1" customHeight="1" x14ac:dyDescent="0.25">
      <c r="B74" s="45" t="s">
        <v>114</v>
      </c>
      <c r="C74" s="50">
        <v>0</v>
      </c>
      <c r="D74" s="50">
        <v>1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1</v>
      </c>
      <c r="L74" s="50">
        <v>0</v>
      </c>
      <c r="M74" s="50">
        <v>12</v>
      </c>
      <c r="N74" s="50">
        <v>0</v>
      </c>
      <c r="O74" s="17">
        <f t="shared" ref="O74:O105" si="35">SUM(C74:L74,N74)</f>
        <v>3</v>
      </c>
      <c r="P74" s="17">
        <f t="shared" ref="P74:P105" si="36">SUM(C74:N74)</f>
        <v>15</v>
      </c>
      <c r="R74" s="19"/>
      <c r="S74" s="19"/>
      <c r="T74"/>
    </row>
    <row r="75" spans="2:20" ht="23.1" customHeight="1" x14ac:dyDescent="0.25">
      <c r="B75" s="45" t="s">
        <v>115</v>
      </c>
      <c r="C75" s="50">
        <v>3</v>
      </c>
      <c r="D75" s="50">
        <v>0</v>
      </c>
      <c r="E75" s="50">
        <v>2</v>
      </c>
      <c r="F75" s="50">
        <v>0</v>
      </c>
      <c r="G75" s="50">
        <v>0</v>
      </c>
      <c r="H75" s="50">
        <v>1</v>
      </c>
      <c r="I75" s="50">
        <v>1</v>
      </c>
      <c r="J75" s="50">
        <v>1</v>
      </c>
      <c r="K75" s="50">
        <v>1</v>
      </c>
      <c r="L75" s="50">
        <v>0</v>
      </c>
      <c r="M75" s="50">
        <v>19</v>
      </c>
      <c r="N75" s="50">
        <v>0</v>
      </c>
      <c r="O75" s="17">
        <f t="shared" si="35"/>
        <v>9</v>
      </c>
      <c r="P75" s="17">
        <f t="shared" si="36"/>
        <v>28</v>
      </c>
      <c r="R75" s="19"/>
      <c r="S75" s="19"/>
      <c r="T75"/>
    </row>
    <row r="76" spans="2:20" ht="23.1" customHeight="1" x14ac:dyDescent="0.25">
      <c r="B76" s="45" t="s">
        <v>116</v>
      </c>
      <c r="C76" s="50">
        <v>4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7</v>
      </c>
      <c r="N76" s="50">
        <v>0</v>
      </c>
      <c r="O76" s="17">
        <f t="shared" si="35"/>
        <v>4</v>
      </c>
      <c r="P76" s="17">
        <f t="shared" si="36"/>
        <v>11</v>
      </c>
      <c r="R76" s="19"/>
      <c r="S76" s="19"/>
      <c r="T76"/>
    </row>
    <row r="77" spans="2:20" ht="23.1" customHeight="1" x14ac:dyDescent="0.25">
      <c r="B77" s="45" t="s">
        <v>117</v>
      </c>
      <c r="C77" s="50">
        <v>4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11</v>
      </c>
      <c r="N77" s="50">
        <v>0</v>
      </c>
      <c r="O77" s="17">
        <f t="shared" si="35"/>
        <v>4</v>
      </c>
      <c r="P77" s="17">
        <f t="shared" si="36"/>
        <v>15</v>
      </c>
      <c r="R77" s="19"/>
      <c r="S77" s="19"/>
      <c r="T77"/>
    </row>
    <row r="78" spans="2:20" ht="23.1" customHeight="1" x14ac:dyDescent="0.25">
      <c r="B78" s="46" t="s">
        <v>118</v>
      </c>
      <c r="C78" s="50">
        <v>3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3</v>
      </c>
      <c r="N78" s="50">
        <v>0</v>
      </c>
      <c r="O78" s="17">
        <f t="shared" si="35"/>
        <v>3</v>
      </c>
      <c r="P78" s="17">
        <f t="shared" si="36"/>
        <v>6</v>
      </c>
      <c r="R78" s="19"/>
      <c r="S78" s="19"/>
      <c r="T78"/>
    </row>
    <row r="79" spans="2:20" ht="23.1" customHeight="1" x14ac:dyDescent="0.25">
      <c r="B79" s="45" t="s">
        <v>119</v>
      </c>
      <c r="C79" s="50">
        <v>0</v>
      </c>
      <c r="D79" s="50">
        <v>3</v>
      </c>
      <c r="E79" s="50">
        <v>1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7</v>
      </c>
      <c r="N79" s="50">
        <v>0</v>
      </c>
      <c r="O79" s="17">
        <f t="shared" si="35"/>
        <v>4</v>
      </c>
      <c r="P79" s="17">
        <f t="shared" si="36"/>
        <v>11</v>
      </c>
      <c r="R79" s="19"/>
      <c r="S79" s="19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12</v>
      </c>
      <c r="N80" s="50">
        <v>0</v>
      </c>
      <c r="O80" s="17">
        <f t="shared" si="35"/>
        <v>0</v>
      </c>
      <c r="P80" s="17">
        <f t="shared" si="36"/>
        <v>12</v>
      </c>
      <c r="R80" s="19"/>
      <c r="S80" s="19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7</v>
      </c>
      <c r="N81" s="50">
        <v>0</v>
      </c>
      <c r="O81" s="17">
        <f t="shared" si="35"/>
        <v>0</v>
      </c>
      <c r="P81" s="17">
        <f t="shared" si="36"/>
        <v>7</v>
      </c>
      <c r="R81" s="19"/>
      <c r="S81" s="19"/>
      <c r="T81"/>
    </row>
    <row r="82" spans="2:20" ht="23.1" customHeight="1" x14ac:dyDescent="0.25">
      <c r="B82" s="46" t="s">
        <v>122</v>
      </c>
      <c r="C82" s="50">
        <v>3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2</v>
      </c>
      <c r="J82" s="50">
        <v>0</v>
      </c>
      <c r="K82" s="50">
        <v>0</v>
      </c>
      <c r="L82" s="50">
        <v>0</v>
      </c>
      <c r="M82" s="50">
        <v>6</v>
      </c>
      <c r="N82" s="50">
        <v>0</v>
      </c>
      <c r="O82" s="17">
        <f t="shared" si="35"/>
        <v>5</v>
      </c>
      <c r="P82" s="17">
        <f t="shared" si="36"/>
        <v>11</v>
      </c>
      <c r="R82" s="19"/>
      <c r="S82" s="19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5</v>
      </c>
      <c r="N83" s="50">
        <v>0</v>
      </c>
      <c r="O83" s="17">
        <f t="shared" si="35"/>
        <v>1</v>
      </c>
      <c r="P83" s="17">
        <f t="shared" si="36"/>
        <v>6</v>
      </c>
      <c r="R83" s="19"/>
      <c r="S83" s="19"/>
      <c r="T83"/>
    </row>
    <row r="84" spans="2:20" ht="23.1" customHeight="1" x14ac:dyDescent="0.25">
      <c r="B84" s="47" t="s">
        <v>124</v>
      </c>
      <c r="C84" s="50">
        <v>6</v>
      </c>
      <c r="D84" s="50">
        <v>0</v>
      </c>
      <c r="E84" s="50">
        <v>0</v>
      </c>
      <c r="F84" s="50">
        <v>1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5</v>
      </c>
      <c r="N84" s="50">
        <v>0</v>
      </c>
      <c r="O84" s="17">
        <f t="shared" si="35"/>
        <v>7</v>
      </c>
      <c r="P84" s="17">
        <f t="shared" si="36"/>
        <v>12</v>
      </c>
      <c r="R84" s="19"/>
      <c r="S84" s="19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9</v>
      </c>
      <c r="N85" s="50">
        <v>0</v>
      </c>
      <c r="O85" s="17">
        <f t="shared" si="35"/>
        <v>2</v>
      </c>
      <c r="P85" s="17">
        <f t="shared" si="36"/>
        <v>11</v>
      </c>
      <c r="R85" s="19"/>
      <c r="S85" s="19"/>
      <c r="T85"/>
    </row>
    <row r="86" spans="2:20" ht="23.1" customHeight="1" x14ac:dyDescent="0.25">
      <c r="B86" s="46" t="s">
        <v>126</v>
      </c>
      <c r="C86" s="50">
        <v>2</v>
      </c>
      <c r="D86" s="50">
        <v>0</v>
      </c>
      <c r="E86" s="50">
        <v>0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7">
        <f t="shared" si="35"/>
        <v>3</v>
      </c>
      <c r="P86" s="17">
        <f t="shared" si="36"/>
        <v>3</v>
      </c>
      <c r="R86" s="19"/>
      <c r="S86" s="19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3</v>
      </c>
      <c r="N87" s="50">
        <v>0</v>
      </c>
      <c r="O87" s="17">
        <f t="shared" si="35"/>
        <v>0</v>
      </c>
      <c r="P87" s="17">
        <f t="shared" si="36"/>
        <v>3</v>
      </c>
      <c r="R87" s="19"/>
      <c r="S87" s="19"/>
      <c r="T87"/>
    </row>
    <row r="88" spans="2:20" ht="23.1" customHeight="1" x14ac:dyDescent="0.25">
      <c r="B88" s="47" t="s">
        <v>128</v>
      </c>
      <c r="C88" s="50">
        <v>1</v>
      </c>
      <c r="D88" s="50">
        <v>1</v>
      </c>
      <c r="E88" s="50">
        <v>1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7">
        <f t="shared" si="35"/>
        <v>3</v>
      </c>
      <c r="P88" s="17">
        <f t="shared" si="36"/>
        <v>3</v>
      </c>
      <c r="R88" s="19"/>
      <c r="S88" s="19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7">
        <f t="shared" si="35"/>
        <v>0</v>
      </c>
      <c r="P89" s="17">
        <f t="shared" si="36"/>
        <v>0</v>
      </c>
      <c r="R89" s="19"/>
      <c r="S89" s="19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7">
        <f t="shared" si="35"/>
        <v>1</v>
      </c>
      <c r="P90" s="17">
        <f t="shared" si="36"/>
        <v>1</v>
      </c>
      <c r="R90" s="19"/>
      <c r="S90" s="19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7">
        <f t="shared" si="35"/>
        <v>0</v>
      </c>
      <c r="P91" s="17">
        <f t="shared" si="36"/>
        <v>0</v>
      </c>
      <c r="R91" s="19"/>
      <c r="S91" s="19"/>
      <c r="T91"/>
    </row>
    <row r="92" spans="2:20" ht="23.1" customHeight="1" x14ac:dyDescent="0.25">
      <c r="B92" s="47" t="s">
        <v>132</v>
      </c>
      <c r="C92" s="50">
        <v>3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3</v>
      </c>
      <c r="N92" s="50">
        <v>0</v>
      </c>
      <c r="O92" s="17">
        <f t="shared" si="35"/>
        <v>3</v>
      </c>
      <c r="P92" s="17">
        <f t="shared" si="36"/>
        <v>6</v>
      </c>
      <c r="R92" s="19"/>
      <c r="S92" s="19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7">
        <f t="shared" si="35"/>
        <v>0</v>
      </c>
      <c r="P93" s="17">
        <f t="shared" si="36"/>
        <v>2</v>
      </c>
      <c r="R93" s="19"/>
      <c r="S93" s="19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7">
        <f t="shared" si="35"/>
        <v>0</v>
      </c>
      <c r="P94" s="17">
        <f t="shared" si="36"/>
        <v>0</v>
      </c>
      <c r="R94" s="19"/>
      <c r="S94" s="19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4</v>
      </c>
      <c r="N95" s="50">
        <v>0</v>
      </c>
      <c r="O95" s="17">
        <f t="shared" si="35"/>
        <v>0</v>
      </c>
      <c r="P95" s="17">
        <f t="shared" si="36"/>
        <v>4</v>
      </c>
      <c r="R95" s="19"/>
      <c r="S95" s="19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1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7">
        <f t="shared" si="35"/>
        <v>1</v>
      </c>
      <c r="P96" s="17">
        <f t="shared" si="36"/>
        <v>1</v>
      </c>
      <c r="R96" s="19"/>
      <c r="S96" s="19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4</v>
      </c>
      <c r="N97" s="50">
        <v>0</v>
      </c>
      <c r="O97" s="17">
        <f t="shared" si="35"/>
        <v>1</v>
      </c>
      <c r="P97" s="17">
        <f t="shared" si="36"/>
        <v>5</v>
      </c>
      <c r="R97" s="19"/>
      <c r="S97" s="19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5</v>
      </c>
      <c r="N98" s="50">
        <v>0</v>
      </c>
      <c r="O98" s="17">
        <f t="shared" si="35"/>
        <v>0</v>
      </c>
      <c r="P98" s="17">
        <f t="shared" si="36"/>
        <v>5</v>
      </c>
      <c r="R98" s="19"/>
      <c r="S98" s="19"/>
      <c r="T98"/>
    </row>
    <row r="99" spans="2:20" ht="23.1" customHeight="1" x14ac:dyDescent="0.25">
      <c r="B99" s="45" t="s">
        <v>139</v>
      </c>
      <c r="C99" s="50">
        <v>0</v>
      </c>
      <c r="D99" s="50">
        <v>1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2</v>
      </c>
      <c r="N99" s="50">
        <v>0</v>
      </c>
      <c r="O99" s="17">
        <f t="shared" si="35"/>
        <v>1</v>
      </c>
      <c r="P99" s="17">
        <f t="shared" si="36"/>
        <v>3</v>
      </c>
      <c r="R99" s="19"/>
      <c r="S99" s="19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7</v>
      </c>
      <c r="N100" s="50">
        <v>0</v>
      </c>
      <c r="O100" s="17">
        <f t="shared" si="35"/>
        <v>1</v>
      </c>
      <c r="P100" s="17">
        <f t="shared" si="36"/>
        <v>8</v>
      </c>
      <c r="R100" s="19"/>
      <c r="S100" s="19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2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5</v>
      </c>
      <c r="N101" s="50">
        <v>0</v>
      </c>
      <c r="O101" s="17">
        <f t="shared" si="35"/>
        <v>3</v>
      </c>
      <c r="P101" s="17">
        <f t="shared" si="36"/>
        <v>8</v>
      </c>
      <c r="R101" s="19"/>
      <c r="S101" s="19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4</v>
      </c>
      <c r="N102" s="50">
        <v>0</v>
      </c>
      <c r="O102" s="17">
        <f t="shared" si="35"/>
        <v>0</v>
      </c>
      <c r="P102" s="17">
        <f t="shared" si="36"/>
        <v>4</v>
      </c>
      <c r="R102" s="19"/>
      <c r="S102" s="19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2</v>
      </c>
      <c r="L103" s="50">
        <v>0</v>
      </c>
      <c r="M103" s="50">
        <v>3</v>
      </c>
      <c r="N103" s="50">
        <v>0</v>
      </c>
      <c r="O103" s="17">
        <f t="shared" si="35"/>
        <v>3</v>
      </c>
      <c r="P103" s="17">
        <f t="shared" si="36"/>
        <v>6</v>
      </c>
      <c r="R103" s="19"/>
      <c r="S103" s="19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1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8</v>
      </c>
      <c r="N104" s="50">
        <v>0</v>
      </c>
      <c r="O104" s="17">
        <f t="shared" si="35"/>
        <v>1</v>
      </c>
      <c r="P104" s="17">
        <f t="shared" si="36"/>
        <v>9</v>
      </c>
      <c r="R104" s="19"/>
      <c r="S104" s="19"/>
      <c r="T104"/>
    </row>
    <row r="105" spans="2:20" ht="23.1" customHeight="1" x14ac:dyDescent="0.25">
      <c r="B105" s="45" t="s">
        <v>145</v>
      </c>
      <c r="C105" s="50">
        <v>5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10</v>
      </c>
      <c r="N105" s="50">
        <v>0</v>
      </c>
      <c r="O105" s="17">
        <f t="shared" si="35"/>
        <v>5</v>
      </c>
      <c r="P105" s="17">
        <f t="shared" si="36"/>
        <v>15</v>
      </c>
      <c r="R105" s="19"/>
      <c r="S105" s="19"/>
      <c r="T105"/>
    </row>
    <row r="106" spans="2:20" ht="23.1" customHeight="1" x14ac:dyDescent="0.25">
      <c r="B106" s="59" t="s">
        <v>18</v>
      </c>
      <c r="C106" s="16">
        <f>SUM(C10:C105)</f>
        <v>729</v>
      </c>
      <c r="D106" s="16">
        <f t="shared" ref="D106:P106" si="37">SUM(D10:D105)</f>
        <v>83</v>
      </c>
      <c r="E106" s="16">
        <f t="shared" si="37"/>
        <v>135</v>
      </c>
      <c r="F106" s="16">
        <f t="shared" si="37"/>
        <v>174</v>
      </c>
      <c r="G106" s="16">
        <f t="shared" si="37"/>
        <v>5</v>
      </c>
      <c r="H106" s="16">
        <f t="shared" si="37"/>
        <v>3</v>
      </c>
      <c r="I106" s="16">
        <f t="shared" si="37"/>
        <v>89</v>
      </c>
      <c r="J106" s="16">
        <f t="shared" si="37"/>
        <v>29</v>
      </c>
      <c r="K106" s="16">
        <f t="shared" si="37"/>
        <v>27</v>
      </c>
      <c r="L106" s="16">
        <f t="shared" si="37"/>
        <v>23</v>
      </c>
      <c r="M106" s="16">
        <f t="shared" si="37"/>
        <v>1582</v>
      </c>
      <c r="N106" s="16">
        <f t="shared" si="37"/>
        <v>0</v>
      </c>
      <c r="O106" s="16">
        <f t="shared" si="37"/>
        <v>1297</v>
      </c>
      <c r="P106" s="16">
        <f t="shared" si="37"/>
        <v>2879</v>
      </c>
      <c r="R106" s="19"/>
      <c r="S106" s="19"/>
      <c r="T106"/>
    </row>
    <row r="107" spans="2:20" ht="23.1" customHeight="1" x14ac:dyDescent="0.25">
      <c r="B107" s="59" t="s">
        <v>93</v>
      </c>
      <c r="C107" s="43">
        <f t="shared" ref="C107:N107" si="38">C106/$P$106</f>
        <v>0.25321292115317817</v>
      </c>
      <c r="D107" s="43">
        <f t="shared" si="38"/>
        <v>2.882945467176103E-2</v>
      </c>
      <c r="E107" s="43">
        <f t="shared" si="38"/>
        <v>4.6891281695032996E-2</v>
      </c>
      <c r="F107" s="43">
        <f t="shared" si="38"/>
        <v>6.0437651962486974E-2</v>
      </c>
      <c r="G107" s="43">
        <f t="shared" si="38"/>
        <v>1.7367141368530739E-3</v>
      </c>
      <c r="H107" s="43">
        <f t="shared" si="38"/>
        <v>1.0420284821118443E-3</v>
      </c>
      <c r="I107" s="43">
        <f t="shared" si="38"/>
        <v>3.0913511635984717E-2</v>
      </c>
      <c r="J107" s="43">
        <f t="shared" si="38"/>
        <v>1.0072941993747829E-2</v>
      </c>
      <c r="K107" s="43">
        <f t="shared" si="38"/>
        <v>9.3782563390066003E-3</v>
      </c>
      <c r="L107" s="43">
        <f t="shared" si="38"/>
        <v>7.9888850295241395E-3</v>
      </c>
      <c r="M107" s="43">
        <f t="shared" si="38"/>
        <v>0.54949635290031262</v>
      </c>
      <c r="N107" s="43">
        <f t="shared" si="38"/>
        <v>0</v>
      </c>
      <c r="R107" s="19"/>
      <c r="S107" s="19"/>
      <c r="T107"/>
    </row>
    <row r="108" spans="2:20" ht="23.1" customHeight="1" x14ac:dyDescent="0.25">
      <c r="B108" s="60" t="s">
        <v>94</v>
      </c>
      <c r="C108" s="44">
        <f>C106/$O$106</f>
        <v>0.56206630686198922</v>
      </c>
      <c r="D108" s="44">
        <f t="shared" ref="D108:N108" si="39">D106/$O$106</f>
        <v>6.3993831919814961E-2</v>
      </c>
      <c r="E108" s="44">
        <f t="shared" si="39"/>
        <v>0.1040863531225906</v>
      </c>
      <c r="F108" s="44">
        <f t="shared" si="39"/>
        <v>0.13415574402467231</v>
      </c>
      <c r="G108" s="44">
        <f t="shared" si="39"/>
        <v>3.8550501156515036E-3</v>
      </c>
      <c r="H108" s="44">
        <f t="shared" si="39"/>
        <v>2.3130300693909021E-3</v>
      </c>
      <c r="I108" s="44">
        <f t="shared" si="39"/>
        <v>6.8619892058596768E-2</v>
      </c>
      <c r="J108" s="44">
        <f t="shared" si="39"/>
        <v>2.2359290670778721E-2</v>
      </c>
      <c r="K108" s="44">
        <f t="shared" si="39"/>
        <v>2.081727062451812E-2</v>
      </c>
      <c r="L108" s="44">
        <f t="shared" si="39"/>
        <v>1.7733230531996914E-2</v>
      </c>
      <c r="M108" s="44"/>
      <c r="N108" s="44">
        <f t="shared" si="39"/>
        <v>0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 s="19"/>
      <c r="T114" s="19"/>
      <c r="U114"/>
      <c r="V114"/>
      <c r="W114"/>
      <c r="X114"/>
      <c r="Y114"/>
      <c r="Z114"/>
      <c r="AA114"/>
      <c r="AB114"/>
      <c r="AC114"/>
      <c r="AD114"/>
      <c r="AE114"/>
      <c r="AF114"/>
    </row>
    <row r="115" spans="1:32" s="7" customFormat="1" ht="23.1" customHeight="1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 s="19"/>
      <c r="T115" s="19"/>
      <c r="U115"/>
      <c r="V115"/>
      <c r="W115"/>
      <c r="X115"/>
      <c r="Y115"/>
      <c r="Z115"/>
      <c r="AA115"/>
      <c r="AB115"/>
      <c r="AC115"/>
      <c r="AD115"/>
      <c r="AE115"/>
      <c r="AF115"/>
    </row>
    <row r="116" spans="1:32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1:32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1:32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1:32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1:32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1:32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1:32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1:32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1:32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1:32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1:32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1:32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1:32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topLeftCell="A25" zoomScale="60" workbookViewId="0">
      <selection activeCell="P5" sqref="P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8" t="str">
        <f>'[4]23.09.KIIRA-KASANGATI'!C3:G3</f>
        <v>MCC - C2 - STN 70 - KASANGATI-KIIRA ROAD</v>
      </c>
      <c r="D3" s="78"/>
      <c r="E3" s="78"/>
      <c r="F3" s="78"/>
      <c r="G3" s="78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181</v>
      </c>
      <c r="F5" s="41" t="s">
        <v>1</v>
      </c>
      <c r="G5" s="76" t="str">
        <f>'[4]24.07 Makindye-Kibuye'!G5:H5</f>
        <v>Bonobos hotel</v>
      </c>
      <c r="H5" s="77"/>
      <c r="I5" s="14"/>
      <c r="J5" s="2" t="s">
        <v>5</v>
      </c>
      <c r="K5" s="76" t="str">
        <f>'[4]24.07 Makindye-Kibuye'!K5:L5</f>
        <v>Deborah</v>
      </c>
      <c r="L5" s="77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6" t="str">
        <f>'[4]23.09.KIIRA-KASANGATI'!D6:E6</f>
        <v>Kiira</v>
      </c>
      <c r="E6" s="77"/>
      <c r="F6" s="2" t="s">
        <v>2</v>
      </c>
      <c r="G6" s="76" t="str">
        <f>'[4]23.09.KIIRA-KASANGATI'!G6:H6</f>
        <v>Kasangati</v>
      </c>
      <c r="H6" s="77"/>
      <c r="J6" s="2" t="s">
        <v>21</v>
      </c>
      <c r="K6" s="76" t="str">
        <f>'[4]24.07 Makindye-Kibuye'!K6:L6</f>
        <v>Lawrence</v>
      </c>
      <c r="L6" s="77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0</v>
      </c>
      <c r="E10" s="50">
        <v>1</v>
      </c>
      <c r="F10" s="50">
        <v>2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19</v>
      </c>
      <c r="N10" s="50">
        <v>0</v>
      </c>
      <c r="O10" s="17">
        <f t="shared" ref="O10:O57" si="0">SUM(C10:L10,N10)</f>
        <v>10</v>
      </c>
      <c r="P10" s="17">
        <f t="shared" ref="P10:P57" si="1">SUM(C10:N10)</f>
        <v>29</v>
      </c>
      <c r="R10" s="1" t="s">
        <v>6</v>
      </c>
      <c r="S10" s="17">
        <f t="shared" ref="S10:AF10" si="2">SUM(C10:C13)</f>
        <v>23</v>
      </c>
      <c r="T10" s="17">
        <f t="shared" si="2"/>
        <v>2</v>
      </c>
      <c r="U10" s="17">
        <f t="shared" si="2"/>
        <v>2</v>
      </c>
      <c r="V10" s="17">
        <f t="shared" si="2"/>
        <v>14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0</v>
      </c>
      <c r="AA10" s="17">
        <f t="shared" si="2"/>
        <v>1</v>
      </c>
      <c r="AB10" s="17">
        <f t="shared" si="2"/>
        <v>2</v>
      </c>
      <c r="AC10" s="17">
        <f t="shared" si="2"/>
        <v>83</v>
      </c>
      <c r="AD10" s="17">
        <f t="shared" si="2"/>
        <v>0</v>
      </c>
      <c r="AE10" s="31">
        <f t="shared" si="2"/>
        <v>48</v>
      </c>
      <c r="AF10" s="31">
        <f t="shared" si="2"/>
        <v>131</v>
      </c>
    </row>
    <row r="11" spans="2:32" s="6" customFormat="1" ht="23.1" customHeight="1" x14ac:dyDescent="0.25">
      <c r="B11" s="23" t="s">
        <v>38</v>
      </c>
      <c r="C11" s="50">
        <v>7</v>
      </c>
      <c r="D11" s="50">
        <v>1</v>
      </c>
      <c r="E11" s="50">
        <v>1</v>
      </c>
      <c r="F11" s="50">
        <v>4</v>
      </c>
      <c r="G11" s="50">
        <v>0</v>
      </c>
      <c r="H11" s="50">
        <v>0</v>
      </c>
      <c r="I11" s="50">
        <v>1</v>
      </c>
      <c r="J11" s="50">
        <v>0</v>
      </c>
      <c r="K11" s="50">
        <v>1</v>
      </c>
      <c r="L11" s="50">
        <v>1</v>
      </c>
      <c r="M11" s="50">
        <v>26</v>
      </c>
      <c r="N11" s="50">
        <v>0</v>
      </c>
      <c r="O11" s="17">
        <f t="shared" si="0"/>
        <v>16</v>
      </c>
      <c r="P11" s="17">
        <f t="shared" si="1"/>
        <v>42</v>
      </c>
      <c r="R11" s="1" t="s">
        <v>7</v>
      </c>
      <c r="S11" s="17">
        <f t="shared" ref="S11:AF11" si="3">SUM(C14:C17)</f>
        <v>39</v>
      </c>
      <c r="T11" s="17">
        <f t="shared" si="3"/>
        <v>7</v>
      </c>
      <c r="U11" s="17">
        <f t="shared" si="3"/>
        <v>7</v>
      </c>
      <c r="V11" s="17">
        <f t="shared" si="3"/>
        <v>10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0</v>
      </c>
      <c r="AA11" s="17">
        <f t="shared" si="3"/>
        <v>1</v>
      </c>
      <c r="AB11" s="17">
        <f t="shared" si="3"/>
        <v>3</v>
      </c>
      <c r="AC11" s="17">
        <f t="shared" si="3"/>
        <v>117</v>
      </c>
      <c r="AD11" s="17">
        <f t="shared" si="3"/>
        <v>0</v>
      </c>
      <c r="AE11" s="31">
        <f t="shared" si="3"/>
        <v>72</v>
      </c>
      <c r="AF11" s="31">
        <f t="shared" si="3"/>
        <v>189</v>
      </c>
    </row>
    <row r="12" spans="2:32" ht="23.1" customHeight="1" x14ac:dyDescent="0.25">
      <c r="B12" s="23" t="s">
        <v>39</v>
      </c>
      <c r="C12" s="50">
        <v>5</v>
      </c>
      <c r="D12" s="50">
        <v>1</v>
      </c>
      <c r="E12" s="50">
        <v>0</v>
      </c>
      <c r="F12" s="50">
        <v>3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23</v>
      </c>
      <c r="N12" s="50">
        <v>0</v>
      </c>
      <c r="O12" s="17">
        <f t="shared" si="0"/>
        <v>9</v>
      </c>
      <c r="P12" s="17">
        <f t="shared" si="1"/>
        <v>32</v>
      </c>
      <c r="R12" s="1" t="s">
        <v>8</v>
      </c>
      <c r="S12" s="17">
        <f t="shared" ref="S12:AF12" si="4">SUM(C18:C21)</f>
        <v>36</v>
      </c>
      <c r="T12" s="17">
        <f t="shared" si="4"/>
        <v>6</v>
      </c>
      <c r="U12" s="17">
        <f t="shared" si="4"/>
        <v>9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6</v>
      </c>
      <c r="Z12" s="17">
        <f t="shared" si="4"/>
        <v>1</v>
      </c>
      <c r="AA12" s="17">
        <f t="shared" si="4"/>
        <v>2</v>
      </c>
      <c r="AB12" s="17">
        <f t="shared" si="4"/>
        <v>1</v>
      </c>
      <c r="AC12" s="17">
        <f t="shared" si="4"/>
        <v>124</v>
      </c>
      <c r="AD12" s="17">
        <f t="shared" si="4"/>
        <v>0</v>
      </c>
      <c r="AE12" s="31">
        <f t="shared" si="4"/>
        <v>65</v>
      </c>
      <c r="AF12" s="31">
        <f t="shared" si="4"/>
        <v>189</v>
      </c>
    </row>
    <row r="13" spans="2:32" ht="23.1" customHeight="1" x14ac:dyDescent="0.25">
      <c r="B13" s="23" t="s">
        <v>40</v>
      </c>
      <c r="C13" s="50">
        <v>6</v>
      </c>
      <c r="D13" s="50">
        <v>0</v>
      </c>
      <c r="E13" s="50">
        <v>0</v>
      </c>
      <c r="F13" s="50">
        <v>5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1</v>
      </c>
      <c r="M13" s="50">
        <v>15</v>
      </c>
      <c r="N13" s="50">
        <v>0</v>
      </c>
      <c r="O13" s="17">
        <f t="shared" si="0"/>
        <v>13</v>
      </c>
      <c r="P13" s="17">
        <f t="shared" si="1"/>
        <v>28</v>
      </c>
      <c r="R13" s="1" t="s">
        <v>9</v>
      </c>
      <c r="S13" s="17">
        <f t="shared" ref="S13:AF13" si="5">SUM(C22:C25)</f>
        <v>48</v>
      </c>
      <c r="T13" s="17">
        <f t="shared" si="5"/>
        <v>9</v>
      </c>
      <c r="U13" s="17">
        <f t="shared" si="5"/>
        <v>6</v>
      </c>
      <c r="V13" s="17">
        <f t="shared" si="5"/>
        <v>7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0</v>
      </c>
      <c r="AA13" s="17">
        <f t="shared" si="5"/>
        <v>5</v>
      </c>
      <c r="AB13" s="17">
        <f t="shared" si="5"/>
        <v>0</v>
      </c>
      <c r="AC13" s="17">
        <f t="shared" si="5"/>
        <v>107</v>
      </c>
      <c r="AD13" s="17">
        <f t="shared" si="5"/>
        <v>0</v>
      </c>
      <c r="AE13" s="31">
        <f t="shared" si="5"/>
        <v>79</v>
      </c>
      <c r="AF13" s="31">
        <f t="shared" si="5"/>
        <v>186</v>
      </c>
    </row>
    <row r="14" spans="2:32" ht="23.1" customHeight="1" x14ac:dyDescent="0.25">
      <c r="B14" s="23" t="s">
        <v>41</v>
      </c>
      <c r="C14" s="50">
        <v>5</v>
      </c>
      <c r="D14" s="50">
        <v>2</v>
      </c>
      <c r="E14" s="50">
        <v>1</v>
      </c>
      <c r="F14" s="50">
        <v>1</v>
      </c>
      <c r="G14" s="50">
        <v>0</v>
      </c>
      <c r="H14" s="50">
        <v>0</v>
      </c>
      <c r="I14" s="50">
        <v>1</v>
      </c>
      <c r="J14" s="50">
        <v>0</v>
      </c>
      <c r="K14" s="50">
        <v>1</v>
      </c>
      <c r="L14" s="50">
        <v>0</v>
      </c>
      <c r="M14" s="50">
        <v>25</v>
      </c>
      <c r="N14" s="50">
        <v>0</v>
      </c>
      <c r="O14" s="17">
        <f t="shared" si="0"/>
        <v>11</v>
      </c>
      <c r="P14" s="17">
        <f t="shared" si="1"/>
        <v>36</v>
      </c>
      <c r="R14" s="1" t="s">
        <v>10</v>
      </c>
      <c r="S14" s="17">
        <f t="shared" ref="S14:AF14" si="6">SUM(C26:C29)</f>
        <v>48</v>
      </c>
      <c r="T14" s="17">
        <f t="shared" si="6"/>
        <v>10</v>
      </c>
      <c r="U14" s="17">
        <f t="shared" si="6"/>
        <v>6</v>
      </c>
      <c r="V14" s="17">
        <f t="shared" si="6"/>
        <v>13</v>
      </c>
      <c r="W14" s="17">
        <f t="shared" si="6"/>
        <v>2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1</v>
      </c>
      <c r="AB14" s="17">
        <f t="shared" si="6"/>
        <v>3</v>
      </c>
      <c r="AC14" s="17">
        <f t="shared" si="6"/>
        <v>103</v>
      </c>
      <c r="AD14" s="17">
        <f t="shared" si="6"/>
        <v>0</v>
      </c>
      <c r="AE14" s="31">
        <f t="shared" si="6"/>
        <v>86</v>
      </c>
      <c r="AF14" s="31">
        <f t="shared" si="6"/>
        <v>189</v>
      </c>
    </row>
    <row r="15" spans="2:32" ht="23.1" customHeight="1" x14ac:dyDescent="0.25">
      <c r="B15" s="23" t="s">
        <v>42</v>
      </c>
      <c r="C15" s="50">
        <v>9</v>
      </c>
      <c r="D15" s="50">
        <v>2</v>
      </c>
      <c r="E15" s="50">
        <v>4</v>
      </c>
      <c r="F15" s="50">
        <v>3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25</v>
      </c>
      <c r="N15" s="50">
        <v>0</v>
      </c>
      <c r="O15" s="17">
        <f t="shared" si="0"/>
        <v>19</v>
      </c>
      <c r="P15" s="17">
        <f t="shared" si="1"/>
        <v>44</v>
      </c>
      <c r="R15" s="1" t="s">
        <v>11</v>
      </c>
      <c r="S15" s="17">
        <f t="shared" ref="S15:AF15" si="7">SUM(C30:C33)</f>
        <v>45</v>
      </c>
      <c r="T15" s="17">
        <f t="shared" si="7"/>
        <v>4</v>
      </c>
      <c r="U15" s="17">
        <f t="shared" si="7"/>
        <v>7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8</v>
      </c>
      <c r="Z15" s="17">
        <f t="shared" si="7"/>
        <v>3</v>
      </c>
      <c r="AA15" s="17">
        <f t="shared" si="7"/>
        <v>0</v>
      </c>
      <c r="AB15" s="17">
        <f t="shared" si="7"/>
        <v>1</v>
      </c>
      <c r="AC15" s="17">
        <f t="shared" si="7"/>
        <v>77</v>
      </c>
      <c r="AD15" s="17">
        <f t="shared" si="7"/>
        <v>0</v>
      </c>
      <c r="AE15" s="31">
        <f t="shared" si="7"/>
        <v>73</v>
      </c>
      <c r="AF15" s="31">
        <f t="shared" si="7"/>
        <v>150</v>
      </c>
    </row>
    <row r="16" spans="2:32" ht="23.1" customHeight="1" x14ac:dyDescent="0.25">
      <c r="B16" s="23" t="s">
        <v>43</v>
      </c>
      <c r="C16" s="50">
        <v>11</v>
      </c>
      <c r="D16" s="50">
        <v>1</v>
      </c>
      <c r="E16" s="50">
        <v>0</v>
      </c>
      <c r="F16" s="50">
        <v>2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39</v>
      </c>
      <c r="N16" s="50">
        <v>0</v>
      </c>
      <c r="O16" s="17">
        <f t="shared" si="0"/>
        <v>16</v>
      </c>
      <c r="P16" s="17">
        <f t="shared" si="1"/>
        <v>55</v>
      </c>
      <c r="R16" s="1" t="s">
        <v>12</v>
      </c>
      <c r="S16" s="17">
        <f t="shared" ref="S16:AF16" si="8">SUM(C34:C37)</f>
        <v>41</v>
      </c>
      <c r="T16" s="17">
        <f t="shared" si="8"/>
        <v>4</v>
      </c>
      <c r="U16" s="17">
        <f t="shared" si="8"/>
        <v>6</v>
      </c>
      <c r="V16" s="17">
        <f t="shared" si="8"/>
        <v>4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67</v>
      </c>
      <c r="AD16" s="17">
        <f t="shared" si="8"/>
        <v>0</v>
      </c>
      <c r="AE16" s="31">
        <f t="shared" si="8"/>
        <v>62</v>
      </c>
      <c r="AF16" s="31">
        <f t="shared" si="8"/>
        <v>129</v>
      </c>
    </row>
    <row r="17" spans="2:32" ht="23.1" customHeight="1" x14ac:dyDescent="0.25">
      <c r="B17" s="23" t="s">
        <v>44</v>
      </c>
      <c r="C17" s="50">
        <v>14</v>
      </c>
      <c r="D17" s="50">
        <v>2</v>
      </c>
      <c r="E17" s="50">
        <v>2</v>
      </c>
      <c r="F17" s="50">
        <v>4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2</v>
      </c>
      <c r="M17" s="50">
        <v>28</v>
      </c>
      <c r="N17" s="50">
        <v>0</v>
      </c>
      <c r="O17" s="17">
        <f t="shared" si="0"/>
        <v>26</v>
      </c>
      <c r="P17" s="17">
        <f t="shared" si="1"/>
        <v>54</v>
      </c>
      <c r="R17" s="1" t="s">
        <v>13</v>
      </c>
      <c r="S17" s="17">
        <f t="shared" ref="S17:AF17" si="9">SUM(C38:C41)</f>
        <v>54</v>
      </c>
      <c r="T17" s="17">
        <f t="shared" si="9"/>
        <v>9</v>
      </c>
      <c r="U17" s="17">
        <f t="shared" si="9"/>
        <v>3</v>
      </c>
      <c r="V17" s="17">
        <f t="shared" si="9"/>
        <v>12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96</v>
      </c>
      <c r="AD17" s="17">
        <f t="shared" si="9"/>
        <v>0</v>
      </c>
      <c r="AE17" s="31">
        <f t="shared" si="9"/>
        <v>81</v>
      </c>
      <c r="AF17" s="31">
        <f t="shared" si="9"/>
        <v>177</v>
      </c>
    </row>
    <row r="18" spans="2:32" ht="23.1" customHeight="1" x14ac:dyDescent="0.25">
      <c r="B18" s="23" t="s">
        <v>45</v>
      </c>
      <c r="C18" s="50">
        <v>10</v>
      </c>
      <c r="D18" s="50">
        <v>3</v>
      </c>
      <c r="E18" s="50">
        <v>2</v>
      </c>
      <c r="F18" s="50">
        <v>2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1</v>
      </c>
      <c r="M18" s="50">
        <v>26</v>
      </c>
      <c r="N18" s="50">
        <v>0</v>
      </c>
      <c r="O18" s="17">
        <f t="shared" si="0"/>
        <v>19</v>
      </c>
      <c r="P18" s="17">
        <f t="shared" si="1"/>
        <v>45</v>
      </c>
      <c r="R18" s="1" t="s">
        <v>14</v>
      </c>
      <c r="S18" s="17">
        <f t="shared" ref="S18:AF18" si="10">SUM(C42:C45)</f>
        <v>54</v>
      </c>
      <c r="T18" s="17">
        <f t="shared" si="10"/>
        <v>6</v>
      </c>
      <c r="U18" s="17">
        <f t="shared" si="10"/>
        <v>5</v>
      </c>
      <c r="V18" s="17">
        <f t="shared" si="10"/>
        <v>8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107</v>
      </c>
      <c r="AD18" s="17">
        <f t="shared" si="10"/>
        <v>0</v>
      </c>
      <c r="AE18" s="31">
        <f t="shared" si="10"/>
        <v>77</v>
      </c>
      <c r="AF18" s="31">
        <f t="shared" si="10"/>
        <v>184</v>
      </c>
    </row>
    <row r="19" spans="2:32" ht="23.1" customHeight="1" x14ac:dyDescent="0.25">
      <c r="B19" s="23" t="s">
        <v>46</v>
      </c>
      <c r="C19" s="50">
        <v>11</v>
      </c>
      <c r="D19" s="50">
        <v>0</v>
      </c>
      <c r="E19" s="50">
        <v>1</v>
      </c>
      <c r="F19" s="50">
        <v>1</v>
      </c>
      <c r="G19" s="50">
        <v>0</v>
      </c>
      <c r="H19" s="50">
        <v>0</v>
      </c>
      <c r="I19" s="50">
        <v>1</v>
      </c>
      <c r="J19" s="50">
        <v>0</v>
      </c>
      <c r="K19" s="50">
        <v>2</v>
      </c>
      <c r="L19" s="50">
        <v>0</v>
      </c>
      <c r="M19" s="50">
        <v>26</v>
      </c>
      <c r="N19" s="50">
        <v>0</v>
      </c>
      <c r="O19" s="17">
        <f t="shared" si="0"/>
        <v>16</v>
      </c>
      <c r="P19" s="17">
        <f t="shared" si="1"/>
        <v>42</v>
      </c>
      <c r="R19" s="1" t="s">
        <v>15</v>
      </c>
      <c r="S19" s="17">
        <f t="shared" ref="S19:AF19" si="11">SUM(C46:C49)</f>
        <v>39</v>
      </c>
      <c r="T19" s="17">
        <f t="shared" si="11"/>
        <v>7</v>
      </c>
      <c r="U19" s="17">
        <f t="shared" si="11"/>
        <v>3</v>
      </c>
      <c r="V19" s="17">
        <f t="shared" si="11"/>
        <v>6</v>
      </c>
      <c r="W19" s="17">
        <f t="shared" si="11"/>
        <v>0</v>
      </c>
      <c r="X19" s="17">
        <f t="shared" si="11"/>
        <v>0</v>
      </c>
      <c r="Y19" s="17">
        <f t="shared" si="11"/>
        <v>6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95</v>
      </c>
      <c r="AD19" s="17">
        <f t="shared" si="11"/>
        <v>0</v>
      </c>
      <c r="AE19" s="31">
        <f t="shared" si="11"/>
        <v>62</v>
      </c>
      <c r="AF19" s="31">
        <f t="shared" si="11"/>
        <v>157</v>
      </c>
    </row>
    <row r="20" spans="2:32" ht="23.1" customHeight="1" x14ac:dyDescent="0.25">
      <c r="B20" s="23" t="s">
        <v>47</v>
      </c>
      <c r="C20" s="50">
        <v>7</v>
      </c>
      <c r="D20" s="50">
        <v>0</v>
      </c>
      <c r="E20" s="50">
        <v>3</v>
      </c>
      <c r="F20" s="50">
        <v>1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38</v>
      </c>
      <c r="N20" s="50">
        <v>0</v>
      </c>
      <c r="O20" s="17">
        <f t="shared" si="0"/>
        <v>14</v>
      </c>
      <c r="P20" s="17">
        <f t="shared" si="1"/>
        <v>52</v>
      </c>
      <c r="R20" s="1" t="s">
        <v>16</v>
      </c>
      <c r="S20" s="17">
        <f t="shared" ref="S20:AF20" si="12">SUM(C50:C53)</f>
        <v>48</v>
      </c>
      <c r="T20" s="17">
        <f t="shared" si="12"/>
        <v>9</v>
      </c>
      <c r="U20" s="17">
        <f t="shared" si="12"/>
        <v>9</v>
      </c>
      <c r="V20" s="17">
        <f t="shared" si="12"/>
        <v>10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2</v>
      </c>
      <c r="AC20" s="17">
        <f t="shared" si="12"/>
        <v>93</v>
      </c>
      <c r="AD20" s="17">
        <f t="shared" si="12"/>
        <v>0</v>
      </c>
      <c r="AE20" s="31">
        <f t="shared" si="12"/>
        <v>80</v>
      </c>
      <c r="AF20" s="31">
        <f t="shared" si="12"/>
        <v>173</v>
      </c>
    </row>
    <row r="21" spans="2:32" ht="23.1" customHeight="1" x14ac:dyDescent="0.25">
      <c r="B21" s="23" t="s">
        <v>48</v>
      </c>
      <c r="C21" s="50">
        <v>8</v>
      </c>
      <c r="D21" s="50">
        <v>3</v>
      </c>
      <c r="E21" s="50">
        <v>3</v>
      </c>
      <c r="F21" s="50">
        <v>0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34</v>
      </c>
      <c r="N21" s="50">
        <v>0</v>
      </c>
      <c r="O21" s="17">
        <f t="shared" si="0"/>
        <v>16</v>
      </c>
      <c r="P21" s="17">
        <f t="shared" si="1"/>
        <v>50</v>
      </c>
      <c r="R21" s="36" t="s">
        <v>20</v>
      </c>
      <c r="S21" s="34">
        <f t="shared" ref="S21:AF21" si="13">SUM(C54:C57)</f>
        <v>41</v>
      </c>
      <c r="T21" s="17">
        <f t="shared" si="13"/>
        <v>5</v>
      </c>
      <c r="U21" s="17">
        <f t="shared" si="13"/>
        <v>6</v>
      </c>
      <c r="V21" s="17">
        <f t="shared" si="13"/>
        <v>11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1</v>
      </c>
      <c r="AA21" s="17">
        <f t="shared" si="13"/>
        <v>2</v>
      </c>
      <c r="AB21" s="17">
        <f t="shared" si="13"/>
        <v>0</v>
      </c>
      <c r="AC21" s="17">
        <f t="shared" si="13"/>
        <v>104</v>
      </c>
      <c r="AD21" s="17">
        <f t="shared" si="13"/>
        <v>0</v>
      </c>
      <c r="AE21" s="31">
        <f t="shared" si="13"/>
        <v>71</v>
      </c>
      <c r="AF21" s="31">
        <f t="shared" si="13"/>
        <v>175</v>
      </c>
    </row>
    <row r="22" spans="2:32" ht="23.1" customHeight="1" x14ac:dyDescent="0.25">
      <c r="B22" s="23" t="s">
        <v>49</v>
      </c>
      <c r="C22" s="50">
        <v>18</v>
      </c>
      <c r="D22" s="50">
        <v>3</v>
      </c>
      <c r="E22" s="50">
        <v>2</v>
      </c>
      <c r="F22" s="50">
        <v>2</v>
      </c>
      <c r="G22" s="50">
        <v>0</v>
      </c>
      <c r="H22" s="50">
        <v>0</v>
      </c>
      <c r="I22" s="50">
        <v>0</v>
      </c>
      <c r="J22" s="50">
        <v>0</v>
      </c>
      <c r="K22" s="50">
        <v>3</v>
      </c>
      <c r="L22" s="50">
        <v>0</v>
      </c>
      <c r="M22" s="50">
        <v>39</v>
      </c>
      <c r="N22" s="50">
        <v>0</v>
      </c>
      <c r="O22" s="17">
        <f t="shared" si="0"/>
        <v>28</v>
      </c>
      <c r="P22" s="17">
        <f t="shared" si="1"/>
        <v>67</v>
      </c>
      <c r="R22" s="57" t="s">
        <v>90</v>
      </c>
      <c r="S22" s="58">
        <f>MAX(S10:S12)</f>
        <v>39</v>
      </c>
      <c r="T22" s="58">
        <f t="shared" ref="T22:AF22" si="14">MAX(T10:T12)</f>
        <v>7</v>
      </c>
      <c r="U22" s="58">
        <f t="shared" si="14"/>
        <v>9</v>
      </c>
      <c r="V22" s="58">
        <f t="shared" si="14"/>
        <v>14</v>
      </c>
      <c r="W22" s="58">
        <f t="shared" si="14"/>
        <v>0</v>
      </c>
      <c r="X22" s="58">
        <f t="shared" si="14"/>
        <v>0</v>
      </c>
      <c r="Y22" s="58">
        <f t="shared" si="14"/>
        <v>6</v>
      </c>
      <c r="Z22" s="58">
        <f t="shared" si="14"/>
        <v>1</v>
      </c>
      <c r="AA22" s="58">
        <f t="shared" si="14"/>
        <v>2</v>
      </c>
      <c r="AB22" s="58">
        <f t="shared" si="14"/>
        <v>3</v>
      </c>
      <c r="AC22" s="58">
        <f t="shared" si="14"/>
        <v>124</v>
      </c>
      <c r="AD22" s="58">
        <f t="shared" si="14"/>
        <v>0</v>
      </c>
      <c r="AE22" s="40">
        <f t="shared" si="14"/>
        <v>72</v>
      </c>
      <c r="AF22" s="40">
        <f t="shared" si="14"/>
        <v>189</v>
      </c>
    </row>
    <row r="23" spans="2:32" ht="23.1" customHeight="1" x14ac:dyDescent="0.25">
      <c r="B23" s="23" t="s">
        <v>50</v>
      </c>
      <c r="C23" s="50">
        <v>7</v>
      </c>
      <c r="D23" s="50">
        <v>1</v>
      </c>
      <c r="E23" s="50">
        <v>0</v>
      </c>
      <c r="F23" s="50">
        <v>2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15</v>
      </c>
      <c r="N23" s="50">
        <v>0</v>
      </c>
      <c r="O23" s="17">
        <f t="shared" si="0"/>
        <v>10</v>
      </c>
      <c r="P23" s="17">
        <f t="shared" si="1"/>
        <v>25</v>
      </c>
      <c r="R23" s="57" t="s">
        <v>91</v>
      </c>
      <c r="S23" s="58">
        <f>MAX(S13:S18)</f>
        <v>54</v>
      </c>
      <c r="T23" s="58">
        <f t="shared" ref="T23:AF23" si="15">MAX(T13:T18)</f>
        <v>10</v>
      </c>
      <c r="U23" s="58">
        <f t="shared" si="15"/>
        <v>7</v>
      </c>
      <c r="V23" s="58">
        <f t="shared" si="15"/>
        <v>13</v>
      </c>
      <c r="W23" s="58">
        <f t="shared" si="15"/>
        <v>2</v>
      </c>
      <c r="X23" s="58">
        <f t="shared" si="15"/>
        <v>0</v>
      </c>
      <c r="Y23" s="58">
        <f t="shared" si="15"/>
        <v>8</v>
      </c>
      <c r="Z23" s="58">
        <f t="shared" si="15"/>
        <v>3</v>
      </c>
      <c r="AA23" s="58">
        <f t="shared" si="15"/>
        <v>5</v>
      </c>
      <c r="AB23" s="58">
        <f t="shared" si="15"/>
        <v>3</v>
      </c>
      <c r="AC23" s="58">
        <f t="shared" si="15"/>
        <v>107</v>
      </c>
      <c r="AD23" s="58">
        <f t="shared" si="15"/>
        <v>0</v>
      </c>
      <c r="AE23" s="40">
        <f t="shared" si="15"/>
        <v>86</v>
      </c>
      <c r="AF23" s="40">
        <f t="shared" si="15"/>
        <v>189</v>
      </c>
    </row>
    <row r="24" spans="2:32" ht="23.1" customHeight="1" x14ac:dyDescent="0.25">
      <c r="B24" s="23" t="s">
        <v>51</v>
      </c>
      <c r="C24" s="50">
        <v>19</v>
      </c>
      <c r="D24" s="50">
        <v>4</v>
      </c>
      <c r="E24" s="50">
        <v>3</v>
      </c>
      <c r="F24" s="50">
        <v>2</v>
      </c>
      <c r="G24" s="50">
        <v>0</v>
      </c>
      <c r="H24" s="50">
        <v>0</v>
      </c>
      <c r="I24" s="50">
        <v>1</v>
      </c>
      <c r="J24" s="50">
        <v>0</v>
      </c>
      <c r="K24" s="50">
        <v>1</v>
      </c>
      <c r="L24" s="50">
        <v>0</v>
      </c>
      <c r="M24" s="50">
        <v>33</v>
      </c>
      <c r="N24" s="50">
        <v>0</v>
      </c>
      <c r="O24" s="17">
        <f t="shared" si="0"/>
        <v>30</v>
      </c>
      <c r="P24" s="17">
        <f t="shared" si="1"/>
        <v>63</v>
      </c>
      <c r="R24" s="57" t="s">
        <v>92</v>
      </c>
      <c r="S24" s="58">
        <f>MAX(S19:S21)</f>
        <v>48</v>
      </c>
      <c r="T24" s="58">
        <f t="shared" ref="T24:AF24" si="16">MAX(T19:T21)</f>
        <v>9</v>
      </c>
      <c r="U24" s="58">
        <f t="shared" si="16"/>
        <v>9</v>
      </c>
      <c r="V24" s="58">
        <f t="shared" si="16"/>
        <v>11</v>
      </c>
      <c r="W24" s="58">
        <f t="shared" si="16"/>
        <v>0</v>
      </c>
      <c r="X24" s="58">
        <f t="shared" si="16"/>
        <v>0</v>
      </c>
      <c r="Y24" s="58">
        <f t="shared" si="16"/>
        <v>6</v>
      </c>
      <c r="Z24" s="58">
        <f t="shared" si="16"/>
        <v>1</v>
      </c>
      <c r="AA24" s="58">
        <f t="shared" si="16"/>
        <v>2</v>
      </c>
      <c r="AB24" s="58">
        <f t="shared" si="16"/>
        <v>2</v>
      </c>
      <c r="AC24" s="58">
        <f t="shared" si="16"/>
        <v>104</v>
      </c>
      <c r="AD24" s="58">
        <f t="shared" si="16"/>
        <v>0</v>
      </c>
      <c r="AE24" s="40">
        <f t="shared" si="16"/>
        <v>80</v>
      </c>
      <c r="AF24" s="40">
        <f t="shared" si="16"/>
        <v>175</v>
      </c>
    </row>
    <row r="25" spans="2:32" ht="23.1" customHeight="1" x14ac:dyDescent="0.25">
      <c r="B25" s="23" t="s">
        <v>52</v>
      </c>
      <c r="C25" s="50">
        <v>4</v>
      </c>
      <c r="D25" s="50">
        <v>1</v>
      </c>
      <c r="E25" s="50">
        <v>1</v>
      </c>
      <c r="F25" s="50">
        <v>1</v>
      </c>
      <c r="G25" s="50">
        <v>0</v>
      </c>
      <c r="H25" s="50">
        <v>0</v>
      </c>
      <c r="I25" s="50">
        <v>3</v>
      </c>
      <c r="J25" s="50">
        <v>0</v>
      </c>
      <c r="K25" s="50">
        <v>1</v>
      </c>
      <c r="L25" s="50">
        <v>0</v>
      </c>
      <c r="M25" s="50">
        <v>20</v>
      </c>
      <c r="N25" s="50">
        <v>0</v>
      </c>
      <c r="O25" s="17">
        <f t="shared" si="0"/>
        <v>11</v>
      </c>
      <c r="P25" s="17">
        <f t="shared" si="1"/>
        <v>31</v>
      </c>
      <c r="R25" s="37" t="s">
        <v>85</v>
      </c>
      <c r="S25" s="35">
        <f t="shared" ref="S25:AF25" si="17">SUM(S10:S12)</f>
        <v>98</v>
      </c>
      <c r="T25" s="16">
        <f t="shared" si="17"/>
        <v>15</v>
      </c>
      <c r="U25" s="16">
        <f t="shared" si="17"/>
        <v>18</v>
      </c>
      <c r="V25" s="16">
        <f t="shared" si="17"/>
        <v>28</v>
      </c>
      <c r="W25" s="16">
        <f t="shared" si="17"/>
        <v>0</v>
      </c>
      <c r="X25" s="16">
        <f t="shared" si="17"/>
        <v>0</v>
      </c>
      <c r="Y25" s="16">
        <f t="shared" si="17"/>
        <v>15</v>
      </c>
      <c r="Z25" s="16">
        <f t="shared" si="17"/>
        <v>1</v>
      </c>
      <c r="AA25" s="16">
        <f t="shared" si="17"/>
        <v>4</v>
      </c>
      <c r="AB25" s="16">
        <f t="shared" si="17"/>
        <v>6</v>
      </c>
      <c r="AC25" s="16">
        <f t="shared" si="17"/>
        <v>324</v>
      </c>
      <c r="AD25" s="16">
        <f t="shared" si="17"/>
        <v>0</v>
      </c>
      <c r="AE25" s="32">
        <f t="shared" si="17"/>
        <v>185</v>
      </c>
      <c r="AF25" s="32">
        <f t="shared" si="17"/>
        <v>509</v>
      </c>
    </row>
    <row r="26" spans="2:32" ht="23.1" customHeight="1" x14ac:dyDescent="0.25">
      <c r="B26" s="23" t="s">
        <v>53</v>
      </c>
      <c r="C26" s="50">
        <v>5</v>
      </c>
      <c r="D26" s="50">
        <v>6</v>
      </c>
      <c r="E26" s="50">
        <v>0</v>
      </c>
      <c r="F26" s="50">
        <v>4</v>
      </c>
      <c r="G26" s="50">
        <v>2</v>
      </c>
      <c r="H26" s="50">
        <v>0</v>
      </c>
      <c r="I26" s="50">
        <v>0</v>
      </c>
      <c r="J26" s="50">
        <v>1</v>
      </c>
      <c r="K26" s="50">
        <v>0</v>
      </c>
      <c r="L26" s="50">
        <v>1</v>
      </c>
      <c r="M26" s="50">
        <v>24</v>
      </c>
      <c r="N26" s="50">
        <v>0</v>
      </c>
      <c r="O26" s="17">
        <f t="shared" si="0"/>
        <v>19</v>
      </c>
      <c r="P26" s="17">
        <f t="shared" si="1"/>
        <v>43</v>
      </c>
      <c r="R26" s="28" t="s">
        <v>86</v>
      </c>
      <c r="S26" s="16">
        <f t="shared" ref="S26:AF26" si="18">SUM(S13:S18)</f>
        <v>290</v>
      </c>
      <c r="T26" s="16">
        <f t="shared" si="18"/>
        <v>42</v>
      </c>
      <c r="U26" s="16">
        <f t="shared" si="18"/>
        <v>33</v>
      </c>
      <c r="V26" s="16">
        <f t="shared" si="18"/>
        <v>49</v>
      </c>
      <c r="W26" s="16">
        <f t="shared" si="18"/>
        <v>2</v>
      </c>
      <c r="X26" s="16">
        <f t="shared" si="18"/>
        <v>0</v>
      </c>
      <c r="Y26" s="16">
        <f t="shared" si="18"/>
        <v>26</v>
      </c>
      <c r="Z26" s="16">
        <f t="shared" si="18"/>
        <v>5</v>
      </c>
      <c r="AA26" s="16">
        <f t="shared" si="18"/>
        <v>6</v>
      </c>
      <c r="AB26" s="16">
        <f t="shared" si="18"/>
        <v>5</v>
      </c>
      <c r="AC26" s="16">
        <f t="shared" si="18"/>
        <v>557</v>
      </c>
      <c r="AD26" s="16">
        <f t="shared" si="18"/>
        <v>0</v>
      </c>
      <c r="AE26" s="32">
        <f t="shared" si="18"/>
        <v>458</v>
      </c>
      <c r="AF26" s="32">
        <f t="shared" si="18"/>
        <v>1015</v>
      </c>
    </row>
    <row r="27" spans="2:32" ht="23.1" customHeight="1" x14ac:dyDescent="0.25">
      <c r="B27" s="23" t="s">
        <v>54</v>
      </c>
      <c r="C27" s="50">
        <v>13</v>
      </c>
      <c r="D27" s="50">
        <v>0</v>
      </c>
      <c r="E27" s="50">
        <v>3</v>
      </c>
      <c r="F27" s="50">
        <v>4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30</v>
      </c>
      <c r="N27" s="50">
        <v>0</v>
      </c>
      <c r="O27" s="17">
        <f t="shared" si="0"/>
        <v>21</v>
      </c>
      <c r="P27" s="17">
        <f t="shared" si="1"/>
        <v>51</v>
      </c>
      <c r="R27" s="29" t="s">
        <v>87</v>
      </c>
      <c r="S27" s="16">
        <f t="shared" ref="S27:AF27" si="19">SUM(S19:S21)</f>
        <v>128</v>
      </c>
      <c r="T27" s="16">
        <f t="shared" si="19"/>
        <v>21</v>
      </c>
      <c r="U27" s="16">
        <f t="shared" si="19"/>
        <v>18</v>
      </c>
      <c r="V27" s="16">
        <f t="shared" si="19"/>
        <v>27</v>
      </c>
      <c r="W27" s="16">
        <f t="shared" si="19"/>
        <v>0</v>
      </c>
      <c r="X27" s="16">
        <f t="shared" si="19"/>
        <v>0</v>
      </c>
      <c r="Y27" s="16">
        <f t="shared" si="19"/>
        <v>13</v>
      </c>
      <c r="Z27" s="16">
        <f t="shared" si="19"/>
        <v>2</v>
      </c>
      <c r="AA27" s="16">
        <f t="shared" si="19"/>
        <v>2</v>
      </c>
      <c r="AB27" s="16">
        <f t="shared" si="19"/>
        <v>2</v>
      </c>
      <c r="AC27" s="16">
        <f t="shared" si="19"/>
        <v>292</v>
      </c>
      <c r="AD27" s="16">
        <f t="shared" si="19"/>
        <v>0</v>
      </c>
      <c r="AE27" s="32">
        <f t="shared" si="19"/>
        <v>213</v>
      </c>
      <c r="AF27" s="32">
        <f t="shared" si="19"/>
        <v>505</v>
      </c>
    </row>
    <row r="28" spans="2:32" ht="23.1" customHeight="1" x14ac:dyDescent="0.25">
      <c r="B28" s="23" t="s">
        <v>55</v>
      </c>
      <c r="C28" s="50">
        <v>15</v>
      </c>
      <c r="D28" s="50">
        <v>3</v>
      </c>
      <c r="E28" s="50">
        <v>2</v>
      </c>
      <c r="F28" s="50">
        <v>3</v>
      </c>
      <c r="G28" s="50">
        <v>0</v>
      </c>
      <c r="H28" s="50">
        <v>0</v>
      </c>
      <c r="I28" s="50">
        <v>0</v>
      </c>
      <c r="J28" s="50">
        <v>0</v>
      </c>
      <c r="K28" s="50">
        <v>1</v>
      </c>
      <c r="L28" s="50">
        <v>2</v>
      </c>
      <c r="M28" s="50">
        <v>25</v>
      </c>
      <c r="N28" s="50">
        <v>0</v>
      </c>
      <c r="O28" s="17">
        <f t="shared" si="0"/>
        <v>26</v>
      </c>
      <c r="P28" s="17">
        <f t="shared" si="1"/>
        <v>51</v>
      </c>
      <c r="R28" s="5" t="s">
        <v>17</v>
      </c>
      <c r="S28" s="16">
        <f t="shared" ref="S28:AF28" si="20">SUM(S10:S21)</f>
        <v>516</v>
      </c>
      <c r="T28" s="16">
        <f t="shared" si="20"/>
        <v>78</v>
      </c>
      <c r="U28" s="16">
        <f t="shared" si="20"/>
        <v>69</v>
      </c>
      <c r="V28" s="16">
        <f t="shared" si="20"/>
        <v>104</v>
      </c>
      <c r="W28" s="16">
        <f t="shared" si="20"/>
        <v>2</v>
      </c>
      <c r="X28" s="16">
        <f t="shared" si="20"/>
        <v>0</v>
      </c>
      <c r="Y28" s="16">
        <f t="shared" si="20"/>
        <v>54</v>
      </c>
      <c r="Z28" s="16">
        <f t="shared" si="20"/>
        <v>8</v>
      </c>
      <c r="AA28" s="16">
        <f t="shared" si="20"/>
        <v>12</v>
      </c>
      <c r="AB28" s="16">
        <f t="shared" si="20"/>
        <v>13</v>
      </c>
      <c r="AC28" s="16">
        <f t="shared" si="20"/>
        <v>1173</v>
      </c>
      <c r="AD28" s="16">
        <f t="shared" si="20"/>
        <v>0</v>
      </c>
      <c r="AE28" s="32">
        <f t="shared" si="20"/>
        <v>856</v>
      </c>
      <c r="AF28" s="32">
        <f t="shared" si="20"/>
        <v>2029</v>
      </c>
    </row>
    <row r="29" spans="2:32" ht="23.1" customHeight="1" x14ac:dyDescent="0.25">
      <c r="B29" s="23" t="s">
        <v>56</v>
      </c>
      <c r="C29" s="50">
        <v>15</v>
      </c>
      <c r="D29" s="50">
        <v>1</v>
      </c>
      <c r="E29" s="50">
        <v>1</v>
      </c>
      <c r="F29" s="50">
        <v>2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24</v>
      </c>
      <c r="N29" s="50">
        <v>0</v>
      </c>
      <c r="O29" s="17">
        <f t="shared" si="0"/>
        <v>20</v>
      </c>
      <c r="P29" s="17">
        <f t="shared" si="1"/>
        <v>44</v>
      </c>
      <c r="R29"/>
      <c r="S29" s="20"/>
      <c r="T29" s="19"/>
    </row>
    <row r="30" spans="2:32" ht="23.1" customHeight="1" x14ac:dyDescent="0.25">
      <c r="B30" s="23" t="s">
        <v>57</v>
      </c>
      <c r="C30" s="50">
        <v>14</v>
      </c>
      <c r="D30" s="50">
        <v>2</v>
      </c>
      <c r="E30" s="50">
        <v>2</v>
      </c>
      <c r="F30" s="50">
        <v>2</v>
      </c>
      <c r="G30" s="50">
        <v>0</v>
      </c>
      <c r="H30" s="50">
        <v>0</v>
      </c>
      <c r="I30" s="50">
        <v>1</v>
      </c>
      <c r="J30" s="50">
        <v>2</v>
      </c>
      <c r="K30" s="50">
        <v>0</v>
      </c>
      <c r="L30" s="50">
        <v>0</v>
      </c>
      <c r="M30" s="50">
        <v>28</v>
      </c>
      <c r="N30" s="50">
        <v>0</v>
      </c>
      <c r="O30" s="17">
        <f t="shared" si="0"/>
        <v>23</v>
      </c>
      <c r="P30" s="17">
        <f t="shared" si="1"/>
        <v>51</v>
      </c>
      <c r="R30"/>
      <c r="S30" s="19"/>
      <c r="T30" s="19"/>
    </row>
    <row r="31" spans="2:32" ht="23.1" customHeight="1" x14ac:dyDescent="0.25">
      <c r="B31" s="24" t="s">
        <v>58</v>
      </c>
      <c r="C31" s="50">
        <v>8</v>
      </c>
      <c r="D31" s="50">
        <v>1</v>
      </c>
      <c r="E31" s="50">
        <v>3</v>
      </c>
      <c r="F31" s="50">
        <v>0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0</v>
      </c>
      <c r="M31" s="50">
        <v>26</v>
      </c>
      <c r="N31" s="50">
        <v>0</v>
      </c>
      <c r="O31" s="17">
        <f t="shared" si="0"/>
        <v>15</v>
      </c>
      <c r="P31" s="17">
        <f t="shared" si="1"/>
        <v>41</v>
      </c>
      <c r="R31"/>
      <c r="S31" s="19"/>
      <c r="T31" s="19"/>
    </row>
    <row r="32" spans="2:32" ht="23.1" customHeight="1" x14ac:dyDescent="0.25">
      <c r="B32" s="24" t="s">
        <v>59</v>
      </c>
      <c r="C32" s="50">
        <v>11</v>
      </c>
      <c r="D32" s="50">
        <v>1</v>
      </c>
      <c r="E32" s="50">
        <v>1</v>
      </c>
      <c r="F32" s="50">
        <v>2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13</v>
      </c>
      <c r="N32" s="50">
        <v>0</v>
      </c>
      <c r="O32" s="17">
        <f t="shared" si="0"/>
        <v>17</v>
      </c>
      <c r="P32" s="17">
        <f t="shared" si="1"/>
        <v>30</v>
      </c>
      <c r="R32"/>
      <c r="S32" s="19"/>
      <c r="T32" s="19"/>
    </row>
    <row r="33" spans="2:20" ht="23.1" customHeight="1" x14ac:dyDescent="0.25">
      <c r="B33" s="23" t="s">
        <v>60</v>
      </c>
      <c r="C33" s="50">
        <v>12</v>
      </c>
      <c r="D33" s="50">
        <v>0</v>
      </c>
      <c r="E33" s="50">
        <v>1</v>
      </c>
      <c r="F33" s="50">
        <v>1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1</v>
      </c>
      <c r="M33" s="50">
        <v>10</v>
      </c>
      <c r="N33" s="50">
        <v>0</v>
      </c>
      <c r="O33" s="17">
        <f t="shared" si="0"/>
        <v>18</v>
      </c>
      <c r="P33" s="17">
        <f t="shared" si="1"/>
        <v>28</v>
      </c>
      <c r="R33"/>
      <c r="S33" s="19"/>
      <c r="T33" s="19"/>
    </row>
    <row r="34" spans="2:20" ht="23.1" customHeight="1" x14ac:dyDescent="0.25">
      <c r="B34" s="24" t="s">
        <v>61</v>
      </c>
      <c r="C34" s="50">
        <v>11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3</v>
      </c>
      <c r="J34" s="50">
        <v>0</v>
      </c>
      <c r="K34" s="50">
        <v>0</v>
      </c>
      <c r="L34" s="50">
        <v>0</v>
      </c>
      <c r="M34" s="50">
        <v>15</v>
      </c>
      <c r="N34" s="50">
        <v>0</v>
      </c>
      <c r="O34" s="17">
        <f t="shared" si="0"/>
        <v>14</v>
      </c>
      <c r="P34" s="17">
        <f t="shared" si="1"/>
        <v>29</v>
      </c>
      <c r="R34"/>
      <c r="S34" s="19"/>
      <c r="T34" s="19"/>
    </row>
    <row r="35" spans="2:20" ht="23.1" customHeight="1" x14ac:dyDescent="0.25">
      <c r="B35" s="24" t="s">
        <v>62</v>
      </c>
      <c r="C35" s="50">
        <v>12</v>
      </c>
      <c r="D35" s="50">
        <v>1</v>
      </c>
      <c r="E35" s="50">
        <v>2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21</v>
      </c>
      <c r="N35" s="50">
        <v>0</v>
      </c>
      <c r="O35" s="17">
        <f t="shared" si="0"/>
        <v>17</v>
      </c>
      <c r="P35" s="17">
        <f t="shared" si="1"/>
        <v>38</v>
      </c>
      <c r="R35"/>
      <c r="S35" s="19"/>
      <c r="T35" s="19"/>
    </row>
    <row r="36" spans="2:20" ht="23.1" customHeight="1" x14ac:dyDescent="0.25">
      <c r="B36" s="24" t="s">
        <v>63</v>
      </c>
      <c r="C36" s="50">
        <v>7</v>
      </c>
      <c r="D36" s="50">
        <v>0</v>
      </c>
      <c r="E36" s="50">
        <v>3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12</v>
      </c>
      <c r="N36" s="50">
        <v>0</v>
      </c>
      <c r="O36" s="17">
        <f t="shared" si="0"/>
        <v>11</v>
      </c>
      <c r="P36" s="17">
        <f t="shared" si="1"/>
        <v>23</v>
      </c>
      <c r="R36"/>
      <c r="S36" s="19"/>
      <c r="T36" s="19"/>
    </row>
    <row r="37" spans="2:20" ht="23.1" customHeight="1" x14ac:dyDescent="0.25">
      <c r="B37" s="23" t="s">
        <v>64</v>
      </c>
      <c r="C37" s="50">
        <v>11</v>
      </c>
      <c r="D37" s="50">
        <v>3</v>
      </c>
      <c r="E37" s="50">
        <v>1</v>
      </c>
      <c r="F37" s="50">
        <v>2</v>
      </c>
      <c r="G37" s="50">
        <v>0</v>
      </c>
      <c r="H37" s="50">
        <v>0</v>
      </c>
      <c r="I37" s="50">
        <v>3</v>
      </c>
      <c r="J37" s="50">
        <v>0</v>
      </c>
      <c r="K37" s="50">
        <v>0</v>
      </c>
      <c r="L37" s="50">
        <v>0</v>
      </c>
      <c r="M37" s="50">
        <v>19</v>
      </c>
      <c r="N37" s="50">
        <v>0</v>
      </c>
      <c r="O37" s="17">
        <f t="shared" si="0"/>
        <v>20</v>
      </c>
      <c r="P37" s="17">
        <f t="shared" si="1"/>
        <v>39</v>
      </c>
      <c r="R37"/>
      <c r="S37" s="19"/>
      <c r="T37" s="19"/>
    </row>
    <row r="38" spans="2:20" ht="23.1" customHeight="1" x14ac:dyDescent="0.25">
      <c r="B38" s="24" t="s">
        <v>65</v>
      </c>
      <c r="C38" s="50">
        <v>11</v>
      </c>
      <c r="D38" s="50">
        <v>1</v>
      </c>
      <c r="E38" s="50">
        <v>1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15</v>
      </c>
      <c r="N38" s="50">
        <v>0</v>
      </c>
      <c r="O38" s="17">
        <f t="shared" si="0"/>
        <v>14</v>
      </c>
      <c r="P38" s="17">
        <f t="shared" si="1"/>
        <v>29</v>
      </c>
      <c r="R38"/>
      <c r="S38" s="19"/>
      <c r="T38" s="19"/>
    </row>
    <row r="39" spans="2:20" ht="23.1" customHeight="1" x14ac:dyDescent="0.25">
      <c r="B39" s="24" t="s">
        <v>66</v>
      </c>
      <c r="C39" s="50">
        <v>14</v>
      </c>
      <c r="D39" s="50">
        <v>1</v>
      </c>
      <c r="E39" s="50">
        <v>0</v>
      </c>
      <c r="F39" s="50">
        <v>3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33</v>
      </c>
      <c r="N39" s="50">
        <v>0</v>
      </c>
      <c r="O39" s="17">
        <f t="shared" si="0"/>
        <v>19</v>
      </c>
      <c r="P39" s="17">
        <f t="shared" si="1"/>
        <v>52</v>
      </c>
      <c r="R39"/>
      <c r="S39" s="19"/>
      <c r="T39" s="19"/>
    </row>
    <row r="40" spans="2:20" ht="23.1" customHeight="1" x14ac:dyDescent="0.25">
      <c r="B40" s="24" t="s">
        <v>67</v>
      </c>
      <c r="C40" s="50">
        <v>15</v>
      </c>
      <c r="D40" s="50">
        <v>6</v>
      </c>
      <c r="E40" s="50">
        <v>1</v>
      </c>
      <c r="F40" s="50">
        <v>2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1</v>
      </c>
      <c r="M40" s="50">
        <v>22</v>
      </c>
      <c r="N40" s="50">
        <v>0</v>
      </c>
      <c r="O40" s="17">
        <f t="shared" si="0"/>
        <v>25</v>
      </c>
      <c r="P40" s="17">
        <f t="shared" si="1"/>
        <v>47</v>
      </c>
      <c r="R40"/>
      <c r="S40" s="19"/>
      <c r="T40" s="19"/>
    </row>
    <row r="41" spans="2:20" ht="23.1" customHeight="1" x14ac:dyDescent="0.25">
      <c r="B41" s="23" t="s">
        <v>68</v>
      </c>
      <c r="C41" s="50">
        <v>14</v>
      </c>
      <c r="D41" s="50">
        <v>1</v>
      </c>
      <c r="E41" s="50">
        <v>1</v>
      </c>
      <c r="F41" s="50">
        <v>6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26</v>
      </c>
      <c r="N41" s="50">
        <v>0</v>
      </c>
      <c r="O41" s="17">
        <f t="shared" si="0"/>
        <v>23</v>
      </c>
      <c r="P41" s="17">
        <f t="shared" si="1"/>
        <v>49</v>
      </c>
      <c r="R41"/>
      <c r="S41" s="19"/>
      <c r="T41" s="19"/>
    </row>
    <row r="42" spans="2:20" ht="23.1" customHeight="1" x14ac:dyDescent="0.25">
      <c r="B42" s="24" t="s">
        <v>69</v>
      </c>
      <c r="C42" s="50">
        <v>17</v>
      </c>
      <c r="D42" s="50">
        <v>2</v>
      </c>
      <c r="E42" s="50">
        <v>0</v>
      </c>
      <c r="F42" s="50">
        <v>2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25</v>
      </c>
      <c r="N42" s="50">
        <v>0</v>
      </c>
      <c r="O42" s="17">
        <f t="shared" si="0"/>
        <v>21</v>
      </c>
      <c r="P42" s="17">
        <f t="shared" si="1"/>
        <v>46</v>
      </c>
      <c r="R42"/>
      <c r="S42" s="19"/>
      <c r="T42" s="19"/>
    </row>
    <row r="43" spans="2:20" ht="23.1" customHeight="1" x14ac:dyDescent="0.25">
      <c r="B43" s="23" t="s">
        <v>70</v>
      </c>
      <c r="C43" s="50">
        <v>11</v>
      </c>
      <c r="D43" s="50">
        <v>2</v>
      </c>
      <c r="E43" s="50">
        <v>1</v>
      </c>
      <c r="F43" s="50">
        <v>3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27</v>
      </c>
      <c r="N43" s="50">
        <v>0</v>
      </c>
      <c r="O43" s="17">
        <f t="shared" si="0"/>
        <v>17</v>
      </c>
      <c r="P43" s="17">
        <f t="shared" si="1"/>
        <v>44</v>
      </c>
      <c r="R43"/>
      <c r="S43" s="19"/>
      <c r="T43" s="19"/>
    </row>
    <row r="44" spans="2:20" ht="23.1" customHeight="1" x14ac:dyDescent="0.25">
      <c r="B44" s="25" t="s">
        <v>71</v>
      </c>
      <c r="C44" s="50">
        <v>8</v>
      </c>
      <c r="D44" s="50">
        <v>1</v>
      </c>
      <c r="E44" s="50">
        <v>3</v>
      </c>
      <c r="F44" s="50">
        <v>1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17</v>
      </c>
      <c r="N44" s="50">
        <v>0</v>
      </c>
      <c r="O44" s="17">
        <f t="shared" si="0"/>
        <v>14</v>
      </c>
      <c r="P44" s="17">
        <f t="shared" si="1"/>
        <v>31</v>
      </c>
      <c r="R44"/>
      <c r="S44" s="19"/>
      <c r="T44" s="19"/>
    </row>
    <row r="45" spans="2:20" ht="23.1" customHeight="1" x14ac:dyDescent="0.25">
      <c r="B45" s="23" t="s">
        <v>72</v>
      </c>
      <c r="C45" s="50">
        <v>18</v>
      </c>
      <c r="D45" s="50">
        <v>1</v>
      </c>
      <c r="E45" s="50">
        <v>1</v>
      </c>
      <c r="F45" s="50">
        <v>2</v>
      </c>
      <c r="G45" s="50">
        <v>0</v>
      </c>
      <c r="H45" s="50">
        <v>0</v>
      </c>
      <c r="I45" s="50">
        <v>2</v>
      </c>
      <c r="J45" s="50">
        <v>1</v>
      </c>
      <c r="K45" s="50">
        <v>0</v>
      </c>
      <c r="L45" s="50">
        <v>0</v>
      </c>
      <c r="M45" s="50">
        <v>38</v>
      </c>
      <c r="N45" s="50">
        <v>0</v>
      </c>
      <c r="O45" s="17">
        <f t="shared" si="0"/>
        <v>25</v>
      </c>
      <c r="P45" s="17">
        <f t="shared" si="1"/>
        <v>63</v>
      </c>
      <c r="R45"/>
      <c r="S45" s="19"/>
      <c r="T45" s="19"/>
    </row>
    <row r="46" spans="2:20" ht="23.1" customHeight="1" x14ac:dyDescent="0.25">
      <c r="B46" s="24" t="s">
        <v>73</v>
      </c>
      <c r="C46" s="50">
        <v>9</v>
      </c>
      <c r="D46" s="50">
        <v>3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21</v>
      </c>
      <c r="N46" s="50">
        <v>0</v>
      </c>
      <c r="O46" s="17">
        <f t="shared" si="0"/>
        <v>13</v>
      </c>
      <c r="P46" s="17">
        <f t="shared" si="1"/>
        <v>34</v>
      </c>
      <c r="R46" s="19"/>
      <c r="S46" s="19"/>
      <c r="T46"/>
    </row>
    <row r="47" spans="2:20" ht="23.1" customHeight="1" x14ac:dyDescent="0.25">
      <c r="B47" s="24" t="s">
        <v>74</v>
      </c>
      <c r="C47" s="50">
        <v>10</v>
      </c>
      <c r="D47" s="50">
        <v>2</v>
      </c>
      <c r="E47" s="50">
        <v>0</v>
      </c>
      <c r="F47" s="50">
        <v>3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35</v>
      </c>
      <c r="N47" s="50">
        <v>0</v>
      </c>
      <c r="O47" s="17">
        <f t="shared" si="0"/>
        <v>17</v>
      </c>
      <c r="P47" s="17">
        <f t="shared" si="1"/>
        <v>52</v>
      </c>
      <c r="R47" s="19"/>
      <c r="S47" s="19"/>
      <c r="T47"/>
    </row>
    <row r="48" spans="2:20" ht="23.1" customHeight="1" x14ac:dyDescent="0.25">
      <c r="B48" s="24" t="s">
        <v>75</v>
      </c>
      <c r="C48" s="50">
        <v>13</v>
      </c>
      <c r="D48" s="50">
        <v>1</v>
      </c>
      <c r="E48" s="50">
        <v>2</v>
      </c>
      <c r="F48" s="50">
        <v>1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16</v>
      </c>
      <c r="N48" s="50">
        <v>0</v>
      </c>
      <c r="O48" s="17">
        <f t="shared" si="0"/>
        <v>19</v>
      </c>
      <c r="P48" s="17">
        <f t="shared" si="1"/>
        <v>35</v>
      </c>
      <c r="R48" s="19"/>
      <c r="S48" s="19"/>
      <c r="T48"/>
    </row>
    <row r="49" spans="2:20" ht="23.1" customHeight="1" x14ac:dyDescent="0.25">
      <c r="B49" s="23" t="s">
        <v>76</v>
      </c>
      <c r="C49" s="50">
        <v>7</v>
      </c>
      <c r="D49" s="50">
        <v>1</v>
      </c>
      <c r="E49" s="50">
        <v>0</v>
      </c>
      <c r="F49" s="50">
        <v>2</v>
      </c>
      <c r="G49" s="50">
        <v>0</v>
      </c>
      <c r="H49" s="50">
        <v>0</v>
      </c>
      <c r="I49" s="50">
        <v>3</v>
      </c>
      <c r="J49" s="50">
        <v>0</v>
      </c>
      <c r="K49" s="50">
        <v>0</v>
      </c>
      <c r="L49" s="50">
        <v>0</v>
      </c>
      <c r="M49" s="50">
        <v>23</v>
      </c>
      <c r="N49" s="50">
        <v>0</v>
      </c>
      <c r="O49" s="17">
        <f t="shared" si="0"/>
        <v>13</v>
      </c>
      <c r="P49" s="17">
        <f t="shared" si="1"/>
        <v>36</v>
      </c>
      <c r="R49" s="19"/>
      <c r="S49" s="19"/>
      <c r="T49"/>
    </row>
    <row r="50" spans="2:20" ht="23.1" customHeight="1" x14ac:dyDescent="0.25">
      <c r="B50" s="24" t="s">
        <v>77</v>
      </c>
      <c r="C50" s="50">
        <v>8</v>
      </c>
      <c r="D50" s="50">
        <v>3</v>
      </c>
      <c r="E50" s="50">
        <v>4</v>
      </c>
      <c r="F50" s="50">
        <v>4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19</v>
      </c>
      <c r="N50" s="50">
        <v>0</v>
      </c>
      <c r="O50" s="17">
        <f t="shared" si="0"/>
        <v>20</v>
      </c>
      <c r="P50" s="17">
        <f t="shared" si="1"/>
        <v>39</v>
      </c>
      <c r="R50" s="19"/>
      <c r="S50" s="19"/>
      <c r="T50"/>
    </row>
    <row r="51" spans="2:20" ht="23.1" customHeight="1" x14ac:dyDescent="0.25">
      <c r="B51" s="24" t="s">
        <v>78</v>
      </c>
      <c r="C51" s="50">
        <v>11</v>
      </c>
      <c r="D51" s="50">
        <v>2</v>
      </c>
      <c r="E51" s="50">
        <v>1</v>
      </c>
      <c r="F51" s="50">
        <v>2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2</v>
      </c>
      <c r="M51" s="50">
        <v>30</v>
      </c>
      <c r="N51" s="50">
        <v>0</v>
      </c>
      <c r="O51" s="17">
        <f t="shared" si="0"/>
        <v>19</v>
      </c>
      <c r="P51" s="17">
        <f t="shared" si="1"/>
        <v>49</v>
      </c>
      <c r="R51" s="19"/>
      <c r="S51" s="19"/>
      <c r="T51"/>
    </row>
    <row r="52" spans="2:20" ht="23.1" customHeight="1" x14ac:dyDescent="0.25">
      <c r="B52" s="24" t="s">
        <v>79</v>
      </c>
      <c r="C52" s="50">
        <v>9</v>
      </c>
      <c r="D52" s="50">
        <v>2</v>
      </c>
      <c r="E52" s="50">
        <v>3</v>
      </c>
      <c r="F52" s="50">
        <v>2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21</v>
      </c>
      <c r="N52" s="50">
        <v>0</v>
      </c>
      <c r="O52" s="17">
        <f t="shared" si="0"/>
        <v>16</v>
      </c>
      <c r="P52" s="17">
        <f t="shared" si="1"/>
        <v>37</v>
      </c>
      <c r="R52" s="19"/>
      <c r="S52" s="19"/>
      <c r="T52"/>
    </row>
    <row r="53" spans="2:20" ht="23.1" customHeight="1" x14ac:dyDescent="0.25">
      <c r="B53" s="23" t="s">
        <v>80</v>
      </c>
      <c r="C53" s="50">
        <v>20</v>
      </c>
      <c r="D53" s="50">
        <v>2</v>
      </c>
      <c r="E53" s="50">
        <v>1</v>
      </c>
      <c r="F53" s="50">
        <v>2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23</v>
      </c>
      <c r="N53" s="50">
        <v>0</v>
      </c>
      <c r="O53" s="17">
        <f t="shared" si="0"/>
        <v>25</v>
      </c>
      <c r="P53" s="17">
        <f t="shared" si="1"/>
        <v>48</v>
      </c>
      <c r="R53" s="19"/>
      <c r="S53" s="19"/>
      <c r="T53"/>
    </row>
    <row r="54" spans="2:20" ht="23.1" customHeight="1" x14ac:dyDescent="0.25">
      <c r="B54" s="23" t="s">
        <v>81</v>
      </c>
      <c r="C54" s="50">
        <v>14</v>
      </c>
      <c r="D54" s="50">
        <v>2</v>
      </c>
      <c r="E54" s="50">
        <v>1</v>
      </c>
      <c r="F54" s="50">
        <v>1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21</v>
      </c>
      <c r="N54" s="50">
        <v>0</v>
      </c>
      <c r="O54" s="17">
        <f t="shared" si="0"/>
        <v>20</v>
      </c>
      <c r="P54" s="17">
        <f t="shared" si="1"/>
        <v>41</v>
      </c>
      <c r="R54" s="19"/>
      <c r="S54" s="19"/>
      <c r="T54"/>
    </row>
    <row r="55" spans="2:20" ht="23.1" customHeight="1" x14ac:dyDescent="0.25">
      <c r="B55" s="23" t="s">
        <v>82</v>
      </c>
      <c r="C55" s="50">
        <v>7</v>
      </c>
      <c r="D55" s="50">
        <v>3</v>
      </c>
      <c r="E55" s="50">
        <v>2</v>
      </c>
      <c r="F55" s="50">
        <v>2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24</v>
      </c>
      <c r="N55" s="50">
        <v>0</v>
      </c>
      <c r="O55" s="17">
        <f t="shared" si="0"/>
        <v>16</v>
      </c>
      <c r="P55" s="17">
        <f t="shared" si="1"/>
        <v>40</v>
      </c>
      <c r="R55" s="19"/>
      <c r="S55" s="19"/>
      <c r="T55"/>
    </row>
    <row r="56" spans="2:20" ht="23.1" customHeight="1" x14ac:dyDescent="0.25">
      <c r="B56" s="23" t="s">
        <v>83</v>
      </c>
      <c r="C56" s="50">
        <v>9</v>
      </c>
      <c r="D56" s="50">
        <v>0</v>
      </c>
      <c r="E56" s="50">
        <v>0</v>
      </c>
      <c r="F56" s="50">
        <v>5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36</v>
      </c>
      <c r="N56" s="50">
        <v>0</v>
      </c>
      <c r="O56" s="17">
        <f t="shared" si="0"/>
        <v>15</v>
      </c>
      <c r="P56" s="17">
        <f t="shared" si="1"/>
        <v>51</v>
      </c>
      <c r="R56" s="19"/>
      <c r="S56" s="19"/>
      <c r="T56"/>
    </row>
    <row r="57" spans="2:20" ht="23.1" customHeight="1" x14ac:dyDescent="0.25">
      <c r="B57" s="23" t="s">
        <v>84</v>
      </c>
      <c r="C57" s="50">
        <v>11</v>
      </c>
      <c r="D57" s="50">
        <v>0</v>
      </c>
      <c r="E57" s="50">
        <v>3</v>
      </c>
      <c r="F57" s="50">
        <v>3</v>
      </c>
      <c r="G57" s="50">
        <v>0</v>
      </c>
      <c r="H57" s="50">
        <v>0</v>
      </c>
      <c r="I57" s="50">
        <v>1</v>
      </c>
      <c r="J57" s="50">
        <v>0</v>
      </c>
      <c r="K57" s="50">
        <v>2</v>
      </c>
      <c r="L57" s="50">
        <v>0</v>
      </c>
      <c r="M57" s="50">
        <v>23</v>
      </c>
      <c r="N57" s="50">
        <v>0</v>
      </c>
      <c r="O57" s="17">
        <f t="shared" si="0"/>
        <v>20</v>
      </c>
      <c r="P57" s="17">
        <f t="shared" si="1"/>
        <v>43</v>
      </c>
      <c r="R57" s="19"/>
      <c r="S57" s="19"/>
      <c r="T57"/>
    </row>
    <row r="58" spans="2:20" ht="23.1" customHeight="1" x14ac:dyDescent="0.25">
      <c r="B58" s="59" t="s">
        <v>18</v>
      </c>
      <c r="C58" s="16">
        <f t="shared" ref="C58:P58" si="21">SUM(C10:C57)</f>
        <v>516</v>
      </c>
      <c r="D58" s="16">
        <f t="shared" si="21"/>
        <v>78</v>
      </c>
      <c r="E58" s="16">
        <f t="shared" si="21"/>
        <v>69</v>
      </c>
      <c r="F58" s="16">
        <f t="shared" si="21"/>
        <v>104</v>
      </c>
      <c r="G58" s="16">
        <f t="shared" si="21"/>
        <v>2</v>
      </c>
      <c r="H58" s="16">
        <f t="shared" si="21"/>
        <v>0</v>
      </c>
      <c r="I58" s="16">
        <f t="shared" si="21"/>
        <v>54</v>
      </c>
      <c r="J58" s="16">
        <f t="shared" si="21"/>
        <v>8</v>
      </c>
      <c r="K58" s="16">
        <f t="shared" si="21"/>
        <v>12</v>
      </c>
      <c r="L58" s="16">
        <f t="shared" si="21"/>
        <v>13</v>
      </c>
      <c r="M58" s="16">
        <f t="shared" si="21"/>
        <v>1173</v>
      </c>
      <c r="N58" s="16">
        <f t="shared" si="21"/>
        <v>0</v>
      </c>
      <c r="O58" s="16">
        <f t="shared" si="21"/>
        <v>856</v>
      </c>
      <c r="P58" s="16">
        <f t="shared" si="21"/>
        <v>2029</v>
      </c>
      <c r="R58" s="19"/>
      <c r="S58" s="19"/>
      <c r="T58"/>
    </row>
    <row r="59" spans="2:20" ht="23.1" customHeight="1" x14ac:dyDescent="0.25">
      <c r="B59" s="59" t="s">
        <v>93</v>
      </c>
      <c r="C59" s="43">
        <f t="shared" ref="C59:N59" si="22">C58/$P$58</f>
        <v>0.25431246919664857</v>
      </c>
      <c r="D59" s="43">
        <f t="shared" si="22"/>
        <v>3.8442582552981767E-2</v>
      </c>
      <c r="E59" s="43">
        <f t="shared" si="22"/>
        <v>3.4006899950714639E-2</v>
      </c>
      <c r="F59" s="43">
        <f t="shared" si="22"/>
        <v>5.1256776737309016E-2</v>
      </c>
      <c r="G59" s="43">
        <f t="shared" si="22"/>
        <v>9.8570724494825043E-4</v>
      </c>
      <c r="H59" s="43">
        <f t="shared" si="22"/>
        <v>0</v>
      </c>
      <c r="I59" s="43">
        <f t="shared" si="22"/>
        <v>2.661409561360276E-2</v>
      </c>
      <c r="J59" s="43">
        <f t="shared" si="22"/>
        <v>3.9428289797930017E-3</v>
      </c>
      <c r="K59" s="43">
        <f t="shared" si="22"/>
        <v>5.9142434696895022E-3</v>
      </c>
      <c r="L59" s="43">
        <f t="shared" si="22"/>
        <v>6.407097092163627E-3</v>
      </c>
      <c r="M59" s="43">
        <f t="shared" si="22"/>
        <v>0.57811729916214882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60" t="s">
        <v>94</v>
      </c>
      <c r="C60" s="44">
        <f>C58/$O$58</f>
        <v>0.60280373831775702</v>
      </c>
      <c r="D60" s="44">
        <f t="shared" ref="D60:N60" si="23">D58/$O$58</f>
        <v>9.11214953271028E-2</v>
      </c>
      <c r="E60" s="44">
        <f t="shared" si="23"/>
        <v>8.0607476635514014E-2</v>
      </c>
      <c r="F60" s="44">
        <f t="shared" si="23"/>
        <v>0.12149532710280374</v>
      </c>
      <c r="G60" s="44">
        <f t="shared" si="23"/>
        <v>2.3364485981308409E-3</v>
      </c>
      <c r="H60" s="44">
        <f t="shared" si="23"/>
        <v>0</v>
      </c>
      <c r="I60" s="44">
        <f t="shared" si="23"/>
        <v>6.3084112149532703E-2</v>
      </c>
      <c r="J60" s="44">
        <f t="shared" si="23"/>
        <v>9.3457943925233638E-3</v>
      </c>
      <c r="K60" s="44">
        <f t="shared" si="23"/>
        <v>1.4018691588785047E-2</v>
      </c>
      <c r="L60" s="44">
        <f t="shared" si="23"/>
        <v>1.5186915887850467E-2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F126"/>
  <sheetViews>
    <sheetView view="pageBreakPreview" topLeftCell="A58" zoomScale="60" workbookViewId="0">
      <selection activeCell="S5" sqref="S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8" t="str">
        <f>'[4]23.09. KASANGATI-KIIRA'!C3:G3</f>
        <v>MCC - C2 - STN 70 - KASANGATI-KIIRA ROAD</v>
      </c>
      <c r="D3" s="78"/>
      <c r="E3" s="78"/>
      <c r="F3" s="78"/>
      <c r="G3" s="78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tr">
        <f>'[4]29.09 Kiira-kasangati'!D5</f>
        <v>29.09.19</v>
      </c>
      <c r="F5" s="41" t="s">
        <v>1</v>
      </c>
      <c r="G5" s="76" t="str">
        <f>'[4]29.09 Kiira-kasangati'!G5:H5</f>
        <v>Bonobos hotel</v>
      </c>
      <c r="H5" s="77"/>
      <c r="I5" s="14"/>
      <c r="J5" s="2" t="s">
        <v>5</v>
      </c>
      <c r="K5" s="76" t="str">
        <f>'[4]29.09 Kiira-kasangati'!K5:L5</f>
        <v>Deborah</v>
      </c>
      <c r="L5" s="77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6" t="str">
        <f>'[4]23.09. KASANGATI-KIIRA'!D6:E6</f>
        <v>KASANAGATI</v>
      </c>
      <c r="E6" s="77"/>
      <c r="F6" s="2" t="s">
        <v>2</v>
      </c>
      <c r="G6" s="76" t="str">
        <f>'[4]23.09. KASANGATI-KIIRA'!G6:H6</f>
        <v>KIIRA</v>
      </c>
      <c r="H6" s="77"/>
      <c r="J6" s="2" t="s">
        <v>21</v>
      </c>
      <c r="K6" s="76" t="str">
        <f>'[4]29.09 Kiira-kasangati'!K6:L6</f>
        <v>Lawrence</v>
      </c>
      <c r="L6" s="77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5" t="s">
        <v>88</v>
      </c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0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2</v>
      </c>
      <c r="M10" s="50">
        <v>18</v>
      </c>
      <c r="N10" s="50">
        <v>0</v>
      </c>
      <c r="O10" s="17">
        <f t="shared" ref="O10:O57" si="0">SUM(C10:L10,N10)</f>
        <v>7</v>
      </c>
      <c r="P10" s="17">
        <f t="shared" ref="P10:P57" si="1">SUM(C10:N10)</f>
        <v>25</v>
      </c>
      <c r="R10" s="1" t="s">
        <v>6</v>
      </c>
      <c r="S10" s="17">
        <f t="shared" ref="S10:AF10" si="2">SUM(C10:C13)</f>
        <v>8</v>
      </c>
      <c r="T10" s="17">
        <f t="shared" si="2"/>
        <v>0</v>
      </c>
      <c r="U10" s="17">
        <f t="shared" si="2"/>
        <v>1</v>
      </c>
      <c r="V10" s="17">
        <f t="shared" si="2"/>
        <v>9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1</v>
      </c>
      <c r="AA10" s="17">
        <f t="shared" si="2"/>
        <v>0</v>
      </c>
      <c r="AB10" s="17">
        <f t="shared" si="2"/>
        <v>2</v>
      </c>
      <c r="AC10" s="17">
        <f t="shared" si="2"/>
        <v>81</v>
      </c>
      <c r="AD10" s="17">
        <f t="shared" si="2"/>
        <v>0</v>
      </c>
      <c r="AE10" s="31">
        <f t="shared" si="2"/>
        <v>23</v>
      </c>
      <c r="AF10" s="31">
        <f t="shared" si="2"/>
        <v>104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0</v>
      </c>
      <c r="F11" s="50">
        <v>3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27</v>
      </c>
      <c r="N11" s="50">
        <v>0</v>
      </c>
      <c r="O11" s="17">
        <f t="shared" si="0"/>
        <v>5</v>
      </c>
      <c r="P11" s="17">
        <f t="shared" si="1"/>
        <v>32</v>
      </c>
      <c r="R11" s="1" t="s">
        <v>7</v>
      </c>
      <c r="S11" s="17">
        <f t="shared" ref="S11:AF11" si="3">SUM(C14:C17)</f>
        <v>23</v>
      </c>
      <c r="T11" s="17">
        <f t="shared" si="3"/>
        <v>4</v>
      </c>
      <c r="U11" s="17">
        <f t="shared" si="3"/>
        <v>11</v>
      </c>
      <c r="V11" s="17">
        <f t="shared" si="3"/>
        <v>12</v>
      </c>
      <c r="W11" s="17">
        <f t="shared" si="3"/>
        <v>2</v>
      </c>
      <c r="X11" s="17">
        <f t="shared" si="3"/>
        <v>0</v>
      </c>
      <c r="Y11" s="17">
        <f t="shared" si="3"/>
        <v>7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102</v>
      </c>
      <c r="AD11" s="17">
        <f t="shared" si="3"/>
        <v>0</v>
      </c>
      <c r="AE11" s="31">
        <f t="shared" si="3"/>
        <v>59</v>
      </c>
      <c r="AF11" s="31">
        <f t="shared" si="3"/>
        <v>161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2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13</v>
      </c>
      <c r="N12" s="50">
        <v>0</v>
      </c>
      <c r="O12" s="17">
        <f t="shared" si="0"/>
        <v>5</v>
      </c>
      <c r="P12" s="17">
        <f t="shared" si="1"/>
        <v>18</v>
      </c>
      <c r="R12" s="1" t="s">
        <v>8</v>
      </c>
      <c r="S12" s="17">
        <f t="shared" ref="S12:AF12" si="4">SUM(C18:C21)</f>
        <v>19</v>
      </c>
      <c r="T12" s="17">
        <f t="shared" si="4"/>
        <v>7</v>
      </c>
      <c r="U12" s="17">
        <f t="shared" si="4"/>
        <v>3</v>
      </c>
      <c r="V12" s="17">
        <f t="shared" si="4"/>
        <v>11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0</v>
      </c>
      <c r="AA12" s="17">
        <f t="shared" si="4"/>
        <v>0</v>
      </c>
      <c r="AB12" s="17">
        <f t="shared" si="4"/>
        <v>2</v>
      </c>
      <c r="AC12" s="17">
        <f t="shared" si="4"/>
        <v>119</v>
      </c>
      <c r="AD12" s="17">
        <f t="shared" si="4"/>
        <v>0</v>
      </c>
      <c r="AE12" s="31">
        <f t="shared" si="4"/>
        <v>46</v>
      </c>
      <c r="AF12" s="31">
        <f t="shared" si="4"/>
        <v>165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1</v>
      </c>
      <c r="F13" s="50">
        <v>2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23</v>
      </c>
      <c r="N13" s="50">
        <v>0</v>
      </c>
      <c r="O13" s="17">
        <f t="shared" si="0"/>
        <v>6</v>
      </c>
      <c r="P13" s="17">
        <f t="shared" si="1"/>
        <v>29</v>
      </c>
      <c r="R13" s="1" t="s">
        <v>9</v>
      </c>
      <c r="S13" s="17">
        <f t="shared" ref="S13:AF13" si="5">SUM(C22:C25)</f>
        <v>28</v>
      </c>
      <c r="T13" s="17">
        <f t="shared" si="5"/>
        <v>1</v>
      </c>
      <c r="U13" s="17">
        <f t="shared" si="5"/>
        <v>6</v>
      </c>
      <c r="V13" s="17">
        <f t="shared" si="5"/>
        <v>3</v>
      </c>
      <c r="W13" s="17">
        <f t="shared" si="5"/>
        <v>0</v>
      </c>
      <c r="X13" s="17">
        <f t="shared" si="5"/>
        <v>2</v>
      </c>
      <c r="Y13" s="17">
        <f t="shared" si="5"/>
        <v>1</v>
      </c>
      <c r="Z13" s="17">
        <f t="shared" si="5"/>
        <v>0</v>
      </c>
      <c r="AA13" s="17">
        <f t="shared" si="5"/>
        <v>3</v>
      </c>
      <c r="AB13" s="17">
        <f t="shared" si="5"/>
        <v>0</v>
      </c>
      <c r="AC13" s="17">
        <f t="shared" si="5"/>
        <v>104</v>
      </c>
      <c r="AD13" s="17">
        <f t="shared" si="5"/>
        <v>0</v>
      </c>
      <c r="AE13" s="31">
        <f t="shared" si="5"/>
        <v>44</v>
      </c>
      <c r="AF13" s="31">
        <f t="shared" si="5"/>
        <v>148</v>
      </c>
    </row>
    <row r="14" spans="2:32" ht="23.1" customHeight="1" x14ac:dyDescent="0.25">
      <c r="B14" s="23" t="s">
        <v>41</v>
      </c>
      <c r="C14" s="50">
        <v>4</v>
      </c>
      <c r="D14" s="50">
        <v>0</v>
      </c>
      <c r="E14" s="50">
        <v>1</v>
      </c>
      <c r="F14" s="50">
        <v>3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25</v>
      </c>
      <c r="N14" s="50">
        <v>0</v>
      </c>
      <c r="O14" s="17">
        <f t="shared" si="0"/>
        <v>9</v>
      </c>
      <c r="P14" s="17">
        <f t="shared" si="1"/>
        <v>34</v>
      </c>
      <c r="R14" s="1" t="s">
        <v>10</v>
      </c>
      <c r="S14" s="17">
        <f t="shared" ref="S14:AF14" si="6">SUM(C26:C29)</f>
        <v>37</v>
      </c>
      <c r="T14" s="17">
        <f t="shared" si="6"/>
        <v>4</v>
      </c>
      <c r="U14" s="17">
        <f t="shared" si="6"/>
        <v>7</v>
      </c>
      <c r="V14" s="17">
        <f t="shared" si="6"/>
        <v>6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0</v>
      </c>
      <c r="AA14" s="17">
        <f t="shared" si="6"/>
        <v>1</v>
      </c>
      <c r="AB14" s="17">
        <f t="shared" si="6"/>
        <v>0</v>
      </c>
      <c r="AC14" s="17">
        <f t="shared" si="6"/>
        <v>89</v>
      </c>
      <c r="AD14" s="17">
        <f t="shared" si="6"/>
        <v>0</v>
      </c>
      <c r="AE14" s="31">
        <f t="shared" si="6"/>
        <v>58</v>
      </c>
      <c r="AF14" s="31">
        <f t="shared" si="6"/>
        <v>147</v>
      </c>
    </row>
    <row r="15" spans="2:32" ht="23.1" customHeight="1" x14ac:dyDescent="0.25">
      <c r="B15" s="23" t="s">
        <v>42</v>
      </c>
      <c r="C15" s="50">
        <v>6</v>
      </c>
      <c r="D15" s="50">
        <v>2</v>
      </c>
      <c r="E15" s="50">
        <v>3</v>
      </c>
      <c r="F15" s="50">
        <v>3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26</v>
      </c>
      <c r="N15" s="50">
        <v>0</v>
      </c>
      <c r="O15" s="17">
        <f t="shared" si="0"/>
        <v>16</v>
      </c>
      <c r="P15" s="17">
        <f t="shared" si="1"/>
        <v>42</v>
      </c>
      <c r="R15" s="1" t="s">
        <v>11</v>
      </c>
      <c r="S15" s="17">
        <f t="shared" ref="S15:AF15" si="7">SUM(C30:C33)</f>
        <v>44</v>
      </c>
      <c r="T15" s="17">
        <f t="shared" si="7"/>
        <v>7</v>
      </c>
      <c r="U15" s="17">
        <f t="shared" si="7"/>
        <v>16</v>
      </c>
      <c r="V15" s="17">
        <f t="shared" si="7"/>
        <v>3</v>
      </c>
      <c r="W15" s="17">
        <f t="shared" si="7"/>
        <v>0</v>
      </c>
      <c r="X15" s="17">
        <f t="shared" si="7"/>
        <v>3</v>
      </c>
      <c r="Y15" s="17">
        <f t="shared" si="7"/>
        <v>7</v>
      </c>
      <c r="Z15" s="17">
        <f t="shared" si="7"/>
        <v>0</v>
      </c>
      <c r="AA15" s="17">
        <f t="shared" si="7"/>
        <v>0</v>
      </c>
      <c r="AB15" s="17">
        <f t="shared" si="7"/>
        <v>2</v>
      </c>
      <c r="AC15" s="17">
        <f t="shared" si="7"/>
        <v>81</v>
      </c>
      <c r="AD15" s="17">
        <f t="shared" si="7"/>
        <v>0</v>
      </c>
      <c r="AE15" s="31">
        <f t="shared" si="7"/>
        <v>82</v>
      </c>
      <c r="AF15" s="31">
        <f t="shared" si="7"/>
        <v>163</v>
      </c>
    </row>
    <row r="16" spans="2:32" ht="23.1" customHeight="1" x14ac:dyDescent="0.25">
      <c r="B16" s="23" t="s">
        <v>43</v>
      </c>
      <c r="C16" s="50">
        <v>4</v>
      </c>
      <c r="D16" s="50">
        <v>0</v>
      </c>
      <c r="E16" s="50">
        <v>2</v>
      </c>
      <c r="F16" s="50">
        <v>4</v>
      </c>
      <c r="G16" s="50">
        <v>1</v>
      </c>
      <c r="H16" s="50">
        <v>0</v>
      </c>
      <c r="I16" s="50">
        <v>3</v>
      </c>
      <c r="J16" s="50">
        <v>0</v>
      </c>
      <c r="K16" s="50">
        <v>0</v>
      </c>
      <c r="L16" s="50">
        <v>0</v>
      </c>
      <c r="M16" s="50">
        <v>31</v>
      </c>
      <c r="N16" s="50">
        <v>0</v>
      </c>
      <c r="O16" s="17">
        <f t="shared" si="0"/>
        <v>14</v>
      </c>
      <c r="P16" s="17">
        <f t="shared" si="1"/>
        <v>45</v>
      </c>
      <c r="R16" s="1" t="s">
        <v>12</v>
      </c>
      <c r="S16" s="17">
        <f t="shared" ref="S16:AF16" si="8">SUM(C34:C37)</f>
        <v>48</v>
      </c>
      <c r="T16" s="17">
        <f t="shared" si="8"/>
        <v>4</v>
      </c>
      <c r="U16" s="17">
        <f t="shared" si="8"/>
        <v>9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9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65</v>
      </c>
      <c r="AD16" s="17">
        <f t="shared" si="8"/>
        <v>0</v>
      </c>
      <c r="AE16" s="31">
        <f t="shared" si="8"/>
        <v>75</v>
      </c>
      <c r="AF16" s="31">
        <f t="shared" si="8"/>
        <v>140</v>
      </c>
    </row>
    <row r="17" spans="2:32" ht="23.1" customHeight="1" x14ac:dyDescent="0.25">
      <c r="B17" s="23" t="s">
        <v>44</v>
      </c>
      <c r="C17" s="50">
        <v>9</v>
      </c>
      <c r="D17" s="50">
        <v>2</v>
      </c>
      <c r="E17" s="50">
        <v>5</v>
      </c>
      <c r="F17" s="50">
        <v>2</v>
      </c>
      <c r="G17" s="50">
        <v>1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20</v>
      </c>
      <c r="N17" s="50">
        <v>0</v>
      </c>
      <c r="O17" s="17">
        <f t="shared" si="0"/>
        <v>20</v>
      </c>
      <c r="P17" s="17">
        <f t="shared" si="1"/>
        <v>40</v>
      </c>
      <c r="R17" s="1" t="s">
        <v>13</v>
      </c>
      <c r="S17" s="17">
        <f t="shared" ref="S17:AF17" si="9">SUM(C38:C41)</f>
        <v>52</v>
      </c>
      <c r="T17" s="17">
        <f t="shared" si="9"/>
        <v>10</v>
      </c>
      <c r="U17" s="17">
        <f t="shared" si="9"/>
        <v>4</v>
      </c>
      <c r="V17" s="17">
        <f t="shared" si="9"/>
        <v>9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96</v>
      </c>
      <c r="AD17" s="17">
        <f t="shared" si="9"/>
        <v>0</v>
      </c>
      <c r="AE17" s="31">
        <f t="shared" si="9"/>
        <v>78</v>
      </c>
      <c r="AF17" s="31">
        <f t="shared" si="9"/>
        <v>174</v>
      </c>
    </row>
    <row r="18" spans="2:32" ht="23.1" customHeight="1" x14ac:dyDescent="0.25">
      <c r="B18" s="23" t="s">
        <v>45</v>
      </c>
      <c r="C18" s="50">
        <v>6</v>
      </c>
      <c r="D18" s="50">
        <v>0</v>
      </c>
      <c r="E18" s="50">
        <v>0</v>
      </c>
      <c r="F18" s="50">
        <v>4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33</v>
      </c>
      <c r="N18" s="50">
        <v>0</v>
      </c>
      <c r="O18" s="17">
        <f t="shared" si="0"/>
        <v>13</v>
      </c>
      <c r="P18" s="17">
        <f t="shared" si="1"/>
        <v>46</v>
      </c>
      <c r="R18" s="1" t="s">
        <v>14</v>
      </c>
      <c r="S18" s="17">
        <f t="shared" ref="S18:AF18" si="10">SUM(C42:C45)</f>
        <v>41</v>
      </c>
      <c r="T18" s="17">
        <f t="shared" si="10"/>
        <v>6</v>
      </c>
      <c r="U18" s="17">
        <f t="shared" si="10"/>
        <v>4</v>
      </c>
      <c r="V18" s="17">
        <f t="shared" si="10"/>
        <v>10</v>
      </c>
      <c r="W18" s="17">
        <f t="shared" si="10"/>
        <v>0</v>
      </c>
      <c r="X18" s="17">
        <f t="shared" si="10"/>
        <v>1</v>
      </c>
      <c r="Y18" s="17">
        <f t="shared" si="10"/>
        <v>3</v>
      </c>
      <c r="Z18" s="17">
        <f t="shared" si="10"/>
        <v>0</v>
      </c>
      <c r="AA18" s="17">
        <f t="shared" si="10"/>
        <v>1</v>
      </c>
      <c r="AB18" s="17">
        <f t="shared" si="10"/>
        <v>4</v>
      </c>
      <c r="AC18" s="17">
        <f t="shared" si="10"/>
        <v>96</v>
      </c>
      <c r="AD18" s="17">
        <f t="shared" si="10"/>
        <v>0</v>
      </c>
      <c r="AE18" s="31">
        <f t="shared" si="10"/>
        <v>70</v>
      </c>
      <c r="AF18" s="31">
        <f t="shared" si="10"/>
        <v>166</v>
      </c>
    </row>
    <row r="19" spans="2:32" ht="23.1" customHeight="1" x14ac:dyDescent="0.25">
      <c r="B19" s="23" t="s">
        <v>46</v>
      </c>
      <c r="C19" s="50">
        <v>4</v>
      </c>
      <c r="D19" s="50">
        <v>4</v>
      </c>
      <c r="E19" s="50">
        <v>2</v>
      </c>
      <c r="F19" s="50">
        <v>2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1</v>
      </c>
      <c r="M19" s="50">
        <v>25</v>
      </c>
      <c r="N19" s="50">
        <v>0</v>
      </c>
      <c r="O19" s="17">
        <f t="shared" si="0"/>
        <v>13</v>
      </c>
      <c r="P19" s="17">
        <f t="shared" si="1"/>
        <v>38</v>
      </c>
      <c r="R19" s="1" t="s">
        <v>15</v>
      </c>
      <c r="S19" s="17">
        <f t="shared" ref="S19:AF19" si="11">SUM(C46:C49)</f>
        <v>32</v>
      </c>
      <c r="T19" s="17">
        <f t="shared" si="11"/>
        <v>9</v>
      </c>
      <c r="U19" s="17">
        <f t="shared" si="11"/>
        <v>8</v>
      </c>
      <c r="V19" s="17">
        <f t="shared" si="11"/>
        <v>7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2</v>
      </c>
      <c r="AB19" s="17">
        <f t="shared" si="11"/>
        <v>2</v>
      </c>
      <c r="AC19" s="17">
        <f t="shared" si="11"/>
        <v>84</v>
      </c>
      <c r="AD19" s="17">
        <f t="shared" si="11"/>
        <v>0</v>
      </c>
      <c r="AE19" s="31">
        <f t="shared" si="11"/>
        <v>63</v>
      </c>
      <c r="AF19" s="31">
        <f t="shared" si="11"/>
        <v>147</v>
      </c>
    </row>
    <row r="20" spans="2:32" ht="23.1" customHeight="1" x14ac:dyDescent="0.25">
      <c r="B20" s="23" t="s">
        <v>47</v>
      </c>
      <c r="C20" s="50">
        <v>5</v>
      </c>
      <c r="D20" s="50">
        <v>2</v>
      </c>
      <c r="E20" s="50">
        <v>1</v>
      </c>
      <c r="F20" s="50">
        <v>2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34</v>
      </c>
      <c r="N20" s="50">
        <v>0</v>
      </c>
      <c r="O20" s="17">
        <f t="shared" si="0"/>
        <v>11</v>
      </c>
      <c r="P20" s="17">
        <f t="shared" si="1"/>
        <v>45</v>
      </c>
      <c r="R20" s="1" t="s">
        <v>16</v>
      </c>
      <c r="S20" s="17">
        <f t="shared" ref="S20:AF20" si="12">SUM(C50:C53)</f>
        <v>52</v>
      </c>
      <c r="T20" s="17">
        <f t="shared" si="12"/>
        <v>7</v>
      </c>
      <c r="U20" s="17">
        <f t="shared" si="12"/>
        <v>5</v>
      </c>
      <c r="V20" s="17">
        <f t="shared" si="12"/>
        <v>13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0</v>
      </c>
      <c r="AA20" s="17">
        <f t="shared" si="12"/>
        <v>0</v>
      </c>
      <c r="AB20" s="17">
        <f t="shared" si="12"/>
        <v>1</v>
      </c>
      <c r="AC20" s="17">
        <f t="shared" si="12"/>
        <v>80</v>
      </c>
      <c r="AD20" s="17">
        <f t="shared" si="12"/>
        <v>0</v>
      </c>
      <c r="AE20" s="31">
        <f t="shared" si="12"/>
        <v>83</v>
      </c>
      <c r="AF20" s="31">
        <f t="shared" si="12"/>
        <v>163</v>
      </c>
    </row>
    <row r="21" spans="2:32" ht="23.1" customHeight="1" x14ac:dyDescent="0.25">
      <c r="B21" s="23" t="s">
        <v>48</v>
      </c>
      <c r="C21" s="50">
        <v>4</v>
      </c>
      <c r="D21" s="50">
        <v>1</v>
      </c>
      <c r="E21" s="50">
        <v>0</v>
      </c>
      <c r="F21" s="50">
        <v>3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1</v>
      </c>
      <c r="M21" s="50">
        <v>27</v>
      </c>
      <c r="N21" s="50">
        <v>0</v>
      </c>
      <c r="O21" s="17">
        <f t="shared" si="0"/>
        <v>9</v>
      </c>
      <c r="P21" s="17">
        <f t="shared" si="1"/>
        <v>36</v>
      </c>
      <c r="R21" s="36" t="s">
        <v>20</v>
      </c>
      <c r="S21" s="34">
        <f t="shared" ref="S21:AF21" si="13">SUM(C54:C57)</f>
        <v>56</v>
      </c>
      <c r="T21" s="17">
        <f t="shared" si="13"/>
        <v>4</v>
      </c>
      <c r="U21" s="17">
        <f t="shared" si="13"/>
        <v>9</v>
      </c>
      <c r="V21" s="17">
        <f t="shared" si="13"/>
        <v>15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99</v>
      </c>
      <c r="AD21" s="17">
        <f t="shared" si="13"/>
        <v>0</v>
      </c>
      <c r="AE21" s="31">
        <f t="shared" si="13"/>
        <v>89</v>
      </c>
      <c r="AF21" s="31">
        <f t="shared" si="13"/>
        <v>188</v>
      </c>
    </row>
    <row r="22" spans="2:32" ht="23.1" customHeight="1" x14ac:dyDescent="0.25">
      <c r="B22" s="23" t="s">
        <v>49</v>
      </c>
      <c r="C22" s="50">
        <v>4</v>
      </c>
      <c r="D22" s="50">
        <v>1</v>
      </c>
      <c r="E22" s="50">
        <v>2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2</v>
      </c>
      <c r="L22" s="50">
        <v>0</v>
      </c>
      <c r="M22" s="50">
        <v>40</v>
      </c>
      <c r="N22" s="50">
        <v>0</v>
      </c>
      <c r="O22" s="17">
        <f t="shared" si="0"/>
        <v>10</v>
      </c>
      <c r="P22" s="17">
        <f t="shared" si="1"/>
        <v>50</v>
      </c>
      <c r="R22" s="57" t="s">
        <v>90</v>
      </c>
      <c r="S22" s="58">
        <f>MAX(S10:S12)</f>
        <v>23</v>
      </c>
      <c r="T22" s="58">
        <f t="shared" ref="T22:AF22" si="14">MAX(T10:T12)</f>
        <v>7</v>
      </c>
      <c r="U22" s="58">
        <f t="shared" si="14"/>
        <v>11</v>
      </c>
      <c r="V22" s="58">
        <f t="shared" si="14"/>
        <v>12</v>
      </c>
      <c r="W22" s="58">
        <f t="shared" si="14"/>
        <v>2</v>
      </c>
      <c r="X22" s="58">
        <f t="shared" si="14"/>
        <v>0</v>
      </c>
      <c r="Y22" s="58">
        <f t="shared" si="14"/>
        <v>7</v>
      </c>
      <c r="Z22" s="58">
        <f t="shared" si="14"/>
        <v>1</v>
      </c>
      <c r="AA22" s="58">
        <f t="shared" si="14"/>
        <v>0</v>
      </c>
      <c r="AB22" s="58">
        <f t="shared" si="14"/>
        <v>2</v>
      </c>
      <c r="AC22" s="58">
        <f t="shared" si="14"/>
        <v>119</v>
      </c>
      <c r="AD22" s="58">
        <f t="shared" si="14"/>
        <v>0</v>
      </c>
      <c r="AE22" s="40">
        <f t="shared" si="14"/>
        <v>59</v>
      </c>
      <c r="AF22" s="40">
        <f t="shared" si="14"/>
        <v>165</v>
      </c>
    </row>
    <row r="23" spans="2:32" ht="23.1" customHeight="1" x14ac:dyDescent="0.25">
      <c r="B23" s="23" t="s">
        <v>50</v>
      </c>
      <c r="C23" s="50">
        <v>7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20</v>
      </c>
      <c r="N23" s="50">
        <v>0</v>
      </c>
      <c r="O23" s="17">
        <f t="shared" si="0"/>
        <v>7</v>
      </c>
      <c r="P23" s="17">
        <f t="shared" si="1"/>
        <v>27</v>
      </c>
      <c r="R23" s="57" t="s">
        <v>91</v>
      </c>
      <c r="S23" s="58">
        <f>MAX(S13:S18)</f>
        <v>52</v>
      </c>
      <c r="T23" s="58">
        <f t="shared" ref="T23:AF23" si="15">MAX(T13:T18)</f>
        <v>10</v>
      </c>
      <c r="U23" s="58">
        <f t="shared" si="15"/>
        <v>16</v>
      </c>
      <c r="V23" s="58">
        <f t="shared" si="15"/>
        <v>10</v>
      </c>
      <c r="W23" s="58">
        <f t="shared" si="15"/>
        <v>0</v>
      </c>
      <c r="X23" s="58">
        <f t="shared" si="15"/>
        <v>3</v>
      </c>
      <c r="Y23" s="58">
        <f t="shared" si="15"/>
        <v>9</v>
      </c>
      <c r="Z23" s="58">
        <f t="shared" si="15"/>
        <v>0</v>
      </c>
      <c r="AA23" s="58">
        <f t="shared" si="15"/>
        <v>3</v>
      </c>
      <c r="AB23" s="58">
        <f t="shared" si="15"/>
        <v>4</v>
      </c>
      <c r="AC23" s="58">
        <f t="shared" si="15"/>
        <v>104</v>
      </c>
      <c r="AD23" s="58">
        <f t="shared" si="15"/>
        <v>0</v>
      </c>
      <c r="AE23" s="40">
        <f t="shared" si="15"/>
        <v>82</v>
      </c>
      <c r="AF23" s="40">
        <f t="shared" si="15"/>
        <v>174</v>
      </c>
    </row>
    <row r="24" spans="2:32" ht="23.1" customHeight="1" x14ac:dyDescent="0.25">
      <c r="B24" s="23" t="s">
        <v>51</v>
      </c>
      <c r="C24" s="50">
        <v>8</v>
      </c>
      <c r="D24" s="50">
        <v>0</v>
      </c>
      <c r="E24" s="50">
        <v>2</v>
      </c>
      <c r="F24" s="50">
        <v>2</v>
      </c>
      <c r="G24" s="50">
        <v>0</v>
      </c>
      <c r="H24" s="50">
        <v>0</v>
      </c>
      <c r="I24" s="50">
        <v>1</v>
      </c>
      <c r="J24" s="50">
        <v>0</v>
      </c>
      <c r="K24" s="50">
        <v>1</v>
      </c>
      <c r="L24" s="50">
        <v>0</v>
      </c>
      <c r="M24" s="50">
        <v>24</v>
      </c>
      <c r="N24" s="50">
        <v>0</v>
      </c>
      <c r="O24" s="17">
        <f t="shared" si="0"/>
        <v>14</v>
      </c>
      <c r="P24" s="17">
        <f t="shared" si="1"/>
        <v>38</v>
      </c>
      <c r="R24" s="57" t="s">
        <v>92</v>
      </c>
      <c r="S24" s="58">
        <f>MAX(S19:S21)</f>
        <v>56</v>
      </c>
      <c r="T24" s="58">
        <f t="shared" ref="T24:AF24" si="16">MAX(T19:T21)</f>
        <v>9</v>
      </c>
      <c r="U24" s="58">
        <f t="shared" si="16"/>
        <v>9</v>
      </c>
      <c r="V24" s="58">
        <f t="shared" si="16"/>
        <v>15</v>
      </c>
      <c r="W24" s="58">
        <f t="shared" si="16"/>
        <v>0</v>
      </c>
      <c r="X24" s="58">
        <f t="shared" si="16"/>
        <v>0</v>
      </c>
      <c r="Y24" s="58">
        <f t="shared" si="16"/>
        <v>5</v>
      </c>
      <c r="Z24" s="58">
        <f t="shared" si="16"/>
        <v>0</v>
      </c>
      <c r="AA24" s="58">
        <f t="shared" si="16"/>
        <v>2</v>
      </c>
      <c r="AB24" s="58">
        <f t="shared" si="16"/>
        <v>2</v>
      </c>
      <c r="AC24" s="58">
        <f t="shared" si="16"/>
        <v>99</v>
      </c>
      <c r="AD24" s="58">
        <f t="shared" si="16"/>
        <v>0</v>
      </c>
      <c r="AE24" s="40">
        <f t="shared" si="16"/>
        <v>89</v>
      </c>
      <c r="AF24" s="40">
        <f t="shared" si="16"/>
        <v>188</v>
      </c>
    </row>
    <row r="25" spans="2:32" ht="23.1" customHeight="1" x14ac:dyDescent="0.25">
      <c r="B25" s="23" t="s">
        <v>52</v>
      </c>
      <c r="C25" s="50">
        <v>9</v>
      </c>
      <c r="D25" s="50">
        <v>0</v>
      </c>
      <c r="E25" s="50">
        <v>2</v>
      </c>
      <c r="F25" s="50">
        <v>0</v>
      </c>
      <c r="G25" s="50">
        <v>0</v>
      </c>
      <c r="H25" s="50">
        <v>2</v>
      </c>
      <c r="I25" s="50">
        <v>0</v>
      </c>
      <c r="J25" s="50">
        <v>0</v>
      </c>
      <c r="K25" s="50">
        <v>0</v>
      </c>
      <c r="L25" s="50">
        <v>0</v>
      </c>
      <c r="M25" s="50">
        <v>20</v>
      </c>
      <c r="N25" s="50">
        <v>0</v>
      </c>
      <c r="O25" s="17">
        <f t="shared" si="0"/>
        <v>13</v>
      </c>
      <c r="P25" s="17">
        <f t="shared" si="1"/>
        <v>33</v>
      </c>
      <c r="R25" s="37" t="s">
        <v>85</v>
      </c>
      <c r="S25" s="35">
        <f t="shared" ref="S25:AF25" si="17">SUM(S10:S12)</f>
        <v>50</v>
      </c>
      <c r="T25" s="16">
        <f t="shared" si="17"/>
        <v>11</v>
      </c>
      <c r="U25" s="16">
        <f t="shared" si="17"/>
        <v>15</v>
      </c>
      <c r="V25" s="16">
        <f t="shared" si="17"/>
        <v>32</v>
      </c>
      <c r="W25" s="16">
        <f t="shared" si="17"/>
        <v>2</v>
      </c>
      <c r="X25" s="16">
        <f t="shared" si="17"/>
        <v>0</v>
      </c>
      <c r="Y25" s="16">
        <f t="shared" si="17"/>
        <v>13</v>
      </c>
      <c r="Z25" s="16">
        <f t="shared" si="17"/>
        <v>1</v>
      </c>
      <c r="AA25" s="16">
        <f t="shared" si="17"/>
        <v>0</v>
      </c>
      <c r="AB25" s="16">
        <f t="shared" si="17"/>
        <v>4</v>
      </c>
      <c r="AC25" s="16">
        <f t="shared" si="17"/>
        <v>302</v>
      </c>
      <c r="AD25" s="16">
        <f t="shared" si="17"/>
        <v>0</v>
      </c>
      <c r="AE25" s="32">
        <f t="shared" si="17"/>
        <v>128</v>
      </c>
      <c r="AF25" s="32">
        <f t="shared" si="17"/>
        <v>430</v>
      </c>
    </row>
    <row r="26" spans="2:32" ht="23.1" customHeight="1" x14ac:dyDescent="0.25">
      <c r="B26" s="23" t="s">
        <v>53</v>
      </c>
      <c r="C26" s="50">
        <v>9</v>
      </c>
      <c r="D26" s="50">
        <v>1</v>
      </c>
      <c r="E26" s="50">
        <v>1</v>
      </c>
      <c r="F26" s="50">
        <v>1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22</v>
      </c>
      <c r="N26" s="50">
        <v>0</v>
      </c>
      <c r="O26" s="17">
        <f t="shared" si="0"/>
        <v>14</v>
      </c>
      <c r="P26" s="17">
        <f t="shared" si="1"/>
        <v>36</v>
      </c>
      <c r="R26" s="28" t="s">
        <v>86</v>
      </c>
      <c r="S26" s="16">
        <f t="shared" ref="S26:AF26" si="18">SUM(S13:S18)</f>
        <v>250</v>
      </c>
      <c r="T26" s="16">
        <f t="shared" si="18"/>
        <v>32</v>
      </c>
      <c r="U26" s="16">
        <f t="shared" si="18"/>
        <v>46</v>
      </c>
      <c r="V26" s="16">
        <f t="shared" si="18"/>
        <v>36</v>
      </c>
      <c r="W26" s="16">
        <f t="shared" si="18"/>
        <v>0</v>
      </c>
      <c r="X26" s="16">
        <f t="shared" si="18"/>
        <v>6</v>
      </c>
      <c r="Y26" s="16">
        <f t="shared" si="18"/>
        <v>25</v>
      </c>
      <c r="Z26" s="16">
        <f t="shared" si="18"/>
        <v>0</v>
      </c>
      <c r="AA26" s="16">
        <f t="shared" si="18"/>
        <v>5</v>
      </c>
      <c r="AB26" s="16">
        <f t="shared" si="18"/>
        <v>7</v>
      </c>
      <c r="AC26" s="16">
        <f t="shared" si="18"/>
        <v>531</v>
      </c>
      <c r="AD26" s="16">
        <f t="shared" si="18"/>
        <v>0</v>
      </c>
      <c r="AE26" s="32">
        <f t="shared" si="18"/>
        <v>407</v>
      </c>
      <c r="AF26" s="32">
        <f t="shared" si="18"/>
        <v>938</v>
      </c>
    </row>
    <row r="27" spans="2:32" ht="23.1" customHeight="1" x14ac:dyDescent="0.25">
      <c r="B27" s="23" t="s">
        <v>54</v>
      </c>
      <c r="C27" s="50">
        <v>12</v>
      </c>
      <c r="D27" s="50">
        <v>1</v>
      </c>
      <c r="E27" s="50">
        <v>3</v>
      </c>
      <c r="F27" s="50">
        <v>2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22</v>
      </c>
      <c r="N27" s="50">
        <v>0</v>
      </c>
      <c r="O27" s="17">
        <f t="shared" si="0"/>
        <v>19</v>
      </c>
      <c r="P27" s="17">
        <f t="shared" si="1"/>
        <v>41</v>
      </c>
      <c r="R27" s="29" t="s">
        <v>87</v>
      </c>
      <c r="S27" s="16">
        <f t="shared" ref="S27:AF27" si="19">SUM(S19:S21)</f>
        <v>140</v>
      </c>
      <c r="T27" s="16">
        <f t="shared" si="19"/>
        <v>20</v>
      </c>
      <c r="U27" s="16">
        <f t="shared" si="19"/>
        <v>22</v>
      </c>
      <c r="V27" s="16">
        <f t="shared" si="19"/>
        <v>35</v>
      </c>
      <c r="W27" s="16">
        <f t="shared" si="19"/>
        <v>0</v>
      </c>
      <c r="X27" s="16">
        <f t="shared" si="19"/>
        <v>0</v>
      </c>
      <c r="Y27" s="16">
        <f t="shared" si="19"/>
        <v>12</v>
      </c>
      <c r="Z27" s="16">
        <f t="shared" si="19"/>
        <v>0</v>
      </c>
      <c r="AA27" s="16">
        <f t="shared" si="19"/>
        <v>3</v>
      </c>
      <c r="AB27" s="16">
        <f t="shared" si="19"/>
        <v>3</v>
      </c>
      <c r="AC27" s="16">
        <f t="shared" si="19"/>
        <v>263</v>
      </c>
      <c r="AD27" s="16">
        <f t="shared" si="19"/>
        <v>0</v>
      </c>
      <c r="AE27" s="32">
        <f t="shared" si="19"/>
        <v>235</v>
      </c>
      <c r="AF27" s="32">
        <f t="shared" si="19"/>
        <v>498</v>
      </c>
    </row>
    <row r="28" spans="2:32" ht="23.1" customHeight="1" x14ac:dyDescent="0.25">
      <c r="B28" s="23" t="s">
        <v>55</v>
      </c>
      <c r="C28" s="50">
        <v>8</v>
      </c>
      <c r="D28" s="50">
        <v>1</v>
      </c>
      <c r="E28" s="50">
        <v>2</v>
      </c>
      <c r="F28" s="50">
        <v>2</v>
      </c>
      <c r="G28" s="50">
        <v>0</v>
      </c>
      <c r="H28" s="50">
        <v>0</v>
      </c>
      <c r="I28" s="50">
        <v>0</v>
      </c>
      <c r="J28" s="50">
        <v>0</v>
      </c>
      <c r="K28" s="50">
        <v>1</v>
      </c>
      <c r="L28" s="50">
        <v>0</v>
      </c>
      <c r="M28" s="50">
        <v>19</v>
      </c>
      <c r="N28" s="50">
        <v>0</v>
      </c>
      <c r="O28" s="17">
        <f t="shared" si="0"/>
        <v>14</v>
      </c>
      <c r="P28" s="17">
        <f t="shared" si="1"/>
        <v>33</v>
      </c>
      <c r="R28" s="5" t="s">
        <v>17</v>
      </c>
      <c r="S28" s="16">
        <f t="shared" ref="S28:AF28" si="20">SUM(S10:S21)</f>
        <v>440</v>
      </c>
      <c r="T28" s="16">
        <f t="shared" si="20"/>
        <v>63</v>
      </c>
      <c r="U28" s="16">
        <f t="shared" si="20"/>
        <v>83</v>
      </c>
      <c r="V28" s="16">
        <f t="shared" si="20"/>
        <v>103</v>
      </c>
      <c r="W28" s="16">
        <f t="shared" si="20"/>
        <v>2</v>
      </c>
      <c r="X28" s="16">
        <f t="shared" si="20"/>
        <v>6</v>
      </c>
      <c r="Y28" s="16">
        <f t="shared" si="20"/>
        <v>50</v>
      </c>
      <c r="Z28" s="16">
        <f t="shared" si="20"/>
        <v>1</v>
      </c>
      <c r="AA28" s="16">
        <f t="shared" si="20"/>
        <v>8</v>
      </c>
      <c r="AB28" s="16">
        <f t="shared" si="20"/>
        <v>14</v>
      </c>
      <c r="AC28" s="16">
        <f t="shared" si="20"/>
        <v>1096</v>
      </c>
      <c r="AD28" s="16">
        <f t="shared" si="20"/>
        <v>0</v>
      </c>
      <c r="AE28" s="32">
        <f t="shared" si="20"/>
        <v>770</v>
      </c>
      <c r="AF28" s="32">
        <f t="shared" si="20"/>
        <v>1866</v>
      </c>
    </row>
    <row r="29" spans="2:32" ht="23.1" customHeight="1" x14ac:dyDescent="0.25">
      <c r="B29" s="23" t="s">
        <v>56</v>
      </c>
      <c r="C29" s="50">
        <v>8</v>
      </c>
      <c r="D29" s="50">
        <v>1</v>
      </c>
      <c r="E29" s="50">
        <v>1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26</v>
      </c>
      <c r="N29" s="50">
        <v>0</v>
      </c>
      <c r="O29" s="17">
        <f t="shared" si="0"/>
        <v>11</v>
      </c>
      <c r="P29" s="17">
        <f t="shared" si="1"/>
        <v>37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4</v>
      </c>
      <c r="E30" s="50">
        <v>0</v>
      </c>
      <c r="F30" s="50">
        <v>1</v>
      </c>
      <c r="G30" s="50">
        <v>0</v>
      </c>
      <c r="H30" s="50">
        <v>0</v>
      </c>
      <c r="I30" s="50">
        <v>3</v>
      </c>
      <c r="J30" s="50">
        <v>0</v>
      </c>
      <c r="K30" s="50">
        <v>0</v>
      </c>
      <c r="L30" s="50">
        <v>0</v>
      </c>
      <c r="M30" s="50">
        <v>18</v>
      </c>
      <c r="N30" s="50">
        <v>0</v>
      </c>
      <c r="O30" s="17">
        <f t="shared" si="0"/>
        <v>18</v>
      </c>
      <c r="P30" s="17">
        <f t="shared" si="1"/>
        <v>36</v>
      </c>
      <c r="R30"/>
      <c r="S30" s="19"/>
      <c r="T30" s="19"/>
    </row>
    <row r="31" spans="2:32" ht="23.1" customHeight="1" x14ac:dyDescent="0.25">
      <c r="B31" s="24" t="s">
        <v>58</v>
      </c>
      <c r="C31" s="50">
        <v>17</v>
      </c>
      <c r="D31" s="50">
        <v>0</v>
      </c>
      <c r="E31" s="50">
        <v>15</v>
      </c>
      <c r="F31" s="50">
        <v>0</v>
      </c>
      <c r="G31" s="50">
        <v>0</v>
      </c>
      <c r="H31" s="50">
        <v>3</v>
      </c>
      <c r="I31" s="50">
        <v>0</v>
      </c>
      <c r="J31" s="50">
        <v>0</v>
      </c>
      <c r="K31" s="50">
        <v>0</v>
      </c>
      <c r="L31" s="50">
        <v>1</v>
      </c>
      <c r="M31" s="50">
        <v>31</v>
      </c>
      <c r="N31" s="50">
        <v>0</v>
      </c>
      <c r="O31" s="17">
        <f t="shared" si="0"/>
        <v>36</v>
      </c>
      <c r="P31" s="17">
        <f t="shared" si="1"/>
        <v>67</v>
      </c>
      <c r="R31"/>
      <c r="S31" s="19"/>
      <c r="T31" s="19"/>
    </row>
    <row r="32" spans="2:32" ht="23.1" customHeight="1" x14ac:dyDescent="0.25">
      <c r="B32" s="24" t="s">
        <v>59</v>
      </c>
      <c r="C32" s="50">
        <v>13</v>
      </c>
      <c r="D32" s="50">
        <v>1</v>
      </c>
      <c r="E32" s="50">
        <v>1</v>
      </c>
      <c r="F32" s="50">
        <v>1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1</v>
      </c>
      <c r="M32" s="50">
        <v>17</v>
      </c>
      <c r="N32" s="50">
        <v>0</v>
      </c>
      <c r="O32" s="17">
        <f t="shared" si="0"/>
        <v>19</v>
      </c>
      <c r="P32" s="17">
        <f t="shared" si="1"/>
        <v>36</v>
      </c>
      <c r="R32"/>
      <c r="S32" s="19"/>
      <c r="T32" s="19"/>
    </row>
    <row r="33" spans="2:20" ht="23.1" customHeight="1" x14ac:dyDescent="0.25">
      <c r="B33" s="23" t="s">
        <v>60</v>
      </c>
      <c r="C33" s="50">
        <v>4</v>
      </c>
      <c r="D33" s="50">
        <v>2</v>
      </c>
      <c r="E33" s="50">
        <v>0</v>
      </c>
      <c r="F33" s="50">
        <v>1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15</v>
      </c>
      <c r="N33" s="50">
        <v>0</v>
      </c>
      <c r="O33" s="17">
        <f t="shared" si="0"/>
        <v>9</v>
      </c>
      <c r="P33" s="17">
        <f t="shared" si="1"/>
        <v>24</v>
      </c>
      <c r="R33"/>
      <c r="S33" s="19"/>
      <c r="T33" s="19"/>
    </row>
    <row r="34" spans="2:20" ht="23.1" customHeight="1" x14ac:dyDescent="0.25">
      <c r="B34" s="24" t="s">
        <v>61</v>
      </c>
      <c r="C34" s="50">
        <v>13</v>
      </c>
      <c r="D34" s="50">
        <v>1</v>
      </c>
      <c r="E34" s="50">
        <v>3</v>
      </c>
      <c r="F34" s="50">
        <v>1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19</v>
      </c>
      <c r="N34" s="50">
        <v>0</v>
      </c>
      <c r="O34" s="17">
        <f t="shared" si="0"/>
        <v>20</v>
      </c>
      <c r="P34" s="17">
        <f t="shared" si="1"/>
        <v>39</v>
      </c>
      <c r="R34"/>
      <c r="S34" s="19"/>
      <c r="T34" s="19"/>
    </row>
    <row r="35" spans="2:20" ht="23.1" customHeight="1" x14ac:dyDescent="0.25">
      <c r="B35" s="24" t="s">
        <v>62</v>
      </c>
      <c r="C35" s="50">
        <v>8</v>
      </c>
      <c r="D35" s="50">
        <v>1</v>
      </c>
      <c r="E35" s="50">
        <v>1</v>
      </c>
      <c r="F35" s="50">
        <v>1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17</v>
      </c>
      <c r="N35" s="50">
        <v>0</v>
      </c>
      <c r="O35" s="17">
        <f t="shared" si="0"/>
        <v>13</v>
      </c>
      <c r="P35" s="17">
        <f t="shared" si="1"/>
        <v>30</v>
      </c>
      <c r="R35"/>
      <c r="S35" s="19"/>
      <c r="T35" s="19"/>
    </row>
    <row r="36" spans="2:20" ht="23.1" customHeight="1" x14ac:dyDescent="0.25">
      <c r="B36" s="24" t="s">
        <v>63</v>
      </c>
      <c r="C36" s="50">
        <v>10</v>
      </c>
      <c r="D36" s="50">
        <v>2</v>
      </c>
      <c r="E36" s="50">
        <v>1</v>
      </c>
      <c r="F36" s="50">
        <v>1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16</v>
      </c>
      <c r="N36" s="50">
        <v>0</v>
      </c>
      <c r="O36" s="17">
        <f t="shared" si="0"/>
        <v>16</v>
      </c>
      <c r="P36" s="17">
        <f t="shared" si="1"/>
        <v>32</v>
      </c>
      <c r="R36"/>
      <c r="S36" s="19"/>
      <c r="T36" s="19"/>
    </row>
    <row r="37" spans="2:20" ht="23.1" customHeight="1" x14ac:dyDescent="0.25">
      <c r="B37" s="23" t="s">
        <v>64</v>
      </c>
      <c r="C37" s="50">
        <v>17</v>
      </c>
      <c r="D37" s="50">
        <v>0</v>
      </c>
      <c r="E37" s="50">
        <v>4</v>
      </c>
      <c r="F37" s="50">
        <v>2</v>
      </c>
      <c r="G37" s="50">
        <v>0</v>
      </c>
      <c r="H37" s="50">
        <v>0</v>
      </c>
      <c r="I37" s="50">
        <v>3</v>
      </c>
      <c r="J37" s="50">
        <v>0</v>
      </c>
      <c r="K37" s="50">
        <v>0</v>
      </c>
      <c r="L37" s="50">
        <v>0</v>
      </c>
      <c r="M37" s="50">
        <v>13</v>
      </c>
      <c r="N37" s="50">
        <v>0</v>
      </c>
      <c r="O37" s="17">
        <f t="shared" si="0"/>
        <v>26</v>
      </c>
      <c r="P37" s="17">
        <f t="shared" si="1"/>
        <v>39</v>
      </c>
      <c r="R37"/>
      <c r="S37" s="19"/>
      <c r="T37" s="19"/>
    </row>
    <row r="38" spans="2:20" ht="23.1" customHeight="1" x14ac:dyDescent="0.25">
      <c r="B38" s="24" t="s">
        <v>65</v>
      </c>
      <c r="C38" s="50">
        <v>14</v>
      </c>
      <c r="D38" s="50">
        <v>3</v>
      </c>
      <c r="E38" s="50">
        <v>1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1</v>
      </c>
      <c r="M38" s="50">
        <v>20</v>
      </c>
      <c r="N38" s="50">
        <v>0</v>
      </c>
      <c r="O38" s="17">
        <f t="shared" si="0"/>
        <v>20</v>
      </c>
      <c r="P38" s="17">
        <f t="shared" si="1"/>
        <v>40</v>
      </c>
      <c r="R38"/>
      <c r="S38" s="19"/>
      <c r="T38" s="19"/>
    </row>
    <row r="39" spans="2:20" ht="23.1" customHeight="1" x14ac:dyDescent="0.25">
      <c r="B39" s="24" t="s">
        <v>66</v>
      </c>
      <c r="C39" s="50">
        <v>15</v>
      </c>
      <c r="D39" s="50">
        <v>4</v>
      </c>
      <c r="E39" s="50">
        <v>1</v>
      </c>
      <c r="F39" s="50">
        <v>5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26</v>
      </c>
      <c r="N39" s="50">
        <v>0</v>
      </c>
      <c r="O39" s="17">
        <f t="shared" si="0"/>
        <v>26</v>
      </c>
      <c r="P39" s="17">
        <f t="shared" si="1"/>
        <v>52</v>
      </c>
      <c r="R39"/>
      <c r="S39" s="19"/>
      <c r="T39" s="19"/>
    </row>
    <row r="40" spans="2:20" ht="23.1" customHeight="1" x14ac:dyDescent="0.25">
      <c r="B40" s="24" t="s">
        <v>67</v>
      </c>
      <c r="C40" s="50">
        <v>10</v>
      </c>
      <c r="D40" s="50">
        <v>1</v>
      </c>
      <c r="E40" s="50">
        <v>1</v>
      </c>
      <c r="F40" s="50">
        <v>2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23</v>
      </c>
      <c r="N40" s="50">
        <v>0</v>
      </c>
      <c r="O40" s="17">
        <f t="shared" si="0"/>
        <v>15</v>
      </c>
      <c r="P40" s="17">
        <f t="shared" si="1"/>
        <v>38</v>
      </c>
      <c r="R40"/>
      <c r="S40" s="19"/>
      <c r="T40" s="19"/>
    </row>
    <row r="41" spans="2:20" ht="23.1" customHeight="1" x14ac:dyDescent="0.25">
      <c r="B41" s="23" t="s">
        <v>68</v>
      </c>
      <c r="C41" s="50">
        <v>13</v>
      </c>
      <c r="D41" s="50">
        <v>2</v>
      </c>
      <c r="E41" s="50">
        <v>1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27</v>
      </c>
      <c r="N41" s="50">
        <v>0</v>
      </c>
      <c r="O41" s="17">
        <f t="shared" si="0"/>
        <v>17</v>
      </c>
      <c r="P41" s="17">
        <f t="shared" si="1"/>
        <v>44</v>
      </c>
      <c r="R41"/>
      <c r="S41" s="19"/>
      <c r="T41" s="19"/>
    </row>
    <row r="42" spans="2:20" ht="23.1" customHeight="1" x14ac:dyDescent="0.25">
      <c r="B42" s="24" t="s">
        <v>69</v>
      </c>
      <c r="C42" s="50">
        <v>14</v>
      </c>
      <c r="D42" s="50">
        <v>1</v>
      </c>
      <c r="E42" s="50">
        <v>2</v>
      </c>
      <c r="F42" s="50">
        <v>4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23</v>
      </c>
      <c r="N42" s="50">
        <v>0</v>
      </c>
      <c r="O42" s="17">
        <f t="shared" si="0"/>
        <v>22</v>
      </c>
      <c r="P42" s="17">
        <f t="shared" si="1"/>
        <v>45</v>
      </c>
      <c r="R42"/>
      <c r="S42" s="19"/>
      <c r="T42" s="19"/>
    </row>
    <row r="43" spans="2:20" ht="23.1" customHeight="1" x14ac:dyDescent="0.25">
      <c r="B43" s="23" t="s">
        <v>70</v>
      </c>
      <c r="C43" s="50">
        <v>10</v>
      </c>
      <c r="D43" s="50">
        <v>3</v>
      </c>
      <c r="E43" s="50">
        <v>0</v>
      </c>
      <c r="F43" s="50">
        <v>2</v>
      </c>
      <c r="G43" s="50">
        <v>0</v>
      </c>
      <c r="H43" s="50">
        <v>0</v>
      </c>
      <c r="I43" s="50">
        <v>1</v>
      </c>
      <c r="J43" s="50">
        <v>0</v>
      </c>
      <c r="K43" s="50">
        <v>1</v>
      </c>
      <c r="L43" s="50">
        <v>3</v>
      </c>
      <c r="M43" s="50">
        <v>22</v>
      </c>
      <c r="N43" s="50">
        <v>0</v>
      </c>
      <c r="O43" s="17">
        <f t="shared" si="0"/>
        <v>20</v>
      </c>
      <c r="P43" s="17">
        <f t="shared" si="1"/>
        <v>42</v>
      </c>
      <c r="R43"/>
      <c r="S43" s="19"/>
      <c r="T43" s="19"/>
    </row>
    <row r="44" spans="2:20" ht="23.1" customHeight="1" x14ac:dyDescent="0.25">
      <c r="B44" s="25" t="s">
        <v>71</v>
      </c>
      <c r="C44" s="50">
        <v>8</v>
      </c>
      <c r="D44" s="50">
        <v>2</v>
      </c>
      <c r="E44" s="50">
        <v>2</v>
      </c>
      <c r="F44" s="50">
        <v>1</v>
      </c>
      <c r="G44" s="50">
        <v>0</v>
      </c>
      <c r="H44" s="50">
        <v>1</v>
      </c>
      <c r="I44" s="50">
        <v>1</v>
      </c>
      <c r="J44" s="50">
        <v>0</v>
      </c>
      <c r="K44" s="50">
        <v>0</v>
      </c>
      <c r="L44" s="50">
        <v>0</v>
      </c>
      <c r="M44" s="50">
        <v>33</v>
      </c>
      <c r="N44" s="50">
        <v>0</v>
      </c>
      <c r="O44" s="17">
        <f t="shared" si="0"/>
        <v>15</v>
      </c>
      <c r="P44" s="17">
        <f t="shared" si="1"/>
        <v>48</v>
      </c>
      <c r="R44"/>
      <c r="S44" s="19"/>
      <c r="T44" s="19"/>
    </row>
    <row r="45" spans="2:20" ht="23.1" customHeight="1" x14ac:dyDescent="0.25">
      <c r="B45" s="23" t="s">
        <v>72</v>
      </c>
      <c r="C45" s="50">
        <v>9</v>
      </c>
      <c r="D45" s="50">
        <v>0</v>
      </c>
      <c r="E45" s="50">
        <v>0</v>
      </c>
      <c r="F45" s="50">
        <v>3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1</v>
      </c>
      <c r="M45" s="50">
        <v>18</v>
      </c>
      <c r="N45" s="50">
        <v>0</v>
      </c>
      <c r="O45" s="17">
        <f t="shared" si="0"/>
        <v>13</v>
      </c>
      <c r="P45" s="17">
        <f t="shared" si="1"/>
        <v>31</v>
      </c>
      <c r="R45"/>
      <c r="S45" s="19"/>
      <c r="T45" s="19"/>
    </row>
    <row r="46" spans="2:20" ht="23.1" customHeight="1" x14ac:dyDescent="0.25">
      <c r="B46" s="24" t="s">
        <v>73</v>
      </c>
      <c r="C46" s="50">
        <v>9</v>
      </c>
      <c r="D46" s="50">
        <v>4</v>
      </c>
      <c r="E46" s="50">
        <v>1</v>
      </c>
      <c r="F46" s="50">
        <v>2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18</v>
      </c>
      <c r="N46" s="50">
        <v>0</v>
      </c>
      <c r="O46" s="17">
        <f t="shared" si="0"/>
        <v>18</v>
      </c>
      <c r="P46" s="17">
        <f t="shared" si="1"/>
        <v>36</v>
      </c>
      <c r="R46" s="19"/>
      <c r="S46" s="19"/>
      <c r="T46"/>
    </row>
    <row r="47" spans="2:20" ht="23.1" customHeight="1" x14ac:dyDescent="0.25">
      <c r="B47" s="24" t="s">
        <v>74</v>
      </c>
      <c r="C47" s="50">
        <v>10</v>
      </c>
      <c r="D47" s="50">
        <v>3</v>
      </c>
      <c r="E47" s="50">
        <v>5</v>
      </c>
      <c r="F47" s="50">
        <v>2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25</v>
      </c>
      <c r="N47" s="50">
        <v>0</v>
      </c>
      <c r="O47" s="17">
        <f t="shared" si="0"/>
        <v>20</v>
      </c>
      <c r="P47" s="17">
        <f t="shared" si="1"/>
        <v>45</v>
      </c>
      <c r="R47" s="19"/>
      <c r="S47" s="19"/>
      <c r="T47"/>
    </row>
    <row r="48" spans="2:20" ht="23.1" customHeight="1" x14ac:dyDescent="0.25">
      <c r="B48" s="24" t="s">
        <v>75</v>
      </c>
      <c r="C48" s="50">
        <v>4</v>
      </c>
      <c r="D48" s="50">
        <v>2</v>
      </c>
      <c r="E48" s="50">
        <v>1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2</v>
      </c>
      <c r="L48" s="50">
        <v>1</v>
      </c>
      <c r="M48" s="50">
        <v>24</v>
      </c>
      <c r="N48" s="50">
        <v>0</v>
      </c>
      <c r="O48" s="17">
        <f t="shared" si="0"/>
        <v>12</v>
      </c>
      <c r="P48" s="17">
        <f t="shared" si="1"/>
        <v>36</v>
      </c>
      <c r="R48" s="19"/>
      <c r="S48" s="19"/>
      <c r="T48"/>
    </row>
    <row r="49" spans="2:20" ht="23.1" customHeight="1" x14ac:dyDescent="0.25">
      <c r="B49" s="23" t="s">
        <v>76</v>
      </c>
      <c r="C49" s="50">
        <v>9</v>
      </c>
      <c r="D49" s="50">
        <v>0</v>
      </c>
      <c r="E49" s="50">
        <v>1</v>
      </c>
      <c r="F49" s="50">
        <v>2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1</v>
      </c>
      <c r="M49" s="50">
        <v>17</v>
      </c>
      <c r="N49" s="50">
        <v>0</v>
      </c>
      <c r="O49" s="17">
        <f t="shared" si="0"/>
        <v>13</v>
      </c>
      <c r="P49" s="17">
        <f t="shared" si="1"/>
        <v>30</v>
      </c>
      <c r="R49" s="19"/>
      <c r="S49" s="19"/>
      <c r="T49"/>
    </row>
    <row r="50" spans="2:20" ht="23.1" customHeight="1" x14ac:dyDescent="0.25">
      <c r="B50" s="24" t="s">
        <v>77</v>
      </c>
      <c r="C50" s="50">
        <v>17</v>
      </c>
      <c r="D50" s="50">
        <v>1</v>
      </c>
      <c r="E50" s="50">
        <v>0</v>
      </c>
      <c r="F50" s="50">
        <v>5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1</v>
      </c>
      <c r="M50" s="50">
        <v>19</v>
      </c>
      <c r="N50" s="50">
        <v>0</v>
      </c>
      <c r="O50" s="17">
        <f t="shared" si="0"/>
        <v>26</v>
      </c>
      <c r="P50" s="17">
        <f t="shared" si="1"/>
        <v>45</v>
      </c>
      <c r="R50" s="19"/>
      <c r="S50" s="19"/>
      <c r="T50"/>
    </row>
    <row r="51" spans="2:20" ht="23.1" customHeight="1" x14ac:dyDescent="0.25">
      <c r="B51" s="24" t="s">
        <v>78</v>
      </c>
      <c r="C51" s="50">
        <v>6</v>
      </c>
      <c r="D51" s="50">
        <v>1</v>
      </c>
      <c r="E51" s="50">
        <v>1</v>
      </c>
      <c r="F51" s="50">
        <v>2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20</v>
      </c>
      <c r="N51" s="50">
        <v>0</v>
      </c>
      <c r="O51" s="17">
        <f t="shared" si="0"/>
        <v>11</v>
      </c>
      <c r="P51" s="17">
        <f t="shared" si="1"/>
        <v>31</v>
      </c>
      <c r="R51" s="19"/>
      <c r="S51" s="19"/>
      <c r="T51"/>
    </row>
    <row r="52" spans="2:20" ht="23.1" customHeight="1" x14ac:dyDescent="0.25">
      <c r="B52" s="24" t="s">
        <v>79</v>
      </c>
      <c r="C52" s="50">
        <v>15</v>
      </c>
      <c r="D52" s="50">
        <v>3</v>
      </c>
      <c r="E52" s="50">
        <v>3</v>
      </c>
      <c r="F52" s="50">
        <v>1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24</v>
      </c>
      <c r="N52" s="50">
        <v>0</v>
      </c>
      <c r="O52" s="17">
        <f t="shared" si="0"/>
        <v>23</v>
      </c>
      <c r="P52" s="17">
        <f t="shared" si="1"/>
        <v>47</v>
      </c>
      <c r="R52" s="19"/>
      <c r="S52" s="19"/>
      <c r="T52"/>
    </row>
    <row r="53" spans="2:20" ht="23.1" customHeight="1" x14ac:dyDescent="0.25">
      <c r="B53" s="23" t="s">
        <v>80</v>
      </c>
      <c r="C53" s="50">
        <v>14</v>
      </c>
      <c r="D53" s="50">
        <v>2</v>
      </c>
      <c r="E53" s="50">
        <v>1</v>
      </c>
      <c r="F53" s="50">
        <v>5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17</v>
      </c>
      <c r="N53" s="50">
        <v>0</v>
      </c>
      <c r="O53" s="17">
        <f t="shared" si="0"/>
        <v>23</v>
      </c>
      <c r="P53" s="17">
        <f t="shared" si="1"/>
        <v>40</v>
      </c>
      <c r="R53" s="19"/>
      <c r="S53" s="19"/>
      <c r="T53"/>
    </row>
    <row r="54" spans="2:20" ht="23.1" customHeight="1" x14ac:dyDescent="0.25">
      <c r="B54" s="23" t="s">
        <v>81</v>
      </c>
      <c r="C54" s="50">
        <v>7</v>
      </c>
      <c r="D54" s="50">
        <v>3</v>
      </c>
      <c r="E54" s="50">
        <v>3</v>
      </c>
      <c r="F54" s="50">
        <v>3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27</v>
      </c>
      <c r="N54" s="50">
        <v>0</v>
      </c>
      <c r="O54" s="17">
        <f t="shared" si="0"/>
        <v>16</v>
      </c>
      <c r="P54" s="17">
        <f t="shared" si="1"/>
        <v>43</v>
      </c>
      <c r="R54" s="19"/>
      <c r="S54" s="19"/>
      <c r="T54"/>
    </row>
    <row r="55" spans="2:20" ht="23.1" customHeight="1" x14ac:dyDescent="0.25">
      <c r="B55" s="23" t="s">
        <v>82</v>
      </c>
      <c r="C55" s="50">
        <v>7</v>
      </c>
      <c r="D55" s="50">
        <v>0</v>
      </c>
      <c r="E55" s="50">
        <v>3</v>
      </c>
      <c r="F55" s="50">
        <v>3</v>
      </c>
      <c r="G55" s="50">
        <v>0</v>
      </c>
      <c r="H55" s="50">
        <v>0</v>
      </c>
      <c r="I55" s="50">
        <v>1</v>
      </c>
      <c r="J55" s="50">
        <v>0</v>
      </c>
      <c r="K55" s="50">
        <v>1</v>
      </c>
      <c r="L55" s="50">
        <v>0</v>
      </c>
      <c r="M55" s="50">
        <v>21</v>
      </c>
      <c r="N55" s="50">
        <v>0</v>
      </c>
      <c r="O55" s="17">
        <f t="shared" si="0"/>
        <v>15</v>
      </c>
      <c r="P55" s="17">
        <f t="shared" si="1"/>
        <v>36</v>
      </c>
      <c r="R55" s="19"/>
      <c r="S55" s="19"/>
      <c r="T55"/>
    </row>
    <row r="56" spans="2:20" ht="23.1" customHeight="1" x14ac:dyDescent="0.25">
      <c r="B56" s="23" t="s">
        <v>83</v>
      </c>
      <c r="C56" s="50">
        <v>20</v>
      </c>
      <c r="D56" s="50">
        <v>0</v>
      </c>
      <c r="E56" s="50">
        <v>0</v>
      </c>
      <c r="F56" s="50">
        <v>6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22</v>
      </c>
      <c r="N56" s="50">
        <v>0</v>
      </c>
      <c r="O56" s="17">
        <f t="shared" si="0"/>
        <v>28</v>
      </c>
      <c r="P56" s="17">
        <f t="shared" si="1"/>
        <v>50</v>
      </c>
      <c r="R56" s="19"/>
      <c r="S56" s="19"/>
      <c r="T56"/>
    </row>
    <row r="57" spans="2:20" ht="23.1" customHeight="1" x14ac:dyDescent="0.25">
      <c r="B57" s="23" t="s">
        <v>84</v>
      </c>
      <c r="C57" s="50">
        <v>22</v>
      </c>
      <c r="D57" s="50">
        <v>1</v>
      </c>
      <c r="E57" s="50">
        <v>3</v>
      </c>
      <c r="F57" s="50">
        <v>3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29</v>
      </c>
      <c r="N57" s="50">
        <v>0</v>
      </c>
      <c r="O57" s="17">
        <f t="shared" si="0"/>
        <v>30</v>
      </c>
      <c r="P57" s="17">
        <f t="shared" si="1"/>
        <v>59</v>
      </c>
      <c r="R57" s="19"/>
      <c r="S57" s="19"/>
      <c r="T57"/>
    </row>
    <row r="58" spans="2:20" ht="23.1" customHeight="1" x14ac:dyDescent="0.25">
      <c r="B58" s="59" t="s">
        <v>18</v>
      </c>
      <c r="C58" s="16">
        <f t="shared" ref="C58:P58" si="21">SUM(C10:C57)</f>
        <v>440</v>
      </c>
      <c r="D58" s="16">
        <f t="shared" si="21"/>
        <v>63</v>
      </c>
      <c r="E58" s="16">
        <f t="shared" si="21"/>
        <v>83</v>
      </c>
      <c r="F58" s="16">
        <f t="shared" si="21"/>
        <v>103</v>
      </c>
      <c r="G58" s="16">
        <f t="shared" si="21"/>
        <v>2</v>
      </c>
      <c r="H58" s="16">
        <f t="shared" si="21"/>
        <v>6</v>
      </c>
      <c r="I58" s="16">
        <f t="shared" si="21"/>
        <v>50</v>
      </c>
      <c r="J58" s="16">
        <f t="shared" si="21"/>
        <v>1</v>
      </c>
      <c r="K58" s="16">
        <f t="shared" si="21"/>
        <v>8</v>
      </c>
      <c r="L58" s="16">
        <f t="shared" si="21"/>
        <v>14</v>
      </c>
      <c r="M58" s="16">
        <f t="shared" si="21"/>
        <v>1096</v>
      </c>
      <c r="N58" s="16">
        <f t="shared" si="21"/>
        <v>0</v>
      </c>
      <c r="O58" s="16">
        <f t="shared" si="21"/>
        <v>770</v>
      </c>
      <c r="P58" s="16">
        <f t="shared" si="21"/>
        <v>1866</v>
      </c>
      <c r="R58" s="19"/>
      <c r="S58" s="19"/>
      <c r="T58"/>
    </row>
    <row r="59" spans="2:20" ht="23.1" customHeight="1" x14ac:dyDescent="0.25">
      <c r="B59" s="59" t="s">
        <v>93</v>
      </c>
      <c r="C59" s="43">
        <f t="shared" ref="C59:N59" si="22">C58/$P$58</f>
        <v>0.23579849946409431</v>
      </c>
      <c r="D59" s="43">
        <f t="shared" si="22"/>
        <v>3.3762057877813507E-2</v>
      </c>
      <c r="E59" s="43">
        <f t="shared" si="22"/>
        <v>4.4480171489817789E-2</v>
      </c>
      <c r="F59" s="43">
        <f t="shared" si="22"/>
        <v>5.5198285101822078E-2</v>
      </c>
      <c r="G59" s="43">
        <f t="shared" si="22"/>
        <v>1.0718113612004287E-3</v>
      </c>
      <c r="H59" s="43">
        <f t="shared" si="22"/>
        <v>3.2154340836012861E-3</v>
      </c>
      <c r="I59" s="43">
        <f t="shared" si="22"/>
        <v>2.6795284030010719E-2</v>
      </c>
      <c r="J59" s="43">
        <f t="shared" si="22"/>
        <v>5.3590568060021436E-4</v>
      </c>
      <c r="K59" s="43">
        <f t="shared" si="22"/>
        <v>4.2872454448017148E-3</v>
      </c>
      <c r="L59" s="43">
        <f t="shared" si="22"/>
        <v>7.502679528403001E-3</v>
      </c>
      <c r="M59" s="43">
        <f t="shared" si="22"/>
        <v>0.58735262593783499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60" t="s">
        <v>94</v>
      </c>
      <c r="C60" s="44">
        <f>C58/$O$58</f>
        <v>0.5714285714285714</v>
      </c>
      <c r="D60" s="44">
        <f t="shared" ref="D60:N60" si="23">D58/$O$58</f>
        <v>8.1818181818181818E-2</v>
      </c>
      <c r="E60" s="44">
        <f t="shared" si="23"/>
        <v>0.10779220779220779</v>
      </c>
      <c r="F60" s="44">
        <f t="shared" si="23"/>
        <v>0.13376623376623376</v>
      </c>
      <c r="G60" s="44">
        <f t="shared" si="23"/>
        <v>2.5974025974025974E-3</v>
      </c>
      <c r="H60" s="44">
        <f t="shared" si="23"/>
        <v>7.7922077922077922E-3</v>
      </c>
      <c r="I60" s="44">
        <f t="shared" si="23"/>
        <v>6.4935064935064929E-2</v>
      </c>
      <c r="J60" s="44">
        <f t="shared" si="23"/>
        <v>1.2987012987012987E-3</v>
      </c>
      <c r="K60" s="44">
        <f t="shared" si="23"/>
        <v>1.038961038961039E-2</v>
      </c>
      <c r="L60" s="44">
        <f t="shared" si="23"/>
        <v>1.8181818181818181E-2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1:32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1:32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1:32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1:32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1:32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1:32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1:32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1:32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1:32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1:32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M28" zoomScale="60" workbookViewId="0">
      <selection activeCell="AD57" sqref="AD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'29.09 Kasangati-Kira'!C3:G3</f>
        <v>MCC - C2 - STN 70 - KASANGATI-KIIRA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9" t="s">
        <v>162</v>
      </c>
      <c r="E5" s="80"/>
      <c r="F5" s="41" t="s">
        <v>1</v>
      </c>
      <c r="G5" s="76" t="str">
        <f>'29.09 Kira-Kasangati'!G5:H5</f>
        <v>Bonobos hotel</v>
      </c>
      <c r="H5" s="77"/>
      <c r="I5" s="14"/>
      <c r="J5" s="2" t="s">
        <v>5</v>
      </c>
      <c r="K5" s="76" t="str">
        <f>'29.09 Kira-Kasangati'!K5:L5</f>
        <v>Deborah</v>
      </c>
      <c r="L5" s="77"/>
      <c r="M5" s="10"/>
      <c r="N5" s="10"/>
      <c r="O5" s="3"/>
      <c r="P5" s="3"/>
    </row>
    <row r="6" spans="2:32" ht="23.25" customHeight="1" x14ac:dyDescent="0.25">
      <c r="C6" s="2" t="s">
        <v>4</v>
      </c>
      <c r="D6" s="76" t="str">
        <f>'29.09 Kira-Kasangati'!D6:E6</f>
        <v>Kiira</v>
      </c>
      <c r="E6" s="77"/>
      <c r="F6" s="2" t="s">
        <v>2</v>
      </c>
      <c r="G6" s="76" t="str">
        <f>'29.09 Kira-Kasangati'!G6:H6</f>
        <v>Kasangati</v>
      </c>
      <c r="H6" s="77"/>
      <c r="J6" s="2" t="s">
        <v>21</v>
      </c>
      <c r="K6" s="76" t="str">
        <f>'29.09 Kira-Kasangati'!K6:L6</f>
        <v>Lawrence</v>
      </c>
      <c r="L6" s="7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AVERAGE('23.09.KIIRA-KASANGATI'!C10,'24.09 Kira-Kasangati'!C10,'25.09 Kira-Kasangati'!C10,'27.09 Kira-Kasangati'!C10,'26.09 Kira-Kasangati-24h'!C10,'28.09 Kira-Kasangati-24h'!C10,'29.09 Kira-Kasangati'!C10)</f>
        <v>12.142857142857142</v>
      </c>
      <c r="D10" s="49">
        <f>AVERAGE('23.09.KIIRA-KASANGATI'!D10,'24.09 Kira-Kasangati'!D10,'25.09 Kira-Kasangati'!D10,'27.09 Kira-Kasangati'!D10,'26.09 Kira-Kasangati-24h'!D10,'28.09 Kira-Kasangati-24h'!D10,'29.09 Kira-Kasangati'!D10)</f>
        <v>1.8571428571428572</v>
      </c>
      <c r="E10" s="49">
        <f>AVERAGE('23.09.KIIRA-KASANGATI'!E10,'24.09 Kira-Kasangati'!E10,'25.09 Kira-Kasangati'!E10,'27.09 Kira-Kasangati'!E10,'26.09 Kira-Kasangati-24h'!E10,'28.09 Kira-Kasangati-24h'!E10,'29.09 Kira-Kasangati'!E10)</f>
        <v>2.1428571428571428</v>
      </c>
      <c r="F10" s="49">
        <f>AVERAGE('23.09.KIIRA-KASANGATI'!F10,'24.09 Kira-Kasangati'!F10,'25.09 Kira-Kasangati'!F10,'27.09 Kira-Kasangati'!F10,'26.09 Kira-Kasangati-24h'!F10,'28.09 Kira-Kasangati-24h'!F10,'29.09 Kira-Kasangati'!F10)</f>
        <v>2.7142857142857144</v>
      </c>
      <c r="G10" s="49">
        <f>AVERAGE('23.09.KIIRA-KASANGATI'!G10,'24.09 Kira-Kasangati'!G10,'25.09 Kira-Kasangati'!G10,'27.09 Kira-Kasangati'!G10,'26.09 Kira-Kasangati-24h'!G10,'28.09 Kira-Kasangati-24h'!G10,'29.09 Kira-Kasangati'!G10)</f>
        <v>0</v>
      </c>
      <c r="H10" s="49">
        <f>AVERAGE('23.09.KIIRA-KASANGATI'!H10,'24.09 Kira-Kasangati'!H10,'25.09 Kira-Kasangati'!H10,'27.09 Kira-Kasangati'!H10,'26.09 Kira-Kasangati-24h'!H10,'28.09 Kira-Kasangati-24h'!H10,'29.09 Kira-Kasangati'!H10)</f>
        <v>0</v>
      </c>
      <c r="I10" s="49">
        <f>AVERAGE('23.09.KIIRA-KASANGATI'!I10,'24.09 Kira-Kasangati'!I10,'25.09 Kira-Kasangati'!I10,'27.09 Kira-Kasangati'!I10,'26.09 Kira-Kasangati-24h'!I10,'28.09 Kira-Kasangati-24h'!I10,'29.09 Kira-Kasangati'!I10)</f>
        <v>1.2857142857142858</v>
      </c>
      <c r="J10" s="49">
        <f>AVERAGE('23.09.KIIRA-KASANGATI'!J10,'24.09 Kira-Kasangati'!J10,'25.09 Kira-Kasangati'!J10,'27.09 Kira-Kasangati'!J10,'26.09 Kira-Kasangati-24h'!J10,'28.09 Kira-Kasangati-24h'!J10,'29.09 Kira-Kasangati'!J10)</f>
        <v>0</v>
      </c>
      <c r="K10" s="49">
        <f>AVERAGE('23.09.KIIRA-KASANGATI'!K10,'24.09 Kira-Kasangati'!K10,'25.09 Kira-Kasangati'!K10,'27.09 Kira-Kasangati'!K10,'26.09 Kira-Kasangati-24h'!K10,'28.09 Kira-Kasangati-24h'!K10,'29.09 Kira-Kasangati'!K10)</f>
        <v>0</v>
      </c>
      <c r="L10" s="49">
        <f>AVERAGE('23.09.KIIRA-KASANGATI'!L10,'24.09 Kira-Kasangati'!L10,'25.09 Kira-Kasangati'!L10,'27.09 Kira-Kasangati'!L10,'26.09 Kira-Kasangati-24h'!L10,'28.09 Kira-Kasangati-24h'!L10,'29.09 Kira-Kasangati'!L10)</f>
        <v>0</v>
      </c>
      <c r="M10" s="49">
        <f>AVERAGE('23.09.KIIRA-KASANGATI'!M10,'24.09 Kira-Kasangati'!M10,'25.09 Kira-Kasangati'!M10,'27.09 Kira-Kasangati'!M10,'26.09 Kira-Kasangati-24h'!M10,'28.09 Kira-Kasangati-24h'!M10,'29.09 Kira-Kasangati'!M10)</f>
        <v>21.142857142857142</v>
      </c>
      <c r="N10" s="49">
        <f>AVERAGE('23.09.KIIRA-KASANGATI'!N10,'24.09 Kira-Kasangati'!N10,'25.09 Kira-Kasangati'!N10,'27.09 Kira-Kasangati'!N10,'26.09 Kira-Kasangati-24h'!N10,'28.09 Kira-Kasangati-24h'!N10,'29.09 Kira-Kasangati'!N10)</f>
        <v>0</v>
      </c>
      <c r="O10" s="15">
        <f t="shared" ref="O10:O58" si="0">SUM(C10:L10,N10)</f>
        <v>20.142857142857142</v>
      </c>
      <c r="P10" s="15">
        <f t="shared" ref="P10:P58" si="1">SUM(C10:N10)</f>
        <v>41.285714285714285</v>
      </c>
      <c r="R10" s="1" t="s">
        <v>6</v>
      </c>
      <c r="S10" s="17">
        <f t="shared" ref="S10:AF10" si="2">SUM(C10:C13)</f>
        <v>61.142857142857146</v>
      </c>
      <c r="T10" s="17">
        <f t="shared" si="2"/>
        <v>8.5714285714285712</v>
      </c>
      <c r="U10" s="17">
        <f t="shared" si="2"/>
        <v>7.4285714285714288</v>
      </c>
      <c r="V10" s="17">
        <f t="shared" si="2"/>
        <v>16</v>
      </c>
      <c r="W10" s="17">
        <f t="shared" si="2"/>
        <v>0</v>
      </c>
      <c r="X10" s="17">
        <f t="shared" si="2"/>
        <v>0</v>
      </c>
      <c r="Y10" s="17">
        <f t="shared" si="2"/>
        <v>4.7142857142857135</v>
      </c>
      <c r="Z10" s="17">
        <f t="shared" si="2"/>
        <v>0.8571428571428571</v>
      </c>
      <c r="AA10" s="17">
        <f t="shared" si="2"/>
        <v>0.5714285714285714</v>
      </c>
      <c r="AB10" s="17">
        <f t="shared" si="2"/>
        <v>1</v>
      </c>
      <c r="AC10" s="17">
        <f t="shared" si="2"/>
        <v>92.571428571428569</v>
      </c>
      <c r="AD10" s="17">
        <f t="shared" si="2"/>
        <v>0</v>
      </c>
      <c r="AE10" s="31">
        <f t="shared" si="2"/>
        <v>100.28571428571428</v>
      </c>
      <c r="AF10" s="31">
        <f t="shared" si="2"/>
        <v>192.85714285714283</v>
      </c>
    </row>
    <row r="11" spans="2:32" s="6" customFormat="1" ht="23.1" customHeight="1" x14ac:dyDescent="0.25">
      <c r="B11" s="23" t="s">
        <v>38</v>
      </c>
      <c r="C11" s="49">
        <f>AVERAGE('23.09.KIIRA-KASANGATI'!C11,'24.09 Kira-Kasangati'!C11,'25.09 Kira-Kasangati'!C11,'27.09 Kira-Kasangati'!C11,'26.09 Kira-Kasangati-24h'!C11,'28.09 Kira-Kasangati-24h'!C11,'29.09 Kira-Kasangati'!C11)</f>
        <v>18.142857142857142</v>
      </c>
      <c r="D11" s="49">
        <f>AVERAGE('23.09.KIIRA-KASANGATI'!D11,'24.09 Kira-Kasangati'!D11,'25.09 Kira-Kasangati'!D11,'27.09 Kira-Kasangati'!D11,'26.09 Kira-Kasangati-24h'!D11,'28.09 Kira-Kasangati-24h'!D11,'29.09 Kira-Kasangati'!D11)</f>
        <v>2.2857142857142856</v>
      </c>
      <c r="E11" s="49">
        <f>AVERAGE('23.09.KIIRA-KASANGATI'!E11,'24.09 Kira-Kasangati'!E11,'25.09 Kira-Kasangati'!E11,'27.09 Kira-Kasangati'!E11,'26.09 Kira-Kasangati-24h'!E11,'28.09 Kira-Kasangati-24h'!E11,'29.09 Kira-Kasangati'!E11)</f>
        <v>1.8571428571428572</v>
      </c>
      <c r="F11" s="49">
        <f>AVERAGE('23.09.KIIRA-KASANGATI'!F11,'24.09 Kira-Kasangati'!F11,'25.09 Kira-Kasangati'!F11,'27.09 Kira-Kasangati'!F11,'26.09 Kira-Kasangati-24h'!F11,'28.09 Kira-Kasangati-24h'!F11,'29.09 Kira-Kasangati'!F11)</f>
        <v>6.1428571428571432</v>
      </c>
      <c r="G11" s="49">
        <f>AVERAGE('23.09.KIIRA-KASANGATI'!G11,'24.09 Kira-Kasangati'!G11,'25.09 Kira-Kasangati'!G11,'27.09 Kira-Kasangati'!G11,'26.09 Kira-Kasangati-24h'!G11,'28.09 Kira-Kasangati-24h'!G11,'29.09 Kira-Kasangati'!G11)</f>
        <v>0</v>
      </c>
      <c r="H11" s="49">
        <f>AVERAGE('23.09.KIIRA-KASANGATI'!H11,'24.09 Kira-Kasangati'!H11,'25.09 Kira-Kasangati'!H11,'27.09 Kira-Kasangati'!H11,'26.09 Kira-Kasangati-24h'!H11,'28.09 Kira-Kasangati-24h'!H11,'29.09 Kira-Kasangati'!H11)</f>
        <v>0</v>
      </c>
      <c r="I11" s="49">
        <f>AVERAGE('23.09.KIIRA-KASANGATI'!I11,'24.09 Kira-Kasangati'!I11,'25.09 Kira-Kasangati'!I11,'27.09 Kira-Kasangati'!I11,'26.09 Kira-Kasangati-24h'!I11,'28.09 Kira-Kasangati-24h'!I11,'29.09 Kira-Kasangati'!I11)</f>
        <v>1</v>
      </c>
      <c r="J11" s="49">
        <f>AVERAGE('23.09.KIIRA-KASANGATI'!J11,'24.09 Kira-Kasangati'!J11,'25.09 Kira-Kasangati'!J11,'27.09 Kira-Kasangati'!J11,'26.09 Kira-Kasangati-24h'!J11,'28.09 Kira-Kasangati-24h'!J11,'29.09 Kira-Kasangati'!J11)</f>
        <v>0.14285714285714285</v>
      </c>
      <c r="K11" s="49">
        <f>AVERAGE('23.09.KIIRA-KASANGATI'!K11,'24.09 Kira-Kasangati'!K11,'25.09 Kira-Kasangati'!K11,'27.09 Kira-Kasangati'!K11,'26.09 Kira-Kasangati-24h'!K11,'28.09 Kira-Kasangati-24h'!K11,'29.09 Kira-Kasangati'!K11)</f>
        <v>0.2857142857142857</v>
      </c>
      <c r="L11" s="49">
        <f>AVERAGE('23.09.KIIRA-KASANGATI'!L11,'24.09 Kira-Kasangati'!L11,'25.09 Kira-Kasangati'!L11,'27.09 Kira-Kasangati'!L11,'26.09 Kira-Kasangati-24h'!L11,'28.09 Kira-Kasangati-24h'!L11,'29.09 Kira-Kasangati'!L11)</f>
        <v>0.14285714285714285</v>
      </c>
      <c r="M11" s="49">
        <f>AVERAGE('23.09.KIIRA-KASANGATI'!M11,'24.09 Kira-Kasangati'!M11,'25.09 Kira-Kasangati'!M11,'27.09 Kira-Kasangati'!M11,'26.09 Kira-Kasangati-24h'!M11,'28.09 Kira-Kasangati-24h'!M11,'29.09 Kira-Kasangati'!M11)</f>
        <v>25.428571428571427</v>
      </c>
      <c r="N11" s="49">
        <f>AVERAGE('23.09.KIIRA-KASANGATI'!N11,'24.09 Kira-Kasangati'!N11,'25.09 Kira-Kasangati'!N11,'27.09 Kira-Kasangati'!N11,'26.09 Kira-Kasangati-24h'!N11,'28.09 Kira-Kasangati-24h'!N11,'29.09 Kira-Kasangati'!N11)</f>
        <v>0</v>
      </c>
      <c r="O11" s="15">
        <f t="shared" si="0"/>
        <v>29.999999999999996</v>
      </c>
      <c r="P11" s="15">
        <f t="shared" si="1"/>
        <v>55.428571428571423</v>
      </c>
      <c r="R11" s="1" t="s">
        <v>7</v>
      </c>
      <c r="S11" s="17">
        <f t="shared" ref="S11:AF11" si="3">SUM(C14:C17)</f>
        <v>46.142857142857146</v>
      </c>
      <c r="T11" s="17">
        <f t="shared" si="3"/>
        <v>6.8571428571428577</v>
      </c>
      <c r="U11" s="17">
        <f t="shared" si="3"/>
        <v>9.8571428571428559</v>
      </c>
      <c r="V11" s="17">
        <f t="shared" si="3"/>
        <v>11.857142857142858</v>
      </c>
      <c r="W11" s="17">
        <f t="shared" si="3"/>
        <v>0</v>
      </c>
      <c r="X11" s="17">
        <f t="shared" si="3"/>
        <v>0</v>
      </c>
      <c r="Y11" s="17">
        <f t="shared" si="3"/>
        <v>4.8571428571428577</v>
      </c>
      <c r="Z11" s="17">
        <f t="shared" si="3"/>
        <v>2</v>
      </c>
      <c r="AA11" s="17">
        <f t="shared" si="3"/>
        <v>0.85714285714285698</v>
      </c>
      <c r="AB11" s="17">
        <f t="shared" si="3"/>
        <v>2.2857142857142856</v>
      </c>
      <c r="AC11" s="17">
        <f t="shared" si="3"/>
        <v>94</v>
      </c>
      <c r="AD11" s="17">
        <f t="shared" si="3"/>
        <v>0</v>
      </c>
      <c r="AE11" s="31">
        <f t="shared" si="3"/>
        <v>84.714285714285708</v>
      </c>
      <c r="AF11" s="31">
        <f t="shared" si="3"/>
        <v>178.71428571428572</v>
      </c>
    </row>
    <row r="12" spans="2:32" ht="23.1" customHeight="1" x14ac:dyDescent="0.25">
      <c r="B12" s="23" t="s">
        <v>39</v>
      </c>
      <c r="C12" s="49">
        <f>AVERAGE('23.09.KIIRA-KASANGATI'!C12,'24.09 Kira-Kasangati'!C12,'25.09 Kira-Kasangati'!C12,'27.09 Kira-Kasangati'!C12,'26.09 Kira-Kasangati-24h'!C12,'28.09 Kira-Kasangati-24h'!C12,'29.09 Kira-Kasangati'!C12)</f>
        <v>15.428571428571429</v>
      </c>
      <c r="D12" s="49">
        <f>AVERAGE('23.09.KIIRA-KASANGATI'!D12,'24.09 Kira-Kasangati'!D12,'25.09 Kira-Kasangati'!D12,'27.09 Kira-Kasangati'!D12,'26.09 Kira-Kasangati-24h'!D12,'28.09 Kira-Kasangati-24h'!D12,'29.09 Kira-Kasangati'!D12)</f>
        <v>2.5714285714285716</v>
      </c>
      <c r="E12" s="49">
        <f>AVERAGE('23.09.KIIRA-KASANGATI'!E12,'24.09 Kira-Kasangati'!E12,'25.09 Kira-Kasangati'!E12,'27.09 Kira-Kasangati'!E12,'26.09 Kira-Kasangati-24h'!E12,'28.09 Kira-Kasangati-24h'!E12,'29.09 Kira-Kasangati'!E12)</f>
        <v>1.7142857142857142</v>
      </c>
      <c r="F12" s="49">
        <f>AVERAGE('23.09.KIIRA-KASANGATI'!F12,'24.09 Kira-Kasangati'!F12,'25.09 Kira-Kasangati'!F12,'27.09 Kira-Kasangati'!F12,'26.09 Kira-Kasangati-24h'!F12,'28.09 Kira-Kasangati-24h'!F12,'29.09 Kira-Kasangati'!F12)</f>
        <v>3.1428571428571428</v>
      </c>
      <c r="G12" s="49">
        <f>AVERAGE('23.09.KIIRA-KASANGATI'!G12,'24.09 Kira-Kasangati'!G12,'25.09 Kira-Kasangati'!G12,'27.09 Kira-Kasangati'!G12,'26.09 Kira-Kasangati-24h'!G12,'28.09 Kira-Kasangati-24h'!G12,'29.09 Kira-Kasangati'!G12)</f>
        <v>0</v>
      </c>
      <c r="H12" s="49">
        <f>AVERAGE('23.09.KIIRA-KASANGATI'!H12,'24.09 Kira-Kasangati'!H12,'25.09 Kira-Kasangati'!H12,'27.09 Kira-Kasangati'!H12,'26.09 Kira-Kasangati-24h'!H12,'28.09 Kira-Kasangati-24h'!H12,'29.09 Kira-Kasangati'!H12)</f>
        <v>0</v>
      </c>
      <c r="I12" s="49">
        <f>AVERAGE('23.09.KIIRA-KASANGATI'!I12,'24.09 Kira-Kasangati'!I12,'25.09 Kira-Kasangati'!I12,'27.09 Kira-Kasangati'!I12,'26.09 Kira-Kasangati-24h'!I12,'28.09 Kira-Kasangati-24h'!I12,'29.09 Kira-Kasangati'!I12)</f>
        <v>0.5714285714285714</v>
      </c>
      <c r="J12" s="49">
        <f>AVERAGE('23.09.KIIRA-KASANGATI'!J12,'24.09 Kira-Kasangati'!J12,'25.09 Kira-Kasangati'!J12,'27.09 Kira-Kasangati'!J12,'26.09 Kira-Kasangati-24h'!J12,'28.09 Kira-Kasangati-24h'!J12,'29.09 Kira-Kasangati'!J12)</f>
        <v>0.42857142857142855</v>
      </c>
      <c r="K12" s="49">
        <f>AVERAGE('23.09.KIIRA-KASANGATI'!K12,'24.09 Kira-Kasangati'!K12,'25.09 Kira-Kasangati'!K12,'27.09 Kira-Kasangati'!K12,'26.09 Kira-Kasangati-24h'!K12,'28.09 Kira-Kasangati-24h'!K12,'29.09 Kira-Kasangati'!K12)</f>
        <v>0.14285714285714285</v>
      </c>
      <c r="L12" s="49">
        <f>AVERAGE('23.09.KIIRA-KASANGATI'!L12,'24.09 Kira-Kasangati'!L12,'25.09 Kira-Kasangati'!L12,'27.09 Kira-Kasangati'!L12,'26.09 Kira-Kasangati-24h'!L12,'28.09 Kira-Kasangati-24h'!L12,'29.09 Kira-Kasangati'!L12)</f>
        <v>0.2857142857142857</v>
      </c>
      <c r="M12" s="49">
        <f>AVERAGE('23.09.KIIRA-KASANGATI'!M12,'24.09 Kira-Kasangati'!M12,'25.09 Kira-Kasangati'!M12,'27.09 Kira-Kasangati'!M12,'26.09 Kira-Kasangati-24h'!M12,'28.09 Kira-Kasangati-24h'!M12,'29.09 Kira-Kasangati'!M12)</f>
        <v>22.428571428571427</v>
      </c>
      <c r="N12" s="49">
        <f>AVERAGE('23.09.KIIRA-KASANGATI'!N12,'24.09 Kira-Kasangati'!N12,'25.09 Kira-Kasangati'!N12,'27.09 Kira-Kasangati'!N12,'26.09 Kira-Kasangati-24h'!N12,'28.09 Kira-Kasangati-24h'!N12,'29.09 Kira-Kasangati'!N12)</f>
        <v>0</v>
      </c>
      <c r="O12" s="15">
        <f t="shared" si="0"/>
        <v>24.285714285714285</v>
      </c>
      <c r="P12" s="15">
        <f t="shared" si="1"/>
        <v>46.714285714285708</v>
      </c>
      <c r="R12" s="1" t="s">
        <v>8</v>
      </c>
      <c r="S12" s="17">
        <f t="shared" ref="S12:AF12" si="4">SUM(C18:C21)</f>
        <v>37.142857142857146</v>
      </c>
      <c r="T12" s="17">
        <f t="shared" si="4"/>
        <v>5.8571428571428577</v>
      </c>
      <c r="U12" s="17">
        <f t="shared" si="4"/>
        <v>8.4285714285714288</v>
      </c>
      <c r="V12" s="17">
        <f t="shared" si="4"/>
        <v>7.5714285714285712</v>
      </c>
      <c r="W12" s="17">
        <f t="shared" si="4"/>
        <v>0.14285714285714285</v>
      </c>
      <c r="X12" s="17">
        <f t="shared" si="4"/>
        <v>0.85714285714285698</v>
      </c>
      <c r="Y12" s="17">
        <f t="shared" si="4"/>
        <v>6.1428571428571423</v>
      </c>
      <c r="Z12" s="17">
        <f t="shared" si="4"/>
        <v>2</v>
      </c>
      <c r="AA12" s="17">
        <f t="shared" si="4"/>
        <v>1.4761904761904763</v>
      </c>
      <c r="AB12" s="17">
        <f t="shared" si="4"/>
        <v>2.1428571428571423</v>
      </c>
      <c r="AC12" s="17">
        <f t="shared" si="4"/>
        <v>90.857142857142861</v>
      </c>
      <c r="AD12" s="17">
        <f t="shared" si="4"/>
        <v>0</v>
      </c>
      <c r="AE12" s="31">
        <f t="shared" si="4"/>
        <v>71.761904761904759</v>
      </c>
      <c r="AF12" s="31">
        <f t="shared" si="4"/>
        <v>162.61904761904762</v>
      </c>
    </row>
    <row r="13" spans="2:32" ht="23.1" customHeight="1" x14ac:dyDescent="0.25">
      <c r="B13" s="23" t="s">
        <v>40</v>
      </c>
      <c r="C13" s="49">
        <f>AVERAGE('23.09.KIIRA-KASANGATI'!C13,'24.09 Kira-Kasangati'!C13,'25.09 Kira-Kasangati'!C13,'27.09 Kira-Kasangati'!C13,'26.09 Kira-Kasangati-24h'!C13,'28.09 Kira-Kasangati-24h'!C13,'29.09 Kira-Kasangati'!C13)</f>
        <v>15.428571428571429</v>
      </c>
      <c r="D13" s="49">
        <f>AVERAGE('23.09.KIIRA-KASANGATI'!D13,'24.09 Kira-Kasangati'!D13,'25.09 Kira-Kasangati'!D13,'27.09 Kira-Kasangati'!D13,'26.09 Kira-Kasangati-24h'!D13,'28.09 Kira-Kasangati-24h'!D13,'29.09 Kira-Kasangati'!D13)</f>
        <v>1.8571428571428572</v>
      </c>
      <c r="E13" s="49">
        <f>AVERAGE('23.09.KIIRA-KASANGATI'!E13,'24.09 Kira-Kasangati'!E13,'25.09 Kira-Kasangati'!E13,'27.09 Kira-Kasangati'!E13,'26.09 Kira-Kasangati-24h'!E13,'28.09 Kira-Kasangati-24h'!E13,'29.09 Kira-Kasangati'!E13)</f>
        <v>1.7142857142857142</v>
      </c>
      <c r="F13" s="49">
        <f>AVERAGE('23.09.KIIRA-KASANGATI'!F13,'24.09 Kira-Kasangati'!F13,'25.09 Kira-Kasangati'!F13,'27.09 Kira-Kasangati'!F13,'26.09 Kira-Kasangati-24h'!F13,'28.09 Kira-Kasangati-24h'!F13,'29.09 Kira-Kasangati'!F13)</f>
        <v>4</v>
      </c>
      <c r="G13" s="49">
        <f>AVERAGE('23.09.KIIRA-KASANGATI'!G13,'24.09 Kira-Kasangati'!G13,'25.09 Kira-Kasangati'!G13,'27.09 Kira-Kasangati'!G13,'26.09 Kira-Kasangati-24h'!G13,'28.09 Kira-Kasangati-24h'!G13,'29.09 Kira-Kasangati'!G13)</f>
        <v>0</v>
      </c>
      <c r="H13" s="49">
        <f>AVERAGE('23.09.KIIRA-KASANGATI'!H13,'24.09 Kira-Kasangati'!H13,'25.09 Kira-Kasangati'!H13,'27.09 Kira-Kasangati'!H13,'26.09 Kira-Kasangati-24h'!H13,'28.09 Kira-Kasangati-24h'!H13,'29.09 Kira-Kasangati'!H13)</f>
        <v>0</v>
      </c>
      <c r="I13" s="49">
        <f>AVERAGE('23.09.KIIRA-KASANGATI'!I13,'24.09 Kira-Kasangati'!I13,'25.09 Kira-Kasangati'!I13,'27.09 Kira-Kasangati'!I13,'26.09 Kira-Kasangati-24h'!I13,'28.09 Kira-Kasangati-24h'!I13,'29.09 Kira-Kasangati'!I13)</f>
        <v>1.8571428571428572</v>
      </c>
      <c r="J13" s="49">
        <f>AVERAGE('23.09.KIIRA-KASANGATI'!J13,'24.09 Kira-Kasangati'!J13,'25.09 Kira-Kasangati'!J13,'27.09 Kira-Kasangati'!J13,'26.09 Kira-Kasangati-24h'!J13,'28.09 Kira-Kasangati-24h'!J13,'29.09 Kira-Kasangati'!J13)</f>
        <v>0.2857142857142857</v>
      </c>
      <c r="K13" s="49">
        <f>AVERAGE('23.09.KIIRA-KASANGATI'!K13,'24.09 Kira-Kasangati'!K13,'25.09 Kira-Kasangati'!K13,'27.09 Kira-Kasangati'!K13,'26.09 Kira-Kasangati-24h'!K13,'28.09 Kira-Kasangati-24h'!K13,'29.09 Kira-Kasangati'!K13)</f>
        <v>0.14285714285714285</v>
      </c>
      <c r="L13" s="49">
        <f>AVERAGE('23.09.KIIRA-KASANGATI'!L13,'24.09 Kira-Kasangati'!L13,'25.09 Kira-Kasangati'!L13,'27.09 Kira-Kasangati'!L13,'26.09 Kira-Kasangati-24h'!L13,'28.09 Kira-Kasangati-24h'!L13,'29.09 Kira-Kasangati'!L13)</f>
        <v>0.5714285714285714</v>
      </c>
      <c r="M13" s="49">
        <f>AVERAGE('23.09.KIIRA-KASANGATI'!M13,'24.09 Kira-Kasangati'!M13,'25.09 Kira-Kasangati'!M13,'27.09 Kira-Kasangati'!M13,'26.09 Kira-Kasangati-24h'!M13,'28.09 Kira-Kasangati-24h'!M13,'29.09 Kira-Kasangati'!M13)</f>
        <v>23.571428571428573</v>
      </c>
      <c r="N13" s="49">
        <f>AVERAGE('23.09.KIIRA-KASANGATI'!N13,'24.09 Kira-Kasangati'!N13,'25.09 Kira-Kasangati'!N13,'27.09 Kira-Kasangati'!N13,'26.09 Kira-Kasangati-24h'!N13,'28.09 Kira-Kasangati-24h'!N13,'29.09 Kira-Kasangati'!N13)</f>
        <v>0</v>
      </c>
      <c r="O13" s="15">
        <f t="shared" si="0"/>
        <v>25.857142857142858</v>
      </c>
      <c r="P13" s="15">
        <f t="shared" si="1"/>
        <v>49.428571428571431</v>
      </c>
      <c r="R13" s="1" t="s">
        <v>9</v>
      </c>
      <c r="S13" s="17">
        <f t="shared" ref="S13:AF13" si="5">SUM(C22:C25)</f>
        <v>37.714285714285708</v>
      </c>
      <c r="T13" s="17">
        <f t="shared" si="5"/>
        <v>4.4285714285714288</v>
      </c>
      <c r="U13" s="17">
        <f t="shared" si="5"/>
        <v>7.2857142857142865</v>
      </c>
      <c r="V13" s="17">
        <f t="shared" si="5"/>
        <v>7.4285714285714288</v>
      </c>
      <c r="W13" s="17">
        <f t="shared" si="5"/>
        <v>0.42857142857142855</v>
      </c>
      <c r="X13" s="17">
        <f t="shared" si="5"/>
        <v>0</v>
      </c>
      <c r="Y13" s="17">
        <f t="shared" si="5"/>
        <v>4.7142857142857144</v>
      </c>
      <c r="Z13" s="17">
        <f t="shared" si="5"/>
        <v>1.2857142857142856</v>
      </c>
      <c r="AA13" s="17">
        <f t="shared" si="5"/>
        <v>2.1428571428571428</v>
      </c>
      <c r="AB13" s="17">
        <f t="shared" si="5"/>
        <v>0.71428571428571419</v>
      </c>
      <c r="AC13" s="17">
        <f t="shared" si="5"/>
        <v>87.714285714285722</v>
      </c>
      <c r="AD13" s="17">
        <f t="shared" si="5"/>
        <v>0</v>
      </c>
      <c r="AE13" s="31">
        <f t="shared" si="5"/>
        <v>66.142857142857139</v>
      </c>
      <c r="AF13" s="31">
        <f t="shared" si="5"/>
        <v>153.85714285714283</v>
      </c>
    </row>
    <row r="14" spans="2:32" ht="23.1" customHeight="1" x14ac:dyDescent="0.25">
      <c r="B14" s="23" t="s">
        <v>41</v>
      </c>
      <c r="C14" s="49">
        <f>AVERAGE('23.09.KIIRA-KASANGATI'!C14,'24.09 Kira-Kasangati'!C14,'25.09 Kira-Kasangati'!C14,'27.09 Kira-Kasangati'!C14,'26.09 Kira-Kasangati-24h'!C14,'28.09 Kira-Kasangati-24h'!C14,'29.09 Kira-Kasangati'!C14)</f>
        <v>10.142857142857142</v>
      </c>
      <c r="D14" s="49">
        <f>AVERAGE('23.09.KIIRA-KASANGATI'!D14,'24.09 Kira-Kasangati'!D14,'25.09 Kira-Kasangati'!D14,'27.09 Kira-Kasangati'!D14,'26.09 Kira-Kasangati-24h'!D14,'28.09 Kira-Kasangati-24h'!D14,'29.09 Kira-Kasangati'!D14)</f>
        <v>1.2857142857142858</v>
      </c>
      <c r="E14" s="49">
        <f>AVERAGE('23.09.KIIRA-KASANGATI'!E14,'24.09 Kira-Kasangati'!E14,'25.09 Kira-Kasangati'!E14,'27.09 Kira-Kasangati'!E14,'26.09 Kira-Kasangati-24h'!E14,'28.09 Kira-Kasangati-24h'!E14,'29.09 Kira-Kasangati'!E14)</f>
        <v>2.2857142857142856</v>
      </c>
      <c r="F14" s="49">
        <f>AVERAGE('23.09.KIIRA-KASANGATI'!F14,'24.09 Kira-Kasangati'!F14,'25.09 Kira-Kasangati'!F14,'27.09 Kira-Kasangati'!F14,'26.09 Kira-Kasangati-24h'!F14,'28.09 Kira-Kasangati-24h'!F14,'29.09 Kira-Kasangati'!F14)</f>
        <v>2.7142857142857144</v>
      </c>
      <c r="G14" s="49">
        <f>AVERAGE('23.09.KIIRA-KASANGATI'!G14,'24.09 Kira-Kasangati'!G14,'25.09 Kira-Kasangati'!G14,'27.09 Kira-Kasangati'!G14,'26.09 Kira-Kasangati-24h'!G14,'28.09 Kira-Kasangati-24h'!G14,'29.09 Kira-Kasangati'!G14)</f>
        <v>0</v>
      </c>
      <c r="H14" s="49">
        <f>AVERAGE('23.09.KIIRA-KASANGATI'!H14,'24.09 Kira-Kasangati'!H14,'25.09 Kira-Kasangati'!H14,'27.09 Kira-Kasangati'!H14,'26.09 Kira-Kasangati-24h'!H14,'28.09 Kira-Kasangati-24h'!H14,'29.09 Kira-Kasangati'!H14)</f>
        <v>0</v>
      </c>
      <c r="I14" s="49">
        <f>AVERAGE('23.09.KIIRA-KASANGATI'!I14,'24.09 Kira-Kasangati'!I14,'25.09 Kira-Kasangati'!I14,'27.09 Kira-Kasangati'!I14,'26.09 Kira-Kasangati-24h'!I14,'28.09 Kira-Kasangati-24h'!I14,'29.09 Kira-Kasangati'!I14)</f>
        <v>1.2857142857142858</v>
      </c>
      <c r="J14" s="49">
        <f>AVERAGE('23.09.KIIRA-KASANGATI'!J14,'24.09 Kira-Kasangati'!J14,'25.09 Kira-Kasangati'!J14,'27.09 Kira-Kasangati'!J14,'26.09 Kira-Kasangati-24h'!J14,'28.09 Kira-Kasangati-24h'!J14,'29.09 Kira-Kasangati'!J14)</f>
        <v>0.2857142857142857</v>
      </c>
      <c r="K14" s="49">
        <f>AVERAGE('23.09.KIIRA-KASANGATI'!K14,'24.09 Kira-Kasangati'!K14,'25.09 Kira-Kasangati'!K14,'27.09 Kira-Kasangati'!K14,'26.09 Kira-Kasangati-24h'!K14,'28.09 Kira-Kasangati-24h'!K14,'29.09 Kira-Kasangati'!K14)</f>
        <v>0.5714285714285714</v>
      </c>
      <c r="L14" s="49">
        <f>AVERAGE('23.09.KIIRA-KASANGATI'!L14,'24.09 Kira-Kasangati'!L14,'25.09 Kira-Kasangati'!L14,'27.09 Kira-Kasangati'!L14,'26.09 Kira-Kasangati-24h'!L14,'28.09 Kira-Kasangati-24h'!L14,'29.09 Kira-Kasangati'!L14)</f>
        <v>0.5714285714285714</v>
      </c>
      <c r="M14" s="49">
        <f>AVERAGE('23.09.KIIRA-KASANGATI'!M14,'24.09 Kira-Kasangati'!M14,'25.09 Kira-Kasangati'!M14,'27.09 Kira-Kasangati'!M14,'26.09 Kira-Kasangati-24h'!M14,'28.09 Kira-Kasangati-24h'!M14,'29.09 Kira-Kasangati'!M14)</f>
        <v>25</v>
      </c>
      <c r="N14" s="49">
        <f>AVERAGE('23.09.KIIRA-KASANGATI'!N14,'24.09 Kira-Kasangati'!N14,'25.09 Kira-Kasangati'!N14,'27.09 Kira-Kasangati'!N14,'26.09 Kira-Kasangati-24h'!N14,'28.09 Kira-Kasangati-24h'!N14,'29.09 Kira-Kasangati'!N14)</f>
        <v>0</v>
      </c>
      <c r="O14" s="15">
        <f t="shared" si="0"/>
        <v>19.142857142857146</v>
      </c>
      <c r="P14" s="15">
        <f t="shared" si="1"/>
        <v>44.142857142857146</v>
      </c>
      <c r="R14" s="1" t="s">
        <v>10</v>
      </c>
      <c r="S14" s="17">
        <f t="shared" ref="S14:AF14" si="6">SUM(C26:C29)</f>
        <v>33.714285714285708</v>
      </c>
      <c r="T14" s="17">
        <f t="shared" si="6"/>
        <v>5.7142857142857144</v>
      </c>
      <c r="U14" s="17">
        <f t="shared" si="6"/>
        <v>10.142857142857142</v>
      </c>
      <c r="V14" s="17">
        <f t="shared" si="6"/>
        <v>7.4285714285714288</v>
      </c>
      <c r="W14" s="17">
        <f t="shared" si="6"/>
        <v>0.71428571428571419</v>
      </c>
      <c r="X14" s="17">
        <f t="shared" si="6"/>
        <v>0.2857142857142857</v>
      </c>
      <c r="Y14" s="17">
        <f t="shared" si="6"/>
        <v>5.7142857142857144</v>
      </c>
      <c r="Z14" s="17">
        <f t="shared" si="6"/>
        <v>1.5714285714285714</v>
      </c>
      <c r="AA14" s="17">
        <f t="shared" si="6"/>
        <v>1.2857142857142856</v>
      </c>
      <c r="AB14" s="17">
        <f t="shared" si="6"/>
        <v>1.5714285714285714</v>
      </c>
      <c r="AC14" s="17">
        <f t="shared" si="6"/>
        <v>95.857142857142861</v>
      </c>
      <c r="AD14" s="17">
        <f t="shared" si="6"/>
        <v>0</v>
      </c>
      <c r="AE14" s="31">
        <f t="shared" si="6"/>
        <v>68.142857142857139</v>
      </c>
      <c r="AF14" s="31">
        <f t="shared" si="6"/>
        <v>164</v>
      </c>
    </row>
    <row r="15" spans="2:32" ht="23.1" customHeight="1" x14ac:dyDescent="0.25">
      <c r="B15" s="23" t="s">
        <v>42</v>
      </c>
      <c r="C15" s="49">
        <f>AVERAGE('23.09.KIIRA-KASANGATI'!C15,'24.09 Kira-Kasangati'!C15,'25.09 Kira-Kasangati'!C15,'27.09 Kira-Kasangati'!C15,'26.09 Kira-Kasangati-24h'!C15,'28.09 Kira-Kasangati-24h'!C15,'29.09 Kira-Kasangati'!C15)</f>
        <v>13.142857142857142</v>
      </c>
      <c r="D15" s="49">
        <f>AVERAGE('23.09.KIIRA-KASANGATI'!D15,'24.09 Kira-Kasangati'!D15,'25.09 Kira-Kasangati'!D15,'27.09 Kira-Kasangati'!D15,'26.09 Kira-Kasangati-24h'!D15,'28.09 Kira-Kasangati-24h'!D15,'29.09 Kira-Kasangati'!D15)</f>
        <v>1.7142857142857142</v>
      </c>
      <c r="E15" s="49">
        <f>AVERAGE('23.09.KIIRA-KASANGATI'!E15,'24.09 Kira-Kasangati'!E15,'25.09 Kira-Kasangati'!E15,'27.09 Kira-Kasangati'!E15,'26.09 Kira-Kasangati-24h'!E15,'28.09 Kira-Kasangati-24h'!E15,'29.09 Kira-Kasangati'!E15)</f>
        <v>3.4285714285714284</v>
      </c>
      <c r="F15" s="49">
        <f>AVERAGE('23.09.KIIRA-KASANGATI'!F15,'24.09 Kira-Kasangati'!F15,'25.09 Kira-Kasangati'!F15,'27.09 Kira-Kasangati'!F15,'26.09 Kira-Kasangati-24h'!F15,'28.09 Kira-Kasangati-24h'!F15,'29.09 Kira-Kasangati'!F15)</f>
        <v>4.1428571428571432</v>
      </c>
      <c r="G15" s="49">
        <f>AVERAGE('23.09.KIIRA-KASANGATI'!G15,'24.09 Kira-Kasangati'!G15,'25.09 Kira-Kasangati'!G15,'27.09 Kira-Kasangati'!G15,'26.09 Kira-Kasangati-24h'!G15,'28.09 Kira-Kasangati-24h'!G15,'29.09 Kira-Kasangati'!G15)</f>
        <v>0</v>
      </c>
      <c r="H15" s="49">
        <f>AVERAGE('23.09.KIIRA-KASANGATI'!H15,'24.09 Kira-Kasangati'!H15,'25.09 Kira-Kasangati'!H15,'27.09 Kira-Kasangati'!H15,'26.09 Kira-Kasangati-24h'!H15,'28.09 Kira-Kasangati-24h'!H15,'29.09 Kira-Kasangati'!H15)</f>
        <v>0</v>
      </c>
      <c r="I15" s="49">
        <f>AVERAGE('23.09.KIIRA-KASANGATI'!I15,'24.09 Kira-Kasangati'!I15,'25.09 Kira-Kasangati'!I15,'27.09 Kira-Kasangati'!I15,'26.09 Kira-Kasangati-24h'!I15,'28.09 Kira-Kasangati-24h'!I15,'29.09 Kira-Kasangati'!I15)</f>
        <v>0.8571428571428571</v>
      </c>
      <c r="J15" s="49">
        <f>AVERAGE('23.09.KIIRA-KASANGATI'!J15,'24.09 Kira-Kasangati'!J15,'25.09 Kira-Kasangati'!J15,'27.09 Kira-Kasangati'!J15,'26.09 Kira-Kasangati-24h'!J15,'28.09 Kira-Kasangati-24h'!J15,'29.09 Kira-Kasangati'!J15)</f>
        <v>0.14285714285714285</v>
      </c>
      <c r="K15" s="49">
        <f>AVERAGE('23.09.KIIRA-KASANGATI'!K15,'24.09 Kira-Kasangati'!K15,'25.09 Kira-Kasangati'!K15,'27.09 Kira-Kasangati'!K15,'26.09 Kira-Kasangati-24h'!K15,'28.09 Kira-Kasangati-24h'!K15,'29.09 Kira-Kasangati'!K15)</f>
        <v>0.14285714285714285</v>
      </c>
      <c r="L15" s="49">
        <f>AVERAGE('23.09.KIIRA-KASANGATI'!L15,'24.09 Kira-Kasangati'!L15,'25.09 Kira-Kasangati'!L15,'27.09 Kira-Kasangati'!L15,'26.09 Kira-Kasangati-24h'!L15,'28.09 Kira-Kasangati-24h'!L15,'29.09 Kira-Kasangati'!L15)</f>
        <v>0.42857142857142855</v>
      </c>
      <c r="M15" s="49">
        <f>AVERAGE('23.09.KIIRA-KASANGATI'!M15,'24.09 Kira-Kasangati'!M15,'25.09 Kira-Kasangati'!M15,'27.09 Kira-Kasangati'!M15,'26.09 Kira-Kasangati-24h'!M15,'28.09 Kira-Kasangati-24h'!M15,'29.09 Kira-Kasangati'!M15)</f>
        <v>24.714285714285715</v>
      </c>
      <c r="N15" s="49">
        <f>AVERAGE('23.09.KIIRA-KASANGATI'!N15,'24.09 Kira-Kasangati'!N15,'25.09 Kira-Kasangati'!N15,'27.09 Kira-Kasangati'!N15,'26.09 Kira-Kasangati-24h'!N15,'28.09 Kira-Kasangati-24h'!N15,'29.09 Kira-Kasangati'!N15)</f>
        <v>0</v>
      </c>
      <c r="O15" s="15">
        <f t="shared" si="0"/>
        <v>23.999999999999996</v>
      </c>
      <c r="P15" s="15">
        <f t="shared" si="1"/>
        <v>48.714285714285708</v>
      </c>
      <c r="R15" s="1" t="s">
        <v>11</v>
      </c>
      <c r="S15" s="17">
        <f t="shared" ref="S15:AF15" si="7">SUM(C30:C33)</f>
        <v>34.285714285714285</v>
      </c>
      <c r="T15" s="17">
        <f t="shared" si="7"/>
        <v>2.4285714285714284</v>
      </c>
      <c r="U15" s="17">
        <f t="shared" si="7"/>
        <v>6.7142857142857135</v>
      </c>
      <c r="V15" s="17">
        <f t="shared" si="7"/>
        <v>5.7142857142857144</v>
      </c>
      <c r="W15" s="17">
        <f t="shared" si="7"/>
        <v>0.14285714285714285</v>
      </c>
      <c r="X15" s="17">
        <f t="shared" si="7"/>
        <v>0</v>
      </c>
      <c r="Y15" s="17">
        <f t="shared" si="7"/>
        <v>5.7142857142857144</v>
      </c>
      <c r="Z15" s="17">
        <f t="shared" si="7"/>
        <v>2.6904761904761907</v>
      </c>
      <c r="AA15" s="17">
        <f t="shared" si="7"/>
        <v>1.9999999999999998</v>
      </c>
      <c r="AB15" s="17">
        <f t="shared" si="7"/>
        <v>1.2857142857142856</v>
      </c>
      <c r="AC15" s="17">
        <f t="shared" si="7"/>
        <v>82.571428571428569</v>
      </c>
      <c r="AD15" s="17">
        <f t="shared" si="7"/>
        <v>0</v>
      </c>
      <c r="AE15" s="31">
        <f t="shared" si="7"/>
        <v>60.976190476190482</v>
      </c>
      <c r="AF15" s="31">
        <f t="shared" si="7"/>
        <v>143.54761904761904</v>
      </c>
    </row>
    <row r="16" spans="2:32" ht="23.1" customHeight="1" x14ac:dyDescent="0.25">
      <c r="B16" s="23" t="s">
        <v>43</v>
      </c>
      <c r="C16" s="49">
        <f>AVERAGE('23.09.KIIRA-KASANGATI'!C16,'24.09 Kira-Kasangati'!C16,'25.09 Kira-Kasangati'!C16,'27.09 Kira-Kasangati'!C16,'26.09 Kira-Kasangati-24h'!C16,'28.09 Kira-Kasangati-24h'!C16,'29.09 Kira-Kasangati'!C16)</f>
        <v>11.142857142857142</v>
      </c>
      <c r="D16" s="49">
        <f>AVERAGE('23.09.KIIRA-KASANGATI'!D16,'24.09 Kira-Kasangati'!D16,'25.09 Kira-Kasangati'!D16,'27.09 Kira-Kasangati'!D16,'26.09 Kira-Kasangati-24h'!D16,'28.09 Kira-Kasangati-24h'!D16,'29.09 Kira-Kasangati'!D16)</f>
        <v>2</v>
      </c>
      <c r="E16" s="49">
        <f>AVERAGE('23.09.KIIRA-KASANGATI'!E16,'24.09 Kira-Kasangati'!E16,'25.09 Kira-Kasangati'!E16,'27.09 Kira-Kasangati'!E16,'26.09 Kira-Kasangati-24h'!E16,'28.09 Kira-Kasangati-24h'!E16,'29.09 Kira-Kasangati'!E16)</f>
        <v>2.4285714285714284</v>
      </c>
      <c r="F16" s="49">
        <f>AVERAGE('23.09.KIIRA-KASANGATI'!F16,'24.09 Kira-Kasangati'!F16,'25.09 Kira-Kasangati'!F16,'27.09 Kira-Kasangati'!F16,'26.09 Kira-Kasangati-24h'!F16,'28.09 Kira-Kasangati-24h'!F16,'29.09 Kira-Kasangati'!F16)</f>
        <v>2.8571428571428572</v>
      </c>
      <c r="G16" s="49">
        <f>AVERAGE('23.09.KIIRA-KASANGATI'!G16,'24.09 Kira-Kasangati'!G16,'25.09 Kira-Kasangati'!G16,'27.09 Kira-Kasangati'!G16,'26.09 Kira-Kasangati-24h'!G16,'28.09 Kira-Kasangati-24h'!G16,'29.09 Kira-Kasangati'!G16)</f>
        <v>0</v>
      </c>
      <c r="H16" s="49">
        <f>AVERAGE('23.09.KIIRA-KASANGATI'!H16,'24.09 Kira-Kasangati'!H16,'25.09 Kira-Kasangati'!H16,'27.09 Kira-Kasangati'!H16,'26.09 Kira-Kasangati-24h'!H16,'28.09 Kira-Kasangati-24h'!H16,'29.09 Kira-Kasangati'!H16)</f>
        <v>0</v>
      </c>
      <c r="I16" s="49">
        <f>AVERAGE('23.09.KIIRA-KASANGATI'!I16,'24.09 Kira-Kasangati'!I16,'25.09 Kira-Kasangati'!I16,'27.09 Kira-Kasangati'!I16,'26.09 Kira-Kasangati-24h'!I16,'28.09 Kira-Kasangati-24h'!I16,'29.09 Kira-Kasangati'!I16)</f>
        <v>1.5714285714285714</v>
      </c>
      <c r="J16" s="49">
        <f>AVERAGE('23.09.KIIRA-KASANGATI'!J16,'24.09 Kira-Kasangati'!J16,'25.09 Kira-Kasangati'!J16,'27.09 Kira-Kasangati'!J16,'26.09 Kira-Kasangati-24h'!J16,'28.09 Kira-Kasangati-24h'!J16,'29.09 Kira-Kasangati'!J16)</f>
        <v>0.7142857142857143</v>
      </c>
      <c r="K16" s="49">
        <f>AVERAGE('23.09.KIIRA-KASANGATI'!K16,'24.09 Kira-Kasangati'!K16,'25.09 Kira-Kasangati'!K16,'27.09 Kira-Kasangati'!K16,'26.09 Kira-Kasangati-24h'!K16,'28.09 Kira-Kasangati-24h'!K16,'29.09 Kira-Kasangati'!K16)</f>
        <v>0</v>
      </c>
      <c r="L16" s="49">
        <f>AVERAGE('23.09.KIIRA-KASANGATI'!L16,'24.09 Kira-Kasangati'!L16,'25.09 Kira-Kasangati'!L16,'27.09 Kira-Kasangati'!L16,'26.09 Kira-Kasangati-24h'!L16,'28.09 Kira-Kasangati-24h'!L16,'29.09 Kira-Kasangati'!L16)</f>
        <v>0.14285714285714285</v>
      </c>
      <c r="M16" s="49">
        <f>AVERAGE('23.09.KIIRA-KASANGATI'!M16,'24.09 Kira-Kasangati'!M16,'25.09 Kira-Kasangati'!M16,'27.09 Kira-Kasangati'!M16,'26.09 Kira-Kasangati-24h'!M16,'28.09 Kira-Kasangati-24h'!M16,'29.09 Kira-Kasangati'!M16)</f>
        <v>24.142857142857142</v>
      </c>
      <c r="N16" s="49">
        <f>AVERAGE('23.09.KIIRA-KASANGATI'!N16,'24.09 Kira-Kasangati'!N16,'25.09 Kira-Kasangati'!N16,'27.09 Kira-Kasangati'!N16,'26.09 Kira-Kasangati-24h'!N16,'28.09 Kira-Kasangati-24h'!N16,'29.09 Kira-Kasangati'!N16)</f>
        <v>0</v>
      </c>
      <c r="O16" s="15">
        <f t="shared" si="0"/>
        <v>20.857142857142858</v>
      </c>
      <c r="P16" s="15">
        <f t="shared" si="1"/>
        <v>45</v>
      </c>
      <c r="R16" s="1" t="s">
        <v>12</v>
      </c>
      <c r="S16" s="17">
        <f t="shared" ref="S16:AF16" si="8">SUM(C34:C37)</f>
        <v>30</v>
      </c>
      <c r="T16" s="17">
        <f t="shared" si="8"/>
        <v>4.5714285714285712</v>
      </c>
      <c r="U16" s="17">
        <f t="shared" si="8"/>
        <v>7.5714285714285721</v>
      </c>
      <c r="V16" s="17">
        <f t="shared" si="8"/>
        <v>6.5714285714285712</v>
      </c>
      <c r="W16" s="17">
        <f t="shared" si="8"/>
        <v>0</v>
      </c>
      <c r="X16" s="17">
        <f t="shared" si="8"/>
        <v>0</v>
      </c>
      <c r="Y16" s="17">
        <f t="shared" si="8"/>
        <v>6.4285714285714279</v>
      </c>
      <c r="Z16" s="17">
        <f t="shared" si="8"/>
        <v>1.5714285714285712</v>
      </c>
      <c r="AA16" s="17">
        <f t="shared" si="8"/>
        <v>0.8571428571428571</v>
      </c>
      <c r="AB16" s="17">
        <f t="shared" si="8"/>
        <v>1</v>
      </c>
      <c r="AC16" s="17">
        <f t="shared" si="8"/>
        <v>67.428571428571416</v>
      </c>
      <c r="AD16" s="17">
        <f t="shared" si="8"/>
        <v>0</v>
      </c>
      <c r="AE16" s="31">
        <f t="shared" si="8"/>
        <v>58.571428571428577</v>
      </c>
      <c r="AF16" s="31">
        <f t="shared" si="8"/>
        <v>126</v>
      </c>
    </row>
    <row r="17" spans="2:32" ht="23.1" customHeight="1" x14ac:dyDescent="0.25">
      <c r="B17" s="23" t="s">
        <v>44</v>
      </c>
      <c r="C17" s="49">
        <f>AVERAGE('23.09.KIIRA-KASANGATI'!C17,'24.09 Kira-Kasangati'!C17,'25.09 Kira-Kasangati'!C17,'27.09 Kira-Kasangati'!C17,'26.09 Kira-Kasangati-24h'!C17,'28.09 Kira-Kasangati-24h'!C17,'29.09 Kira-Kasangati'!C17)</f>
        <v>11.714285714285714</v>
      </c>
      <c r="D17" s="49">
        <f>AVERAGE('23.09.KIIRA-KASANGATI'!D17,'24.09 Kira-Kasangati'!D17,'25.09 Kira-Kasangati'!D17,'27.09 Kira-Kasangati'!D17,'26.09 Kira-Kasangati-24h'!D17,'28.09 Kira-Kasangati-24h'!D17,'29.09 Kira-Kasangati'!D17)</f>
        <v>1.8571428571428572</v>
      </c>
      <c r="E17" s="49">
        <f>AVERAGE('23.09.KIIRA-KASANGATI'!E17,'24.09 Kira-Kasangati'!E17,'25.09 Kira-Kasangati'!E17,'27.09 Kira-Kasangati'!E17,'26.09 Kira-Kasangati-24h'!E17,'28.09 Kira-Kasangati-24h'!E17,'29.09 Kira-Kasangati'!E17)</f>
        <v>1.7142857142857142</v>
      </c>
      <c r="F17" s="49">
        <f>AVERAGE('23.09.KIIRA-KASANGATI'!F17,'24.09 Kira-Kasangati'!F17,'25.09 Kira-Kasangati'!F17,'27.09 Kira-Kasangati'!F17,'26.09 Kira-Kasangati-24h'!F17,'28.09 Kira-Kasangati-24h'!F17,'29.09 Kira-Kasangati'!F17)</f>
        <v>2.1428571428571428</v>
      </c>
      <c r="G17" s="49">
        <f>AVERAGE('23.09.KIIRA-KASANGATI'!G17,'24.09 Kira-Kasangati'!G17,'25.09 Kira-Kasangati'!G17,'27.09 Kira-Kasangati'!G17,'26.09 Kira-Kasangati-24h'!G17,'28.09 Kira-Kasangati-24h'!G17,'29.09 Kira-Kasangati'!G17)</f>
        <v>0</v>
      </c>
      <c r="H17" s="49">
        <f>AVERAGE('23.09.KIIRA-KASANGATI'!H17,'24.09 Kira-Kasangati'!H17,'25.09 Kira-Kasangati'!H17,'27.09 Kira-Kasangati'!H17,'26.09 Kira-Kasangati-24h'!H17,'28.09 Kira-Kasangati-24h'!H17,'29.09 Kira-Kasangati'!H17)</f>
        <v>0</v>
      </c>
      <c r="I17" s="49">
        <f>AVERAGE('23.09.KIIRA-KASANGATI'!I17,'24.09 Kira-Kasangati'!I17,'25.09 Kira-Kasangati'!I17,'27.09 Kira-Kasangati'!I17,'26.09 Kira-Kasangati-24h'!I17,'28.09 Kira-Kasangati-24h'!I17,'29.09 Kira-Kasangati'!I17)</f>
        <v>1.1428571428571428</v>
      </c>
      <c r="J17" s="49">
        <f>AVERAGE('23.09.KIIRA-KASANGATI'!J17,'24.09 Kira-Kasangati'!J17,'25.09 Kira-Kasangati'!J17,'27.09 Kira-Kasangati'!J17,'26.09 Kira-Kasangati-24h'!J17,'28.09 Kira-Kasangati-24h'!J17,'29.09 Kira-Kasangati'!J17)</f>
        <v>0.8571428571428571</v>
      </c>
      <c r="K17" s="49">
        <f>AVERAGE('23.09.KIIRA-KASANGATI'!K17,'24.09 Kira-Kasangati'!K17,'25.09 Kira-Kasangati'!K17,'27.09 Kira-Kasangati'!K17,'26.09 Kira-Kasangati-24h'!K17,'28.09 Kira-Kasangati-24h'!K17,'29.09 Kira-Kasangati'!K17)</f>
        <v>0.14285714285714285</v>
      </c>
      <c r="L17" s="49">
        <f>AVERAGE('23.09.KIIRA-KASANGATI'!L17,'24.09 Kira-Kasangati'!L17,'25.09 Kira-Kasangati'!L17,'27.09 Kira-Kasangati'!L17,'26.09 Kira-Kasangati-24h'!L17,'28.09 Kira-Kasangati-24h'!L17,'29.09 Kira-Kasangati'!L17)</f>
        <v>1.1428571428571428</v>
      </c>
      <c r="M17" s="49">
        <f>AVERAGE('23.09.KIIRA-KASANGATI'!M17,'24.09 Kira-Kasangati'!M17,'25.09 Kira-Kasangati'!M17,'27.09 Kira-Kasangati'!M17,'26.09 Kira-Kasangati-24h'!M17,'28.09 Kira-Kasangati-24h'!M17,'29.09 Kira-Kasangati'!M17)</f>
        <v>20.142857142857142</v>
      </c>
      <c r="N17" s="49">
        <f>AVERAGE('23.09.KIIRA-KASANGATI'!N17,'24.09 Kira-Kasangati'!N17,'25.09 Kira-Kasangati'!N17,'27.09 Kira-Kasangati'!N17,'26.09 Kira-Kasangati-24h'!N17,'28.09 Kira-Kasangati-24h'!N17,'29.09 Kira-Kasangati'!N17)</f>
        <v>0</v>
      </c>
      <c r="O17" s="15">
        <f t="shared" si="0"/>
        <v>20.714285714285712</v>
      </c>
      <c r="P17" s="15">
        <f t="shared" si="1"/>
        <v>40.857142857142854</v>
      </c>
      <c r="R17" s="1" t="s">
        <v>13</v>
      </c>
      <c r="S17" s="17">
        <f t="shared" ref="S17:AF17" si="9">SUM(C38:C41)</f>
        <v>28.571428571428573</v>
      </c>
      <c r="T17" s="17">
        <f t="shared" si="9"/>
        <v>3.9999999999999996</v>
      </c>
      <c r="U17" s="17">
        <f t="shared" si="9"/>
        <v>5.8571428571428568</v>
      </c>
      <c r="V17" s="17">
        <f t="shared" si="9"/>
        <v>6.1428571428571423</v>
      </c>
      <c r="W17" s="17">
        <f t="shared" si="9"/>
        <v>0.14285714285714285</v>
      </c>
      <c r="X17" s="17">
        <f t="shared" si="9"/>
        <v>0</v>
      </c>
      <c r="Y17" s="17">
        <f t="shared" si="9"/>
        <v>5.1428571428571423</v>
      </c>
      <c r="Z17" s="17">
        <f t="shared" si="9"/>
        <v>2.5714285714285712</v>
      </c>
      <c r="AA17" s="17">
        <f t="shared" si="9"/>
        <v>0.42857142857142855</v>
      </c>
      <c r="AB17" s="17">
        <f t="shared" si="9"/>
        <v>1.7142857142857142</v>
      </c>
      <c r="AC17" s="17">
        <f t="shared" si="9"/>
        <v>69.142857142857139</v>
      </c>
      <c r="AD17" s="17">
        <f t="shared" si="9"/>
        <v>0</v>
      </c>
      <c r="AE17" s="31">
        <f t="shared" si="9"/>
        <v>54.571428571428569</v>
      </c>
      <c r="AF17" s="31">
        <f t="shared" si="9"/>
        <v>123.71428571428569</v>
      </c>
    </row>
    <row r="18" spans="2:32" ht="23.1" customHeight="1" x14ac:dyDescent="0.25">
      <c r="B18" s="23" t="s">
        <v>45</v>
      </c>
      <c r="C18" s="49">
        <f>AVERAGE('23.09.KIIRA-KASANGATI'!C18,'24.09 Kira-Kasangati'!C18,'25.09 Kira-Kasangati'!C18,'27.09 Kira-Kasangati'!C18,'26.09 Kira-Kasangati-24h'!C18,'28.09 Kira-Kasangati-24h'!C18,'29.09 Kira-Kasangati'!C18)</f>
        <v>9</v>
      </c>
      <c r="D18" s="49">
        <f>AVERAGE('23.09.KIIRA-KASANGATI'!D18,'24.09 Kira-Kasangati'!D18,'25.09 Kira-Kasangati'!D18,'27.09 Kira-Kasangati'!D18,'26.09 Kira-Kasangati-24h'!D18,'28.09 Kira-Kasangati-24h'!D18,'29.09 Kira-Kasangati'!D18)</f>
        <v>1.8571428571428572</v>
      </c>
      <c r="E18" s="49">
        <f>AVERAGE('23.09.KIIRA-KASANGATI'!E18,'24.09 Kira-Kasangati'!E18,'25.09 Kira-Kasangati'!E18,'27.09 Kira-Kasangati'!E18,'26.09 Kira-Kasangati-24h'!E18,'28.09 Kira-Kasangati-24h'!E18,'29.09 Kira-Kasangati'!E18)</f>
        <v>1.7142857142857142</v>
      </c>
      <c r="F18" s="49">
        <f>AVERAGE('23.09.KIIRA-KASANGATI'!F18,'24.09 Kira-Kasangati'!F18,'25.09 Kira-Kasangati'!F18,'27.09 Kira-Kasangati'!F18,'26.09 Kira-Kasangati-24h'!F18,'28.09 Kira-Kasangati-24h'!F18,'29.09 Kira-Kasangati'!F18)</f>
        <v>2.4285714285714284</v>
      </c>
      <c r="G18" s="49">
        <f>AVERAGE('23.09.KIIRA-KASANGATI'!G18,'24.09 Kira-Kasangati'!G18,'25.09 Kira-Kasangati'!G18,'27.09 Kira-Kasangati'!G18,'26.09 Kira-Kasangati-24h'!G18,'28.09 Kira-Kasangati-24h'!G18,'29.09 Kira-Kasangati'!G18)</f>
        <v>0</v>
      </c>
      <c r="H18" s="49">
        <f>AVERAGE('23.09.KIIRA-KASANGATI'!H18,'24.09 Kira-Kasangati'!H18,'25.09 Kira-Kasangati'!H18,'27.09 Kira-Kasangati'!H18,'26.09 Kira-Kasangati-24h'!H18,'28.09 Kira-Kasangati-24h'!H18,'29.09 Kira-Kasangati'!H18)</f>
        <v>0</v>
      </c>
      <c r="I18" s="49">
        <f>AVERAGE('23.09.KIIRA-KASANGATI'!I18,'24.09 Kira-Kasangati'!I18,'25.09 Kira-Kasangati'!I18,'27.09 Kira-Kasangati'!I18,'26.09 Kira-Kasangati-24h'!I18,'28.09 Kira-Kasangati-24h'!I18,'29.09 Kira-Kasangati'!I18)</f>
        <v>1.5714285714285714</v>
      </c>
      <c r="J18" s="49">
        <f>AVERAGE('23.09.KIIRA-KASANGATI'!J18,'24.09 Kira-Kasangati'!J18,'25.09 Kira-Kasangati'!J18,'27.09 Kira-Kasangati'!J18,'26.09 Kira-Kasangati-24h'!J18,'28.09 Kira-Kasangati-24h'!J18,'29.09 Kira-Kasangati'!J18)</f>
        <v>0.14285714285714285</v>
      </c>
      <c r="K18" s="49">
        <f>AVERAGE('23.09.KIIRA-KASANGATI'!K18,'24.09 Kira-Kasangati'!K18,'25.09 Kira-Kasangati'!K18,'27.09 Kira-Kasangati'!K18,'26.09 Kira-Kasangati-24h'!K18,'28.09 Kira-Kasangati-24h'!K18,'29.09 Kira-Kasangati'!K18)</f>
        <v>0.33333333333333331</v>
      </c>
      <c r="L18" s="49">
        <f>AVERAGE('23.09.KIIRA-KASANGATI'!L18,'24.09 Kira-Kasangati'!L18,'25.09 Kira-Kasangati'!L18,'27.09 Kira-Kasangati'!L18,'26.09 Kira-Kasangati-24h'!L18,'28.09 Kira-Kasangati-24h'!L18,'29.09 Kira-Kasangati'!L18)</f>
        <v>1.1428571428571428</v>
      </c>
      <c r="M18" s="49">
        <f>AVERAGE('23.09.KIIRA-KASANGATI'!M18,'24.09 Kira-Kasangati'!M18,'25.09 Kira-Kasangati'!M18,'27.09 Kira-Kasangati'!M18,'26.09 Kira-Kasangati-24h'!M18,'28.09 Kira-Kasangati-24h'!M18,'29.09 Kira-Kasangati'!M18)</f>
        <v>22.428571428571427</v>
      </c>
      <c r="N18" s="49">
        <f>AVERAGE('23.09.KIIRA-KASANGATI'!N18,'24.09 Kira-Kasangati'!N18,'25.09 Kira-Kasangati'!N18,'27.09 Kira-Kasangati'!N18,'26.09 Kira-Kasangati-24h'!N18,'28.09 Kira-Kasangati-24h'!N18,'29.09 Kira-Kasangati'!N18)</f>
        <v>0</v>
      </c>
      <c r="O18" s="15">
        <f t="shared" si="0"/>
        <v>18.19047619047619</v>
      </c>
      <c r="P18" s="15">
        <f t="shared" si="1"/>
        <v>40.61904761904762</v>
      </c>
      <c r="R18" s="1" t="s">
        <v>14</v>
      </c>
      <c r="S18" s="17">
        <f t="shared" ref="S18:AF18" si="10">SUM(C42:C45)</f>
        <v>29.285714285714285</v>
      </c>
      <c r="T18" s="17">
        <f t="shared" si="10"/>
        <v>3.8571428571428572</v>
      </c>
      <c r="U18" s="17">
        <f t="shared" si="10"/>
        <v>4.2857142857142856</v>
      </c>
      <c r="V18" s="17">
        <f t="shared" si="10"/>
        <v>4.4285714285714288</v>
      </c>
      <c r="W18" s="17">
        <f t="shared" si="10"/>
        <v>0</v>
      </c>
      <c r="X18" s="17">
        <f t="shared" si="10"/>
        <v>0</v>
      </c>
      <c r="Y18" s="17">
        <f t="shared" si="10"/>
        <v>6.0000000000000009</v>
      </c>
      <c r="Z18" s="17">
        <f t="shared" si="10"/>
        <v>1.8571428571428572</v>
      </c>
      <c r="AA18" s="17">
        <f t="shared" si="10"/>
        <v>0.2857142857142857</v>
      </c>
      <c r="AB18" s="17">
        <f t="shared" si="10"/>
        <v>0.2857142857142857</v>
      </c>
      <c r="AC18" s="17">
        <f t="shared" si="10"/>
        <v>84</v>
      </c>
      <c r="AD18" s="17">
        <f t="shared" si="10"/>
        <v>0</v>
      </c>
      <c r="AE18" s="31">
        <f t="shared" si="10"/>
        <v>50.285714285714285</v>
      </c>
      <c r="AF18" s="31">
        <f t="shared" si="10"/>
        <v>134.28571428571428</v>
      </c>
    </row>
    <row r="19" spans="2:32" ht="23.1" customHeight="1" x14ac:dyDescent="0.25">
      <c r="B19" s="23" t="s">
        <v>46</v>
      </c>
      <c r="C19" s="49">
        <f>AVERAGE('23.09.KIIRA-KASANGATI'!C19,'24.09 Kira-Kasangati'!C19,'25.09 Kira-Kasangati'!C19,'27.09 Kira-Kasangati'!C19,'26.09 Kira-Kasangati-24h'!C19,'28.09 Kira-Kasangati-24h'!C19,'29.09 Kira-Kasangati'!C19)</f>
        <v>10.428571428571429</v>
      </c>
      <c r="D19" s="49">
        <f>AVERAGE('23.09.KIIRA-KASANGATI'!D19,'24.09 Kira-Kasangati'!D19,'25.09 Kira-Kasangati'!D19,'27.09 Kira-Kasangati'!D19,'26.09 Kira-Kasangati-24h'!D19,'28.09 Kira-Kasangati-24h'!D19,'29.09 Kira-Kasangati'!D19)</f>
        <v>0.8571428571428571</v>
      </c>
      <c r="E19" s="49">
        <f>AVERAGE('23.09.KIIRA-KASANGATI'!E19,'24.09 Kira-Kasangati'!E19,'25.09 Kira-Kasangati'!E19,'27.09 Kira-Kasangati'!E19,'26.09 Kira-Kasangati-24h'!E19,'28.09 Kira-Kasangati-24h'!E19,'29.09 Kira-Kasangati'!E19)</f>
        <v>2</v>
      </c>
      <c r="F19" s="49">
        <f>AVERAGE('23.09.KIIRA-KASANGATI'!F19,'24.09 Kira-Kasangati'!F19,'25.09 Kira-Kasangati'!F19,'27.09 Kira-Kasangati'!F19,'26.09 Kira-Kasangati-24h'!F19,'28.09 Kira-Kasangati-24h'!F19,'29.09 Kira-Kasangati'!F19)</f>
        <v>1.7142857142857142</v>
      </c>
      <c r="G19" s="49">
        <f>AVERAGE('23.09.KIIRA-KASANGATI'!G19,'24.09 Kira-Kasangati'!G19,'25.09 Kira-Kasangati'!G19,'27.09 Kira-Kasangati'!G19,'26.09 Kira-Kasangati-24h'!G19,'28.09 Kira-Kasangati-24h'!G19,'29.09 Kira-Kasangati'!G19)</f>
        <v>0</v>
      </c>
      <c r="H19" s="49">
        <f>AVERAGE('23.09.KIIRA-KASANGATI'!H19,'24.09 Kira-Kasangati'!H19,'25.09 Kira-Kasangati'!H19,'27.09 Kira-Kasangati'!H19,'26.09 Kira-Kasangati-24h'!H19,'28.09 Kira-Kasangati-24h'!H19,'29.09 Kira-Kasangati'!H19)</f>
        <v>0.2857142857142857</v>
      </c>
      <c r="I19" s="49">
        <f>AVERAGE('23.09.KIIRA-KASANGATI'!I19,'24.09 Kira-Kasangati'!I19,'25.09 Kira-Kasangati'!I19,'27.09 Kira-Kasangati'!I19,'26.09 Kira-Kasangati-24h'!I19,'28.09 Kira-Kasangati-24h'!I19,'29.09 Kira-Kasangati'!I19)</f>
        <v>1.7142857142857142</v>
      </c>
      <c r="J19" s="49">
        <f>AVERAGE('23.09.KIIRA-KASANGATI'!J19,'24.09 Kira-Kasangati'!J19,'25.09 Kira-Kasangati'!J19,'27.09 Kira-Kasangati'!J19,'26.09 Kira-Kasangati-24h'!J19,'28.09 Kira-Kasangati-24h'!J19,'29.09 Kira-Kasangati'!J19)</f>
        <v>0.7142857142857143</v>
      </c>
      <c r="K19" s="49">
        <f>AVERAGE('23.09.KIIRA-KASANGATI'!K19,'24.09 Kira-Kasangati'!K19,'25.09 Kira-Kasangati'!K19,'27.09 Kira-Kasangati'!K19,'26.09 Kira-Kasangati-24h'!K19,'28.09 Kira-Kasangati-24h'!K19,'29.09 Kira-Kasangati'!K19)</f>
        <v>0.7142857142857143</v>
      </c>
      <c r="L19" s="49">
        <f>AVERAGE('23.09.KIIRA-KASANGATI'!L19,'24.09 Kira-Kasangati'!L19,'25.09 Kira-Kasangati'!L19,'27.09 Kira-Kasangati'!L19,'26.09 Kira-Kasangati-24h'!L19,'28.09 Kira-Kasangati-24h'!L19,'29.09 Kira-Kasangati'!L19)</f>
        <v>0.2857142857142857</v>
      </c>
      <c r="M19" s="49">
        <f>AVERAGE('23.09.KIIRA-KASANGATI'!M19,'24.09 Kira-Kasangati'!M19,'25.09 Kira-Kasangati'!M19,'27.09 Kira-Kasangati'!M19,'26.09 Kira-Kasangati-24h'!M19,'28.09 Kira-Kasangati-24h'!M19,'29.09 Kira-Kasangati'!M19)</f>
        <v>21.142857142857142</v>
      </c>
      <c r="N19" s="49">
        <f>AVERAGE('23.09.KIIRA-KASANGATI'!N19,'24.09 Kira-Kasangati'!N19,'25.09 Kira-Kasangati'!N19,'27.09 Kira-Kasangati'!N19,'26.09 Kira-Kasangati-24h'!N19,'28.09 Kira-Kasangati-24h'!N19,'29.09 Kira-Kasangati'!N19)</f>
        <v>0</v>
      </c>
      <c r="O19" s="15">
        <f t="shared" si="0"/>
        <v>18.714285714285715</v>
      </c>
      <c r="P19" s="15">
        <f t="shared" si="1"/>
        <v>39.857142857142861</v>
      </c>
      <c r="R19" s="1" t="s">
        <v>15</v>
      </c>
      <c r="S19" s="17">
        <f t="shared" ref="S19:AF19" si="11">SUM(C46:C49)</f>
        <v>41.142857142857146</v>
      </c>
      <c r="T19" s="17">
        <f t="shared" si="11"/>
        <v>3.1428571428571423</v>
      </c>
      <c r="U19" s="17">
        <f t="shared" si="11"/>
        <v>6.1428571428571423</v>
      </c>
      <c r="V19" s="17">
        <f t="shared" si="11"/>
        <v>9</v>
      </c>
      <c r="W19" s="17">
        <f t="shared" si="11"/>
        <v>0.42857142857142855</v>
      </c>
      <c r="X19" s="17">
        <f t="shared" si="11"/>
        <v>0.2857142857142857</v>
      </c>
      <c r="Y19" s="17">
        <f t="shared" si="11"/>
        <v>5.7142857142857135</v>
      </c>
      <c r="Z19" s="17">
        <f t="shared" si="11"/>
        <v>1.4285714285714284</v>
      </c>
      <c r="AA19" s="17">
        <f t="shared" si="11"/>
        <v>0.14285714285714285</v>
      </c>
      <c r="AB19" s="17">
        <f t="shared" si="11"/>
        <v>0.14285714285714285</v>
      </c>
      <c r="AC19" s="17">
        <f t="shared" si="11"/>
        <v>86.714285714285722</v>
      </c>
      <c r="AD19" s="17">
        <f t="shared" si="11"/>
        <v>0</v>
      </c>
      <c r="AE19" s="31">
        <f t="shared" si="11"/>
        <v>67.571428571428569</v>
      </c>
      <c r="AF19" s="31">
        <f t="shared" si="11"/>
        <v>154.28571428571428</v>
      </c>
    </row>
    <row r="20" spans="2:32" ht="23.1" customHeight="1" x14ac:dyDescent="0.25">
      <c r="B20" s="23" t="s">
        <v>47</v>
      </c>
      <c r="C20" s="49">
        <f>AVERAGE('23.09.KIIRA-KASANGATI'!C20,'24.09 Kira-Kasangati'!C20,'25.09 Kira-Kasangati'!C20,'27.09 Kira-Kasangati'!C20,'26.09 Kira-Kasangati-24h'!C20,'28.09 Kira-Kasangati-24h'!C20,'29.09 Kira-Kasangati'!C20)</f>
        <v>9</v>
      </c>
      <c r="D20" s="49">
        <f>AVERAGE('23.09.KIIRA-KASANGATI'!D20,'24.09 Kira-Kasangati'!D20,'25.09 Kira-Kasangati'!D20,'27.09 Kira-Kasangati'!D20,'26.09 Kira-Kasangati-24h'!D20,'28.09 Kira-Kasangati-24h'!D20,'29.09 Kira-Kasangati'!D20)</f>
        <v>1.1428571428571428</v>
      </c>
      <c r="E20" s="49">
        <f>AVERAGE('23.09.KIIRA-KASANGATI'!E20,'24.09 Kira-Kasangati'!E20,'25.09 Kira-Kasangati'!E20,'27.09 Kira-Kasangati'!E20,'26.09 Kira-Kasangati-24h'!E20,'28.09 Kira-Kasangati-24h'!E20,'29.09 Kira-Kasangati'!E20)</f>
        <v>2.7142857142857144</v>
      </c>
      <c r="F20" s="49">
        <f>AVERAGE('23.09.KIIRA-KASANGATI'!F20,'24.09 Kira-Kasangati'!F20,'25.09 Kira-Kasangati'!F20,'27.09 Kira-Kasangati'!F20,'26.09 Kira-Kasangati-24h'!F20,'28.09 Kira-Kasangati-24h'!F20,'29.09 Kira-Kasangati'!F20)</f>
        <v>1.8571428571428572</v>
      </c>
      <c r="G20" s="49">
        <f>AVERAGE('23.09.KIIRA-KASANGATI'!G20,'24.09 Kira-Kasangati'!G20,'25.09 Kira-Kasangati'!G20,'27.09 Kira-Kasangati'!G20,'26.09 Kira-Kasangati-24h'!G20,'28.09 Kira-Kasangati-24h'!G20,'29.09 Kira-Kasangati'!G20)</f>
        <v>0.14285714285714285</v>
      </c>
      <c r="H20" s="49">
        <f>AVERAGE('23.09.KIIRA-KASANGATI'!H20,'24.09 Kira-Kasangati'!H20,'25.09 Kira-Kasangati'!H20,'27.09 Kira-Kasangati'!H20,'26.09 Kira-Kasangati-24h'!H20,'28.09 Kira-Kasangati-24h'!H20,'29.09 Kira-Kasangati'!H20)</f>
        <v>0.42857142857142855</v>
      </c>
      <c r="I20" s="49">
        <f>AVERAGE('23.09.KIIRA-KASANGATI'!I20,'24.09 Kira-Kasangati'!I20,'25.09 Kira-Kasangati'!I20,'27.09 Kira-Kasangati'!I20,'26.09 Kira-Kasangati-24h'!I20,'28.09 Kira-Kasangati-24h'!I20,'29.09 Kira-Kasangati'!I20)</f>
        <v>2</v>
      </c>
      <c r="J20" s="49">
        <f>AVERAGE('23.09.KIIRA-KASANGATI'!J20,'24.09 Kira-Kasangati'!J20,'25.09 Kira-Kasangati'!J20,'27.09 Kira-Kasangati'!J20,'26.09 Kira-Kasangati-24h'!J20,'28.09 Kira-Kasangati-24h'!J20,'29.09 Kira-Kasangati'!J20)</f>
        <v>0</v>
      </c>
      <c r="K20" s="49">
        <f>AVERAGE('23.09.KIIRA-KASANGATI'!K20,'24.09 Kira-Kasangati'!K20,'25.09 Kira-Kasangati'!K20,'27.09 Kira-Kasangati'!K20,'26.09 Kira-Kasangati-24h'!K20,'28.09 Kira-Kasangati-24h'!K20,'29.09 Kira-Kasangati'!K20)</f>
        <v>0.2857142857142857</v>
      </c>
      <c r="L20" s="49">
        <f>AVERAGE('23.09.KIIRA-KASANGATI'!L20,'24.09 Kira-Kasangati'!L20,'25.09 Kira-Kasangati'!L20,'27.09 Kira-Kasangati'!L20,'26.09 Kira-Kasangati-24h'!L20,'28.09 Kira-Kasangati-24h'!L20,'29.09 Kira-Kasangati'!L20)</f>
        <v>0.2857142857142857</v>
      </c>
      <c r="M20" s="49">
        <f>AVERAGE('23.09.KIIRA-KASANGATI'!M20,'24.09 Kira-Kasangati'!M20,'25.09 Kira-Kasangati'!M20,'27.09 Kira-Kasangati'!M20,'26.09 Kira-Kasangati-24h'!M20,'28.09 Kira-Kasangati-24h'!M20,'29.09 Kira-Kasangati'!M20)</f>
        <v>24.428571428571427</v>
      </c>
      <c r="N20" s="49">
        <f>AVERAGE('23.09.KIIRA-KASANGATI'!N20,'24.09 Kira-Kasangati'!N20,'25.09 Kira-Kasangati'!N20,'27.09 Kira-Kasangati'!N20,'26.09 Kira-Kasangati-24h'!N20,'28.09 Kira-Kasangati-24h'!N20,'29.09 Kira-Kasangati'!N20)</f>
        <v>0</v>
      </c>
      <c r="O20" s="15">
        <f t="shared" si="0"/>
        <v>17.857142857142854</v>
      </c>
      <c r="P20" s="15">
        <f t="shared" si="1"/>
        <v>42.285714285714278</v>
      </c>
      <c r="R20" s="1" t="s">
        <v>16</v>
      </c>
      <c r="S20" s="17">
        <f t="shared" ref="S20:AF20" si="12">SUM(C50:C53)</f>
        <v>49.857142857142861</v>
      </c>
      <c r="T20" s="17">
        <f t="shared" si="12"/>
        <v>6.1428571428571432</v>
      </c>
      <c r="U20" s="17">
        <f t="shared" si="12"/>
        <v>8.4285714285714288</v>
      </c>
      <c r="V20" s="17">
        <f t="shared" si="12"/>
        <v>9.8571428571428559</v>
      </c>
      <c r="W20" s="17">
        <f t="shared" si="12"/>
        <v>0.2857142857142857</v>
      </c>
      <c r="X20" s="17">
        <f t="shared" si="12"/>
        <v>0</v>
      </c>
      <c r="Y20" s="17">
        <f t="shared" si="12"/>
        <v>5.1428571428571423</v>
      </c>
      <c r="Z20" s="17">
        <f t="shared" si="12"/>
        <v>1.9999999999999998</v>
      </c>
      <c r="AA20" s="17">
        <f t="shared" si="12"/>
        <v>0.5714285714285714</v>
      </c>
      <c r="AB20" s="17">
        <f t="shared" si="12"/>
        <v>0.85714285714285698</v>
      </c>
      <c r="AC20" s="17">
        <f t="shared" si="12"/>
        <v>95.428571428571416</v>
      </c>
      <c r="AD20" s="17">
        <f t="shared" si="12"/>
        <v>0</v>
      </c>
      <c r="AE20" s="31">
        <f t="shared" si="12"/>
        <v>83.142857142857139</v>
      </c>
      <c r="AF20" s="31">
        <f t="shared" si="12"/>
        <v>178.57142857142858</v>
      </c>
    </row>
    <row r="21" spans="2:32" ht="23.1" customHeight="1" x14ac:dyDescent="0.25">
      <c r="B21" s="23" t="s">
        <v>48</v>
      </c>
      <c r="C21" s="49">
        <f>AVERAGE('23.09.KIIRA-KASANGATI'!C21,'24.09 Kira-Kasangati'!C21,'25.09 Kira-Kasangati'!C21,'27.09 Kira-Kasangati'!C21,'26.09 Kira-Kasangati-24h'!C21,'28.09 Kira-Kasangati-24h'!C21,'29.09 Kira-Kasangati'!C21)</f>
        <v>8.7142857142857135</v>
      </c>
      <c r="D21" s="49">
        <f>AVERAGE('23.09.KIIRA-KASANGATI'!D21,'24.09 Kira-Kasangati'!D21,'25.09 Kira-Kasangati'!D21,'27.09 Kira-Kasangati'!D21,'26.09 Kira-Kasangati-24h'!D21,'28.09 Kira-Kasangati-24h'!D21,'29.09 Kira-Kasangati'!D21)</f>
        <v>2</v>
      </c>
      <c r="E21" s="49">
        <f>AVERAGE('23.09.KIIRA-KASANGATI'!E21,'24.09 Kira-Kasangati'!E21,'25.09 Kira-Kasangati'!E21,'27.09 Kira-Kasangati'!E21,'26.09 Kira-Kasangati-24h'!E21,'28.09 Kira-Kasangati-24h'!E21,'29.09 Kira-Kasangati'!E21)</f>
        <v>2</v>
      </c>
      <c r="F21" s="49">
        <f>AVERAGE('23.09.KIIRA-KASANGATI'!F21,'24.09 Kira-Kasangati'!F21,'25.09 Kira-Kasangati'!F21,'27.09 Kira-Kasangati'!F21,'26.09 Kira-Kasangati-24h'!F21,'28.09 Kira-Kasangati-24h'!F21,'29.09 Kira-Kasangati'!F21)</f>
        <v>1.5714285714285714</v>
      </c>
      <c r="G21" s="49">
        <f>AVERAGE('23.09.KIIRA-KASANGATI'!G21,'24.09 Kira-Kasangati'!G21,'25.09 Kira-Kasangati'!G21,'27.09 Kira-Kasangati'!G21,'26.09 Kira-Kasangati-24h'!G21,'28.09 Kira-Kasangati-24h'!G21,'29.09 Kira-Kasangati'!G21)</f>
        <v>0</v>
      </c>
      <c r="H21" s="49">
        <f>AVERAGE('23.09.KIIRA-KASANGATI'!H21,'24.09 Kira-Kasangati'!H21,'25.09 Kira-Kasangati'!H21,'27.09 Kira-Kasangati'!H21,'26.09 Kira-Kasangati-24h'!H21,'28.09 Kira-Kasangati-24h'!H21,'29.09 Kira-Kasangati'!H21)</f>
        <v>0.14285714285714285</v>
      </c>
      <c r="I21" s="49">
        <f>AVERAGE('23.09.KIIRA-KASANGATI'!I21,'24.09 Kira-Kasangati'!I21,'25.09 Kira-Kasangati'!I21,'27.09 Kira-Kasangati'!I21,'26.09 Kira-Kasangati-24h'!I21,'28.09 Kira-Kasangati-24h'!I21,'29.09 Kira-Kasangati'!I21)</f>
        <v>0.8571428571428571</v>
      </c>
      <c r="J21" s="49">
        <f>AVERAGE('23.09.KIIRA-KASANGATI'!J21,'24.09 Kira-Kasangati'!J21,'25.09 Kira-Kasangati'!J21,'27.09 Kira-Kasangati'!J21,'26.09 Kira-Kasangati-24h'!J21,'28.09 Kira-Kasangati-24h'!J21,'29.09 Kira-Kasangati'!J21)</f>
        <v>1.1428571428571428</v>
      </c>
      <c r="K21" s="49">
        <f>AVERAGE('23.09.KIIRA-KASANGATI'!K21,'24.09 Kira-Kasangati'!K21,'25.09 Kira-Kasangati'!K21,'27.09 Kira-Kasangati'!K21,'26.09 Kira-Kasangati-24h'!K21,'28.09 Kira-Kasangati-24h'!K21,'29.09 Kira-Kasangati'!K21)</f>
        <v>0.14285714285714285</v>
      </c>
      <c r="L21" s="49">
        <f>AVERAGE('23.09.KIIRA-KASANGATI'!L21,'24.09 Kira-Kasangati'!L21,'25.09 Kira-Kasangati'!L21,'27.09 Kira-Kasangati'!L21,'26.09 Kira-Kasangati-24h'!L21,'28.09 Kira-Kasangati-24h'!L21,'29.09 Kira-Kasangati'!L21)</f>
        <v>0.42857142857142855</v>
      </c>
      <c r="M21" s="49">
        <f>AVERAGE('23.09.KIIRA-KASANGATI'!M21,'24.09 Kira-Kasangati'!M21,'25.09 Kira-Kasangati'!M21,'27.09 Kira-Kasangati'!M21,'26.09 Kira-Kasangati-24h'!M21,'28.09 Kira-Kasangati-24h'!M21,'29.09 Kira-Kasangati'!M21)</f>
        <v>22.857142857142858</v>
      </c>
      <c r="N21" s="49">
        <f>AVERAGE('23.09.KIIRA-KASANGATI'!N21,'24.09 Kira-Kasangati'!N21,'25.09 Kira-Kasangati'!N21,'27.09 Kira-Kasangati'!N21,'26.09 Kira-Kasangati-24h'!N21,'28.09 Kira-Kasangati-24h'!N21,'29.09 Kira-Kasangati'!N21)</f>
        <v>0</v>
      </c>
      <c r="O21" s="15">
        <f t="shared" si="0"/>
        <v>16.999999999999996</v>
      </c>
      <c r="P21" s="15">
        <f t="shared" si="1"/>
        <v>39.857142857142854</v>
      </c>
      <c r="R21" s="36" t="s">
        <v>20</v>
      </c>
      <c r="S21" s="34">
        <f t="shared" ref="S21:AF21" si="13">SUM(C54:C57)</f>
        <v>56.857142857142861</v>
      </c>
      <c r="T21" s="17">
        <f t="shared" si="13"/>
        <v>6.8571428571428568</v>
      </c>
      <c r="U21" s="17">
        <f t="shared" si="13"/>
        <v>8.571428571428573</v>
      </c>
      <c r="V21" s="17">
        <f t="shared" si="13"/>
        <v>15</v>
      </c>
      <c r="W21" s="17">
        <f t="shared" si="13"/>
        <v>0.85714285714285721</v>
      </c>
      <c r="X21" s="17">
        <f t="shared" si="13"/>
        <v>0.14285714285714285</v>
      </c>
      <c r="Y21" s="17">
        <f t="shared" si="13"/>
        <v>4.7142857142857144</v>
      </c>
      <c r="Z21" s="17">
        <f t="shared" si="13"/>
        <v>2.1428571428571428</v>
      </c>
      <c r="AA21" s="17">
        <f t="shared" si="13"/>
        <v>1.2857142857142856</v>
      </c>
      <c r="AB21" s="17">
        <f t="shared" si="13"/>
        <v>0.71428571428571419</v>
      </c>
      <c r="AC21" s="17">
        <f t="shared" si="13"/>
        <v>96.571428571428569</v>
      </c>
      <c r="AD21" s="17">
        <f t="shared" si="13"/>
        <v>0</v>
      </c>
      <c r="AE21" s="31">
        <f t="shared" si="13"/>
        <v>97.142857142857139</v>
      </c>
      <c r="AF21" s="31">
        <f t="shared" si="13"/>
        <v>193.71428571428572</v>
      </c>
    </row>
    <row r="22" spans="2:32" ht="23.1" customHeight="1" x14ac:dyDescent="0.25">
      <c r="B22" s="23" t="s">
        <v>49</v>
      </c>
      <c r="C22" s="49">
        <f>AVERAGE('23.09.KIIRA-KASANGATI'!C22,'24.09 Kira-Kasangati'!C22,'25.09 Kira-Kasangati'!C22,'27.09 Kira-Kasangati'!C22,'26.09 Kira-Kasangati-24h'!C22,'28.09 Kira-Kasangati-24h'!C22,'29.09 Kira-Kasangati'!C22)</f>
        <v>10.714285714285714</v>
      </c>
      <c r="D22" s="49">
        <f>AVERAGE('23.09.KIIRA-KASANGATI'!D22,'24.09 Kira-Kasangati'!D22,'25.09 Kira-Kasangati'!D22,'27.09 Kira-Kasangati'!D22,'26.09 Kira-Kasangati-24h'!D22,'28.09 Kira-Kasangati-24h'!D22,'29.09 Kira-Kasangati'!D22)</f>
        <v>1.4285714285714286</v>
      </c>
      <c r="E22" s="49">
        <f>AVERAGE('23.09.KIIRA-KASANGATI'!E22,'24.09 Kira-Kasangati'!E22,'25.09 Kira-Kasangati'!E22,'27.09 Kira-Kasangati'!E22,'26.09 Kira-Kasangati-24h'!E22,'28.09 Kira-Kasangati-24h'!E22,'29.09 Kira-Kasangati'!E22)</f>
        <v>1.8571428571428572</v>
      </c>
      <c r="F22" s="49">
        <f>AVERAGE('23.09.KIIRA-KASANGATI'!F22,'24.09 Kira-Kasangati'!F22,'25.09 Kira-Kasangati'!F22,'27.09 Kira-Kasangati'!F22,'26.09 Kira-Kasangati-24h'!F22,'28.09 Kira-Kasangati-24h'!F22,'29.09 Kira-Kasangati'!F22)</f>
        <v>2.4285714285714284</v>
      </c>
      <c r="G22" s="49">
        <f>AVERAGE('23.09.KIIRA-KASANGATI'!G22,'24.09 Kira-Kasangati'!G22,'25.09 Kira-Kasangati'!G22,'27.09 Kira-Kasangati'!G22,'26.09 Kira-Kasangati-24h'!G22,'28.09 Kira-Kasangati-24h'!G22,'29.09 Kira-Kasangati'!G22)</f>
        <v>0.2857142857142857</v>
      </c>
      <c r="H22" s="49">
        <f>AVERAGE('23.09.KIIRA-KASANGATI'!H22,'24.09 Kira-Kasangati'!H22,'25.09 Kira-Kasangati'!H22,'27.09 Kira-Kasangati'!H22,'26.09 Kira-Kasangati-24h'!H22,'28.09 Kira-Kasangati-24h'!H22,'29.09 Kira-Kasangati'!H22)</f>
        <v>0</v>
      </c>
      <c r="I22" s="49">
        <f>AVERAGE('23.09.KIIRA-KASANGATI'!I22,'24.09 Kira-Kasangati'!I22,'25.09 Kira-Kasangati'!I22,'27.09 Kira-Kasangati'!I22,'26.09 Kira-Kasangati-24h'!I22,'28.09 Kira-Kasangati-24h'!I22,'29.09 Kira-Kasangati'!I22)</f>
        <v>1.1428571428571428</v>
      </c>
      <c r="J22" s="49">
        <f>AVERAGE('23.09.KIIRA-KASANGATI'!J22,'24.09 Kira-Kasangati'!J22,'25.09 Kira-Kasangati'!J22,'27.09 Kira-Kasangati'!J22,'26.09 Kira-Kasangati-24h'!J22,'28.09 Kira-Kasangati-24h'!J22,'29.09 Kira-Kasangati'!J22)</f>
        <v>0.2857142857142857</v>
      </c>
      <c r="K22" s="49">
        <f>AVERAGE('23.09.KIIRA-KASANGATI'!K22,'24.09 Kira-Kasangati'!K22,'25.09 Kira-Kasangati'!K22,'27.09 Kira-Kasangati'!K22,'26.09 Kira-Kasangati-24h'!K22,'28.09 Kira-Kasangati-24h'!K22,'29.09 Kira-Kasangati'!K22)</f>
        <v>0.5714285714285714</v>
      </c>
      <c r="L22" s="49">
        <f>AVERAGE('23.09.KIIRA-KASANGATI'!L22,'24.09 Kira-Kasangati'!L22,'25.09 Kira-Kasangati'!L22,'27.09 Kira-Kasangati'!L22,'26.09 Kira-Kasangati-24h'!L22,'28.09 Kira-Kasangati-24h'!L22,'29.09 Kira-Kasangati'!L22)</f>
        <v>0.2857142857142857</v>
      </c>
      <c r="M22" s="49">
        <f>AVERAGE('23.09.KIIRA-KASANGATI'!M22,'24.09 Kira-Kasangati'!M22,'25.09 Kira-Kasangati'!M22,'27.09 Kira-Kasangati'!M22,'26.09 Kira-Kasangati-24h'!M22,'28.09 Kira-Kasangati-24h'!M22,'29.09 Kira-Kasangati'!M22)</f>
        <v>25.571428571428573</v>
      </c>
      <c r="N22" s="49">
        <f>AVERAGE('23.09.KIIRA-KASANGATI'!N22,'24.09 Kira-Kasangati'!N22,'25.09 Kira-Kasangati'!N22,'27.09 Kira-Kasangati'!N22,'26.09 Kira-Kasangati-24h'!N22,'28.09 Kira-Kasangati-24h'!N22,'29.09 Kira-Kasangati'!N22)</f>
        <v>0</v>
      </c>
      <c r="O22" s="15">
        <f t="shared" si="0"/>
        <v>18.999999999999996</v>
      </c>
      <c r="P22" s="15">
        <f t="shared" si="1"/>
        <v>44.571428571428569</v>
      </c>
      <c r="R22" s="1" t="s">
        <v>146</v>
      </c>
      <c r="S22" s="34">
        <f>SUM(C58:C61)</f>
        <v>39.5</v>
      </c>
      <c r="T22" s="34">
        <f t="shared" ref="T22:AF22" si="14">SUM(D58:D61)</f>
        <v>9.5</v>
      </c>
      <c r="U22" s="34">
        <f t="shared" si="14"/>
        <v>5</v>
      </c>
      <c r="V22" s="34">
        <f t="shared" si="14"/>
        <v>15</v>
      </c>
      <c r="W22" s="34">
        <f t="shared" si="14"/>
        <v>0</v>
      </c>
      <c r="X22" s="34">
        <f t="shared" si="14"/>
        <v>1.5</v>
      </c>
      <c r="Y22" s="34">
        <f t="shared" si="14"/>
        <v>4</v>
      </c>
      <c r="Z22" s="34">
        <f t="shared" si="14"/>
        <v>3</v>
      </c>
      <c r="AA22" s="34">
        <f t="shared" si="14"/>
        <v>6</v>
      </c>
      <c r="AB22" s="34">
        <f t="shared" si="14"/>
        <v>1</v>
      </c>
      <c r="AC22" s="34">
        <f t="shared" si="14"/>
        <v>127</v>
      </c>
      <c r="AD22" s="34">
        <f t="shared" si="14"/>
        <v>0</v>
      </c>
      <c r="AE22" s="62">
        <f t="shared" si="14"/>
        <v>84.5</v>
      </c>
      <c r="AF22" s="62">
        <f t="shared" si="14"/>
        <v>211.5</v>
      </c>
    </row>
    <row r="23" spans="2:32" ht="23.1" customHeight="1" x14ac:dyDescent="0.25">
      <c r="B23" s="23" t="s">
        <v>50</v>
      </c>
      <c r="C23" s="49">
        <f>AVERAGE('23.09.KIIRA-KASANGATI'!C23,'24.09 Kira-Kasangati'!C23,'25.09 Kira-Kasangati'!C23,'27.09 Kira-Kasangati'!C23,'26.09 Kira-Kasangati-24h'!C23,'28.09 Kira-Kasangati-24h'!C23,'29.09 Kira-Kasangati'!C23)</f>
        <v>6.8571428571428568</v>
      </c>
      <c r="D23" s="49">
        <f>AVERAGE('23.09.KIIRA-KASANGATI'!D23,'24.09 Kira-Kasangati'!D23,'25.09 Kira-Kasangati'!D23,'27.09 Kira-Kasangati'!D23,'26.09 Kira-Kasangati-24h'!D23,'28.09 Kira-Kasangati-24h'!D23,'29.09 Kira-Kasangati'!D23)</f>
        <v>0.2857142857142857</v>
      </c>
      <c r="E23" s="49">
        <f>AVERAGE('23.09.KIIRA-KASANGATI'!E23,'24.09 Kira-Kasangati'!E23,'25.09 Kira-Kasangati'!E23,'27.09 Kira-Kasangati'!E23,'26.09 Kira-Kasangati-24h'!E23,'28.09 Kira-Kasangati-24h'!E23,'29.09 Kira-Kasangati'!E23)</f>
        <v>1.5714285714285714</v>
      </c>
      <c r="F23" s="49">
        <f>AVERAGE('23.09.KIIRA-KASANGATI'!F23,'24.09 Kira-Kasangati'!F23,'25.09 Kira-Kasangati'!F23,'27.09 Kira-Kasangati'!F23,'26.09 Kira-Kasangati-24h'!F23,'28.09 Kira-Kasangati-24h'!F23,'29.09 Kira-Kasangati'!F23)</f>
        <v>2</v>
      </c>
      <c r="G23" s="49">
        <f>AVERAGE('23.09.KIIRA-KASANGATI'!G23,'24.09 Kira-Kasangati'!G23,'25.09 Kira-Kasangati'!G23,'27.09 Kira-Kasangati'!G23,'26.09 Kira-Kasangati-24h'!G23,'28.09 Kira-Kasangati-24h'!G23,'29.09 Kira-Kasangati'!G23)</f>
        <v>0</v>
      </c>
      <c r="H23" s="49">
        <f>AVERAGE('23.09.KIIRA-KASANGATI'!H23,'24.09 Kira-Kasangati'!H23,'25.09 Kira-Kasangati'!H23,'27.09 Kira-Kasangati'!H23,'26.09 Kira-Kasangati-24h'!H23,'28.09 Kira-Kasangati-24h'!H23,'29.09 Kira-Kasangati'!H23)</f>
        <v>0</v>
      </c>
      <c r="I23" s="49">
        <f>AVERAGE('23.09.KIIRA-KASANGATI'!I23,'24.09 Kira-Kasangati'!I23,'25.09 Kira-Kasangati'!I23,'27.09 Kira-Kasangati'!I23,'26.09 Kira-Kasangati-24h'!I23,'28.09 Kira-Kasangati-24h'!I23,'29.09 Kira-Kasangati'!I23)</f>
        <v>1</v>
      </c>
      <c r="J23" s="49">
        <f>AVERAGE('23.09.KIIRA-KASANGATI'!J23,'24.09 Kira-Kasangati'!J23,'25.09 Kira-Kasangati'!J23,'27.09 Kira-Kasangati'!J23,'26.09 Kira-Kasangati-24h'!J23,'28.09 Kira-Kasangati-24h'!J23,'29.09 Kira-Kasangati'!J23)</f>
        <v>0.2857142857142857</v>
      </c>
      <c r="K23" s="49">
        <f>AVERAGE('23.09.KIIRA-KASANGATI'!K23,'24.09 Kira-Kasangati'!K23,'25.09 Kira-Kasangati'!K23,'27.09 Kira-Kasangati'!K23,'26.09 Kira-Kasangati-24h'!K23,'28.09 Kira-Kasangati-24h'!K23,'29.09 Kira-Kasangati'!K23)</f>
        <v>0.14285714285714285</v>
      </c>
      <c r="L23" s="49">
        <f>AVERAGE('23.09.KIIRA-KASANGATI'!L23,'24.09 Kira-Kasangati'!L23,'25.09 Kira-Kasangati'!L23,'27.09 Kira-Kasangati'!L23,'26.09 Kira-Kasangati-24h'!L23,'28.09 Kira-Kasangati-24h'!L23,'29.09 Kira-Kasangati'!L23)</f>
        <v>0.2857142857142857</v>
      </c>
      <c r="M23" s="49">
        <f>AVERAGE('23.09.KIIRA-KASANGATI'!M23,'24.09 Kira-Kasangati'!M23,'25.09 Kira-Kasangati'!M23,'27.09 Kira-Kasangati'!M23,'26.09 Kira-Kasangati-24h'!M23,'28.09 Kira-Kasangati-24h'!M23,'29.09 Kira-Kasangati'!M23)</f>
        <v>17.571428571428573</v>
      </c>
      <c r="N23" s="49">
        <f>AVERAGE('23.09.KIIRA-KASANGATI'!N23,'24.09 Kira-Kasangati'!N23,'25.09 Kira-Kasangati'!N23,'27.09 Kira-Kasangati'!N23,'26.09 Kira-Kasangati-24h'!N23,'28.09 Kira-Kasangati-24h'!N23,'29.09 Kira-Kasangati'!N23)</f>
        <v>0</v>
      </c>
      <c r="O23" s="15">
        <f t="shared" si="0"/>
        <v>12.428571428571429</v>
      </c>
      <c r="P23" s="15">
        <f t="shared" si="1"/>
        <v>30</v>
      </c>
      <c r="R23" s="1" t="s">
        <v>147</v>
      </c>
      <c r="S23" s="34">
        <f>SUM(C62:C65)</f>
        <v>31</v>
      </c>
      <c r="T23" s="34">
        <f t="shared" ref="T23:AF23" si="15">SUM(D62:D65)</f>
        <v>7.5</v>
      </c>
      <c r="U23" s="34">
        <f t="shared" si="15"/>
        <v>5.5</v>
      </c>
      <c r="V23" s="34">
        <f t="shared" si="15"/>
        <v>13.5</v>
      </c>
      <c r="W23" s="34">
        <f t="shared" si="15"/>
        <v>0</v>
      </c>
      <c r="X23" s="34">
        <f t="shared" si="15"/>
        <v>0</v>
      </c>
      <c r="Y23" s="34">
        <f t="shared" si="15"/>
        <v>7</v>
      </c>
      <c r="Z23" s="34">
        <f t="shared" si="15"/>
        <v>2.5</v>
      </c>
      <c r="AA23" s="34">
        <f t="shared" si="15"/>
        <v>2</v>
      </c>
      <c r="AB23" s="34">
        <f t="shared" si="15"/>
        <v>0</v>
      </c>
      <c r="AC23" s="34">
        <f t="shared" si="15"/>
        <v>97.5</v>
      </c>
      <c r="AD23" s="34">
        <f t="shared" si="15"/>
        <v>0</v>
      </c>
      <c r="AE23" s="62">
        <f t="shared" si="15"/>
        <v>69</v>
      </c>
      <c r="AF23" s="62">
        <f t="shared" si="15"/>
        <v>166.5</v>
      </c>
    </row>
    <row r="24" spans="2:32" ht="23.1" customHeight="1" x14ac:dyDescent="0.25">
      <c r="B24" s="23" t="s">
        <v>51</v>
      </c>
      <c r="C24" s="49">
        <f>AVERAGE('23.09.KIIRA-KASANGATI'!C24,'24.09 Kira-Kasangati'!C24,'25.09 Kira-Kasangati'!C24,'27.09 Kira-Kasangati'!C24,'26.09 Kira-Kasangati-24h'!C24,'28.09 Kira-Kasangati-24h'!C24,'29.09 Kira-Kasangati'!C24)</f>
        <v>10</v>
      </c>
      <c r="D24" s="49">
        <f>AVERAGE('23.09.KIIRA-KASANGATI'!D24,'24.09 Kira-Kasangati'!D24,'25.09 Kira-Kasangati'!D24,'27.09 Kira-Kasangati'!D24,'26.09 Kira-Kasangati-24h'!D24,'28.09 Kira-Kasangati-24h'!D24,'29.09 Kira-Kasangati'!D24)</f>
        <v>1.4285714285714286</v>
      </c>
      <c r="E24" s="49">
        <f>AVERAGE('23.09.KIIRA-KASANGATI'!E24,'24.09 Kira-Kasangati'!E24,'25.09 Kira-Kasangati'!E24,'27.09 Kira-Kasangati'!E24,'26.09 Kira-Kasangati-24h'!E24,'28.09 Kira-Kasangati-24h'!E24,'29.09 Kira-Kasangati'!E24)</f>
        <v>1.7142857142857142</v>
      </c>
      <c r="F24" s="49">
        <f>AVERAGE('23.09.KIIRA-KASANGATI'!F24,'24.09 Kira-Kasangati'!F24,'25.09 Kira-Kasangati'!F24,'27.09 Kira-Kasangati'!F24,'26.09 Kira-Kasangati-24h'!F24,'28.09 Kira-Kasangati-24h'!F24,'29.09 Kira-Kasangati'!F24)</f>
        <v>2</v>
      </c>
      <c r="G24" s="49">
        <f>AVERAGE('23.09.KIIRA-KASANGATI'!G24,'24.09 Kira-Kasangati'!G24,'25.09 Kira-Kasangati'!G24,'27.09 Kira-Kasangati'!G24,'26.09 Kira-Kasangati-24h'!G24,'28.09 Kira-Kasangati-24h'!G24,'29.09 Kira-Kasangati'!G24)</f>
        <v>0</v>
      </c>
      <c r="H24" s="49">
        <f>AVERAGE('23.09.KIIRA-KASANGATI'!H24,'24.09 Kira-Kasangati'!H24,'25.09 Kira-Kasangati'!H24,'27.09 Kira-Kasangati'!H24,'26.09 Kira-Kasangati-24h'!H24,'28.09 Kira-Kasangati-24h'!H24,'29.09 Kira-Kasangati'!H24)</f>
        <v>0</v>
      </c>
      <c r="I24" s="49">
        <f>AVERAGE('23.09.KIIRA-KASANGATI'!I24,'24.09 Kira-Kasangati'!I24,'25.09 Kira-Kasangati'!I24,'27.09 Kira-Kasangati'!I24,'26.09 Kira-Kasangati-24h'!I24,'28.09 Kira-Kasangati-24h'!I24,'29.09 Kira-Kasangati'!I24)</f>
        <v>1.8571428571428572</v>
      </c>
      <c r="J24" s="49">
        <f>AVERAGE('23.09.KIIRA-KASANGATI'!J24,'24.09 Kira-Kasangati'!J24,'25.09 Kira-Kasangati'!J24,'27.09 Kira-Kasangati'!J24,'26.09 Kira-Kasangati-24h'!J24,'28.09 Kira-Kasangati-24h'!J24,'29.09 Kira-Kasangati'!J24)</f>
        <v>0.2857142857142857</v>
      </c>
      <c r="K24" s="49">
        <f>AVERAGE('23.09.KIIRA-KASANGATI'!K24,'24.09 Kira-Kasangati'!K24,'25.09 Kira-Kasangati'!K24,'27.09 Kira-Kasangati'!K24,'26.09 Kira-Kasangati-24h'!K24,'28.09 Kira-Kasangati-24h'!K24,'29.09 Kira-Kasangati'!K24)</f>
        <v>0.5714285714285714</v>
      </c>
      <c r="L24" s="49">
        <f>AVERAGE('23.09.KIIRA-KASANGATI'!L24,'24.09 Kira-Kasangati'!L24,'25.09 Kira-Kasangati'!L24,'27.09 Kira-Kasangati'!L24,'26.09 Kira-Kasangati-24h'!L24,'28.09 Kira-Kasangati-24h'!L24,'29.09 Kira-Kasangati'!L24)</f>
        <v>0.14285714285714285</v>
      </c>
      <c r="M24" s="49">
        <f>AVERAGE('23.09.KIIRA-KASANGATI'!M24,'24.09 Kira-Kasangati'!M24,'25.09 Kira-Kasangati'!M24,'27.09 Kira-Kasangati'!M24,'26.09 Kira-Kasangati-24h'!M24,'28.09 Kira-Kasangati-24h'!M24,'29.09 Kira-Kasangati'!M24)</f>
        <v>23.571428571428573</v>
      </c>
      <c r="N24" s="49">
        <f>AVERAGE('23.09.KIIRA-KASANGATI'!N24,'24.09 Kira-Kasangati'!N24,'25.09 Kira-Kasangati'!N24,'27.09 Kira-Kasangati'!N24,'26.09 Kira-Kasangati-24h'!N24,'28.09 Kira-Kasangati-24h'!N24,'29.09 Kira-Kasangati'!N24)</f>
        <v>0</v>
      </c>
      <c r="O24" s="15">
        <f t="shared" si="0"/>
        <v>18</v>
      </c>
      <c r="P24" s="15">
        <f t="shared" si="1"/>
        <v>41.571428571428569</v>
      </c>
      <c r="R24" s="1" t="s">
        <v>148</v>
      </c>
      <c r="S24" s="34">
        <f>SUM(C66:C69)</f>
        <v>34</v>
      </c>
      <c r="T24" s="34">
        <f t="shared" ref="T24:AF24" si="16">SUM(D66:D69)</f>
        <v>5.5</v>
      </c>
      <c r="U24" s="34">
        <f t="shared" si="16"/>
        <v>2.5</v>
      </c>
      <c r="V24" s="34">
        <f t="shared" si="16"/>
        <v>11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2.5</v>
      </c>
      <c r="AA24" s="34">
        <f t="shared" si="16"/>
        <v>2</v>
      </c>
      <c r="AB24" s="34">
        <f t="shared" si="16"/>
        <v>0</v>
      </c>
      <c r="AC24" s="34">
        <f t="shared" si="16"/>
        <v>86.5</v>
      </c>
      <c r="AD24" s="34">
        <f t="shared" si="16"/>
        <v>0.5</v>
      </c>
      <c r="AE24" s="62">
        <f t="shared" si="16"/>
        <v>59</v>
      </c>
      <c r="AF24" s="62">
        <f t="shared" si="16"/>
        <v>145.5</v>
      </c>
    </row>
    <row r="25" spans="2:32" ht="23.1" customHeight="1" x14ac:dyDescent="0.25">
      <c r="B25" s="23" t="s">
        <v>52</v>
      </c>
      <c r="C25" s="49">
        <f>AVERAGE('23.09.KIIRA-KASANGATI'!C25,'24.09 Kira-Kasangati'!C25,'25.09 Kira-Kasangati'!C25,'27.09 Kira-Kasangati'!C25,'26.09 Kira-Kasangati-24h'!C25,'28.09 Kira-Kasangati-24h'!C25,'29.09 Kira-Kasangati'!C25)</f>
        <v>10.142857142857142</v>
      </c>
      <c r="D25" s="49">
        <f>AVERAGE('23.09.KIIRA-KASANGATI'!D25,'24.09 Kira-Kasangati'!D25,'25.09 Kira-Kasangati'!D25,'27.09 Kira-Kasangati'!D25,'26.09 Kira-Kasangati-24h'!D25,'28.09 Kira-Kasangati-24h'!D25,'29.09 Kira-Kasangati'!D25)</f>
        <v>1.2857142857142858</v>
      </c>
      <c r="E25" s="49">
        <f>AVERAGE('23.09.KIIRA-KASANGATI'!E25,'24.09 Kira-Kasangati'!E25,'25.09 Kira-Kasangati'!E25,'27.09 Kira-Kasangati'!E25,'26.09 Kira-Kasangati-24h'!E25,'28.09 Kira-Kasangati-24h'!E25,'29.09 Kira-Kasangati'!E25)</f>
        <v>2.1428571428571428</v>
      </c>
      <c r="F25" s="49">
        <f>AVERAGE('23.09.KIIRA-KASANGATI'!F25,'24.09 Kira-Kasangati'!F25,'25.09 Kira-Kasangati'!F25,'27.09 Kira-Kasangati'!F25,'26.09 Kira-Kasangati-24h'!F25,'28.09 Kira-Kasangati-24h'!F25,'29.09 Kira-Kasangati'!F25)</f>
        <v>1</v>
      </c>
      <c r="G25" s="49">
        <f>AVERAGE('23.09.KIIRA-KASANGATI'!G25,'24.09 Kira-Kasangati'!G25,'25.09 Kira-Kasangati'!G25,'27.09 Kira-Kasangati'!G25,'26.09 Kira-Kasangati-24h'!G25,'28.09 Kira-Kasangati-24h'!G25,'29.09 Kira-Kasangati'!G25)</f>
        <v>0.14285714285714285</v>
      </c>
      <c r="H25" s="49">
        <f>AVERAGE('23.09.KIIRA-KASANGATI'!H25,'24.09 Kira-Kasangati'!H25,'25.09 Kira-Kasangati'!H25,'27.09 Kira-Kasangati'!H25,'26.09 Kira-Kasangati-24h'!H25,'28.09 Kira-Kasangati-24h'!H25,'29.09 Kira-Kasangati'!H25)</f>
        <v>0</v>
      </c>
      <c r="I25" s="49">
        <f>AVERAGE('23.09.KIIRA-KASANGATI'!I25,'24.09 Kira-Kasangati'!I25,'25.09 Kira-Kasangati'!I25,'27.09 Kira-Kasangati'!I25,'26.09 Kira-Kasangati-24h'!I25,'28.09 Kira-Kasangati-24h'!I25,'29.09 Kira-Kasangati'!I25)</f>
        <v>0.7142857142857143</v>
      </c>
      <c r="J25" s="49">
        <f>AVERAGE('23.09.KIIRA-KASANGATI'!J25,'24.09 Kira-Kasangati'!J25,'25.09 Kira-Kasangati'!J25,'27.09 Kira-Kasangati'!J25,'26.09 Kira-Kasangati-24h'!J25,'28.09 Kira-Kasangati-24h'!J25,'29.09 Kira-Kasangati'!J25)</f>
        <v>0.42857142857142855</v>
      </c>
      <c r="K25" s="49">
        <f>AVERAGE('23.09.KIIRA-KASANGATI'!K25,'24.09 Kira-Kasangati'!K25,'25.09 Kira-Kasangati'!K25,'27.09 Kira-Kasangati'!K25,'26.09 Kira-Kasangati-24h'!K25,'28.09 Kira-Kasangati-24h'!K25,'29.09 Kira-Kasangati'!K25)</f>
        <v>0.8571428571428571</v>
      </c>
      <c r="L25" s="49">
        <f>AVERAGE('23.09.KIIRA-KASANGATI'!L25,'24.09 Kira-Kasangati'!L25,'25.09 Kira-Kasangati'!L25,'27.09 Kira-Kasangati'!L25,'26.09 Kira-Kasangati-24h'!L25,'28.09 Kira-Kasangati-24h'!L25,'29.09 Kira-Kasangati'!L25)</f>
        <v>0</v>
      </c>
      <c r="M25" s="49">
        <f>AVERAGE('23.09.KIIRA-KASANGATI'!M25,'24.09 Kira-Kasangati'!M25,'25.09 Kira-Kasangati'!M25,'27.09 Kira-Kasangati'!M25,'26.09 Kira-Kasangati-24h'!M25,'28.09 Kira-Kasangati-24h'!M25,'29.09 Kira-Kasangati'!M25)</f>
        <v>21</v>
      </c>
      <c r="N25" s="49">
        <f>AVERAGE('23.09.KIIRA-KASANGATI'!N25,'24.09 Kira-Kasangati'!N25,'25.09 Kira-Kasangati'!N25,'27.09 Kira-Kasangati'!N25,'26.09 Kira-Kasangati-24h'!N25,'28.09 Kira-Kasangati-24h'!N25,'29.09 Kira-Kasangati'!N25)</f>
        <v>0</v>
      </c>
      <c r="O25" s="15">
        <f t="shared" si="0"/>
        <v>16.714285714285712</v>
      </c>
      <c r="P25" s="15">
        <f t="shared" si="1"/>
        <v>37.714285714285708</v>
      </c>
      <c r="R25" s="1" t="s">
        <v>149</v>
      </c>
      <c r="S25" s="34">
        <f>SUM(C70:C73)</f>
        <v>17.5</v>
      </c>
      <c r="T25" s="34">
        <f t="shared" ref="T25:AF25" si="17">SUM(D70:D73)</f>
        <v>4.5</v>
      </c>
      <c r="U25" s="34">
        <f t="shared" si="17"/>
        <v>3</v>
      </c>
      <c r="V25" s="34">
        <f t="shared" si="17"/>
        <v>7.5</v>
      </c>
      <c r="W25" s="34">
        <f t="shared" si="17"/>
        <v>0</v>
      </c>
      <c r="X25" s="34">
        <f t="shared" si="17"/>
        <v>0</v>
      </c>
      <c r="Y25" s="34">
        <f t="shared" si="17"/>
        <v>3</v>
      </c>
      <c r="Z25" s="34">
        <f t="shared" si="17"/>
        <v>1.5</v>
      </c>
      <c r="AA25" s="34">
        <f t="shared" si="17"/>
        <v>1.5</v>
      </c>
      <c r="AB25" s="34">
        <f t="shared" si="17"/>
        <v>0</v>
      </c>
      <c r="AC25" s="34">
        <f t="shared" si="17"/>
        <v>62.5</v>
      </c>
      <c r="AD25" s="34">
        <f t="shared" si="17"/>
        <v>0</v>
      </c>
      <c r="AE25" s="62">
        <f t="shared" si="17"/>
        <v>38.5</v>
      </c>
      <c r="AF25" s="62">
        <f t="shared" si="17"/>
        <v>101</v>
      </c>
    </row>
    <row r="26" spans="2:32" ht="23.1" customHeight="1" x14ac:dyDescent="0.25">
      <c r="B26" s="23" t="s">
        <v>53</v>
      </c>
      <c r="C26" s="49">
        <f>AVERAGE('23.09.KIIRA-KASANGATI'!C26,'24.09 Kira-Kasangati'!C26,'25.09 Kira-Kasangati'!C26,'27.09 Kira-Kasangati'!C26,'26.09 Kira-Kasangati-24h'!C26,'28.09 Kira-Kasangati-24h'!C26,'29.09 Kira-Kasangati'!C26)</f>
        <v>10.142857142857142</v>
      </c>
      <c r="D26" s="49">
        <f>AVERAGE('23.09.KIIRA-KASANGATI'!D26,'24.09 Kira-Kasangati'!D26,'25.09 Kira-Kasangati'!D26,'27.09 Kira-Kasangati'!D26,'26.09 Kira-Kasangati-24h'!D26,'28.09 Kira-Kasangati-24h'!D26,'29.09 Kira-Kasangati'!D26)</f>
        <v>1.7142857142857142</v>
      </c>
      <c r="E26" s="49">
        <f>AVERAGE('23.09.KIIRA-KASANGATI'!E26,'24.09 Kira-Kasangati'!E26,'25.09 Kira-Kasangati'!E26,'27.09 Kira-Kasangati'!E26,'26.09 Kira-Kasangati-24h'!E26,'28.09 Kira-Kasangati-24h'!E26,'29.09 Kira-Kasangati'!E26)</f>
        <v>2.4285714285714284</v>
      </c>
      <c r="F26" s="49">
        <f>AVERAGE('23.09.KIIRA-KASANGATI'!F26,'24.09 Kira-Kasangati'!F26,'25.09 Kira-Kasangati'!F26,'27.09 Kira-Kasangati'!F26,'26.09 Kira-Kasangati-24h'!F26,'28.09 Kira-Kasangati-24h'!F26,'29.09 Kira-Kasangati'!F26)</f>
        <v>2</v>
      </c>
      <c r="G26" s="49">
        <f>AVERAGE('23.09.KIIRA-KASANGATI'!G26,'24.09 Kira-Kasangati'!G26,'25.09 Kira-Kasangati'!G26,'27.09 Kira-Kasangati'!G26,'26.09 Kira-Kasangati-24h'!G26,'28.09 Kira-Kasangati-24h'!G26,'29.09 Kira-Kasangati'!G26)</f>
        <v>0.2857142857142857</v>
      </c>
      <c r="H26" s="49">
        <f>AVERAGE('23.09.KIIRA-KASANGATI'!H26,'24.09 Kira-Kasangati'!H26,'25.09 Kira-Kasangati'!H26,'27.09 Kira-Kasangati'!H26,'26.09 Kira-Kasangati-24h'!H26,'28.09 Kira-Kasangati-24h'!H26,'29.09 Kira-Kasangati'!H26)</f>
        <v>0</v>
      </c>
      <c r="I26" s="49">
        <f>AVERAGE('23.09.KIIRA-KASANGATI'!I26,'24.09 Kira-Kasangati'!I26,'25.09 Kira-Kasangati'!I26,'27.09 Kira-Kasangati'!I26,'26.09 Kira-Kasangati-24h'!I26,'28.09 Kira-Kasangati-24h'!I26,'29.09 Kira-Kasangati'!I26)</f>
        <v>2</v>
      </c>
      <c r="J26" s="49">
        <f>AVERAGE('23.09.KIIRA-KASANGATI'!J26,'24.09 Kira-Kasangati'!J26,'25.09 Kira-Kasangati'!J26,'27.09 Kira-Kasangati'!J26,'26.09 Kira-Kasangati-24h'!J26,'28.09 Kira-Kasangati-24h'!J26,'29.09 Kira-Kasangati'!J26)</f>
        <v>0.8571428571428571</v>
      </c>
      <c r="K26" s="49">
        <f>AVERAGE('23.09.KIIRA-KASANGATI'!K26,'24.09 Kira-Kasangati'!K26,'25.09 Kira-Kasangati'!K26,'27.09 Kira-Kasangati'!K26,'26.09 Kira-Kasangati-24h'!K26,'28.09 Kira-Kasangati-24h'!K26,'29.09 Kira-Kasangati'!K26)</f>
        <v>0.14285714285714285</v>
      </c>
      <c r="L26" s="49">
        <f>AVERAGE('23.09.KIIRA-KASANGATI'!L26,'24.09 Kira-Kasangati'!L26,'25.09 Kira-Kasangati'!L26,'27.09 Kira-Kasangati'!L26,'26.09 Kira-Kasangati-24h'!L26,'28.09 Kira-Kasangati-24h'!L26,'29.09 Kira-Kasangati'!L26)</f>
        <v>0.7142857142857143</v>
      </c>
      <c r="M26" s="49">
        <f>AVERAGE('23.09.KIIRA-KASANGATI'!M26,'24.09 Kira-Kasangati'!M26,'25.09 Kira-Kasangati'!M26,'27.09 Kira-Kasangati'!M26,'26.09 Kira-Kasangati-24h'!M26,'28.09 Kira-Kasangati-24h'!M26,'29.09 Kira-Kasangati'!M26)</f>
        <v>21.285714285714285</v>
      </c>
      <c r="N26" s="49">
        <f>AVERAGE('23.09.KIIRA-KASANGATI'!N26,'24.09 Kira-Kasangati'!N26,'25.09 Kira-Kasangati'!N26,'27.09 Kira-Kasangati'!N26,'26.09 Kira-Kasangati-24h'!N26,'28.09 Kira-Kasangati-24h'!N26,'29.09 Kira-Kasangati'!N26)</f>
        <v>0</v>
      </c>
      <c r="O26" s="15">
        <f t="shared" si="0"/>
        <v>20.285714285714285</v>
      </c>
      <c r="P26" s="15">
        <f t="shared" si="1"/>
        <v>41.571428571428569</v>
      </c>
      <c r="R26" s="1" t="s">
        <v>150</v>
      </c>
      <c r="S26" s="34">
        <f>SUM(C74:C77)</f>
        <v>11.5</v>
      </c>
      <c r="T26" s="34">
        <f t="shared" ref="T26:AF26" si="18">SUM(D74:D77)</f>
        <v>3.5</v>
      </c>
      <c r="U26" s="34">
        <f t="shared" si="18"/>
        <v>3.5</v>
      </c>
      <c r="V26" s="34">
        <f t="shared" si="18"/>
        <v>5.5</v>
      </c>
      <c r="W26" s="34">
        <f t="shared" si="18"/>
        <v>0</v>
      </c>
      <c r="X26" s="34">
        <f t="shared" si="18"/>
        <v>0</v>
      </c>
      <c r="Y26" s="34">
        <f t="shared" si="18"/>
        <v>2.5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50</v>
      </c>
      <c r="AD26" s="34">
        <f t="shared" si="18"/>
        <v>0</v>
      </c>
      <c r="AE26" s="62">
        <f t="shared" si="18"/>
        <v>26.5</v>
      </c>
      <c r="AF26" s="62">
        <f t="shared" si="18"/>
        <v>76.5</v>
      </c>
    </row>
    <row r="27" spans="2:32" ht="23.1" customHeight="1" x14ac:dyDescent="0.25">
      <c r="B27" s="23" t="s">
        <v>54</v>
      </c>
      <c r="C27" s="49">
        <f>AVERAGE('23.09.KIIRA-KASANGATI'!C27,'24.09 Kira-Kasangati'!C27,'25.09 Kira-Kasangati'!C27,'27.09 Kira-Kasangati'!C27,'26.09 Kira-Kasangati-24h'!C27,'28.09 Kira-Kasangati-24h'!C27,'29.09 Kira-Kasangati'!C27)</f>
        <v>7.1428571428571432</v>
      </c>
      <c r="D27" s="49">
        <f>AVERAGE('23.09.KIIRA-KASANGATI'!D27,'24.09 Kira-Kasangati'!D27,'25.09 Kira-Kasangati'!D27,'27.09 Kira-Kasangati'!D27,'26.09 Kira-Kasangati-24h'!D27,'28.09 Kira-Kasangati-24h'!D27,'29.09 Kira-Kasangati'!D27)</f>
        <v>1.2857142857142858</v>
      </c>
      <c r="E27" s="49">
        <f>AVERAGE('23.09.KIIRA-KASANGATI'!E27,'24.09 Kira-Kasangati'!E27,'25.09 Kira-Kasangati'!E27,'27.09 Kira-Kasangati'!E27,'26.09 Kira-Kasangati-24h'!E27,'28.09 Kira-Kasangati-24h'!E27,'29.09 Kira-Kasangati'!E27)</f>
        <v>2.8571428571428572</v>
      </c>
      <c r="F27" s="49">
        <f>AVERAGE('23.09.KIIRA-KASANGATI'!F27,'24.09 Kira-Kasangati'!F27,'25.09 Kira-Kasangati'!F27,'27.09 Kira-Kasangati'!F27,'26.09 Kira-Kasangati-24h'!F27,'28.09 Kira-Kasangati-24h'!F27,'29.09 Kira-Kasangati'!F27)</f>
        <v>1.5714285714285714</v>
      </c>
      <c r="G27" s="49">
        <f>AVERAGE('23.09.KIIRA-KASANGATI'!G27,'24.09 Kira-Kasangati'!G27,'25.09 Kira-Kasangati'!G27,'27.09 Kira-Kasangati'!G27,'26.09 Kira-Kasangati-24h'!G27,'28.09 Kira-Kasangati-24h'!G27,'29.09 Kira-Kasangati'!G27)</f>
        <v>0.14285714285714285</v>
      </c>
      <c r="H27" s="49">
        <f>AVERAGE('23.09.KIIRA-KASANGATI'!H27,'24.09 Kira-Kasangati'!H27,'25.09 Kira-Kasangati'!H27,'27.09 Kira-Kasangati'!H27,'26.09 Kira-Kasangati-24h'!H27,'28.09 Kira-Kasangati-24h'!H27,'29.09 Kira-Kasangati'!H27)</f>
        <v>0</v>
      </c>
      <c r="I27" s="49">
        <f>AVERAGE('23.09.KIIRA-KASANGATI'!I27,'24.09 Kira-Kasangati'!I27,'25.09 Kira-Kasangati'!I27,'27.09 Kira-Kasangati'!I27,'26.09 Kira-Kasangati-24h'!I27,'28.09 Kira-Kasangati-24h'!I27,'29.09 Kira-Kasangati'!I27)</f>
        <v>2.7142857142857144</v>
      </c>
      <c r="J27" s="49">
        <f>AVERAGE('23.09.KIIRA-KASANGATI'!J27,'24.09 Kira-Kasangati'!J27,'25.09 Kira-Kasangati'!J27,'27.09 Kira-Kasangati'!J27,'26.09 Kira-Kasangati-24h'!J27,'28.09 Kira-Kasangati-24h'!J27,'29.09 Kira-Kasangati'!J27)</f>
        <v>0</v>
      </c>
      <c r="K27" s="49">
        <f>AVERAGE('23.09.KIIRA-KASANGATI'!K27,'24.09 Kira-Kasangati'!K27,'25.09 Kira-Kasangati'!K27,'27.09 Kira-Kasangati'!K27,'26.09 Kira-Kasangati-24h'!K27,'28.09 Kira-Kasangati-24h'!K27,'29.09 Kira-Kasangati'!K27)</f>
        <v>0.2857142857142857</v>
      </c>
      <c r="L27" s="49">
        <f>AVERAGE('23.09.KIIRA-KASANGATI'!L27,'24.09 Kira-Kasangati'!L27,'25.09 Kira-Kasangati'!L27,'27.09 Kira-Kasangati'!L27,'26.09 Kira-Kasangati-24h'!L27,'28.09 Kira-Kasangati-24h'!L27,'29.09 Kira-Kasangati'!L27)</f>
        <v>0.14285714285714285</v>
      </c>
      <c r="M27" s="49">
        <f>AVERAGE('23.09.KIIRA-KASANGATI'!M27,'24.09 Kira-Kasangati'!M27,'25.09 Kira-Kasangati'!M27,'27.09 Kira-Kasangati'!M27,'26.09 Kira-Kasangati-24h'!M27,'28.09 Kira-Kasangati-24h'!M27,'29.09 Kira-Kasangati'!M27)</f>
        <v>26.142857142857142</v>
      </c>
      <c r="N27" s="49">
        <f>AVERAGE('23.09.KIIRA-KASANGATI'!N27,'24.09 Kira-Kasangati'!N27,'25.09 Kira-Kasangati'!N27,'27.09 Kira-Kasangati'!N27,'26.09 Kira-Kasangati-24h'!N27,'28.09 Kira-Kasangati-24h'!N27,'29.09 Kira-Kasangati'!N27)</f>
        <v>0</v>
      </c>
      <c r="O27" s="15">
        <f t="shared" si="0"/>
        <v>16.142857142857142</v>
      </c>
      <c r="P27" s="15">
        <f t="shared" si="1"/>
        <v>42.285714285714285</v>
      </c>
      <c r="R27" s="1" t="s">
        <v>151</v>
      </c>
      <c r="S27" s="34">
        <f>SUM(C78:C81)</f>
        <v>6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0.5</v>
      </c>
      <c r="W27" s="34">
        <f t="shared" si="19"/>
        <v>0</v>
      </c>
      <c r="X27" s="34">
        <f t="shared" si="19"/>
        <v>0</v>
      </c>
      <c r="Y27" s="34">
        <f t="shared" si="19"/>
        <v>0.5</v>
      </c>
      <c r="Z27" s="34">
        <f t="shared" si="19"/>
        <v>1.5</v>
      </c>
      <c r="AA27" s="34">
        <f t="shared" si="19"/>
        <v>1</v>
      </c>
      <c r="AB27" s="34">
        <f t="shared" si="19"/>
        <v>0.5</v>
      </c>
      <c r="AC27" s="34">
        <f t="shared" si="19"/>
        <v>32.5</v>
      </c>
      <c r="AD27" s="34">
        <f t="shared" si="19"/>
        <v>0</v>
      </c>
      <c r="AE27" s="62">
        <f t="shared" si="19"/>
        <v>11</v>
      </c>
      <c r="AF27" s="62">
        <f t="shared" si="19"/>
        <v>43.5</v>
      </c>
    </row>
    <row r="28" spans="2:32" ht="23.1" customHeight="1" x14ac:dyDescent="0.25">
      <c r="B28" s="23" t="s">
        <v>55</v>
      </c>
      <c r="C28" s="49">
        <f>AVERAGE('23.09.KIIRA-KASANGATI'!C28,'24.09 Kira-Kasangati'!C28,'25.09 Kira-Kasangati'!C28,'27.09 Kira-Kasangati'!C28,'26.09 Kira-Kasangati-24h'!C28,'28.09 Kira-Kasangati-24h'!C28,'29.09 Kira-Kasangati'!C28)</f>
        <v>7.5714285714285712</v>
      </c>
      <c r="D28" s="49">
        <f>AVERAGE('23.09.KIIRA-KASANGATI'!D28,'24.09 Kira-Kasangati'!D28,'25.09 Kira-Kasangati'!D28,'27.09 Kira-Kasangati'!D28,'26.09 Kira-Kasangati-24h'!D28,'28.09 Kira-Kasangati-24h'!D28,'29.09 Kira-Kasangati'!D28)</f>
        <v>1</v>
      </c>
      <c r="E28" s="49">
        <f>AVERAGE('23.09.KIIRA-KASANGATI'!E28,'24.09 Kira-Kasangati'!E28,'25.09 Kira-Kasangati'!E28,'27.09 Kira-Kasangati'!E28,'26.09 Kira-Kasangati-24h'!E28,'28.09 Kira-Kasangati-24h'!E28,'29.09 Kira-Kasangati'!E28)</f>
        <v>3</v>
      </c>
      <c r="F28" s="49">
        <f>AVERAGE('23.09.KIIRA-KASANGATI'!F28,'24.09 Kira-Kasangati'!F28,'25.09 Kira-Kasangati'!F28,'27.09 Kira-Kasangati'!F28,'26.09 Kira-Kasangati-24h'!F28,'28.09 Kira-Kasangati-24h'!F28,'29.09 Kira-Kasangati'!F28)</f>
        <v>2.4285714285714284</v>
      </c>
      <c r="G28" s="49">
        <f>AVERAGE('23.09.KIIRA-KASANGATI'!G28,'24.09 Kira-Kasangati'!G28,'25.09 Kira-Kasangati'!G28,'27.09 Kira-Kasangati'!G28,'26.09 Kira-Kasangati-24h'!G28,'28.09 Kira-Kasangati-24h'!G28,'29.09 Kira-Kasangati'!G28)</f>
        <v>0.14285714285714285</v>
      </c>
      <c r="H28" s="49">
        <f>AVERAGE('23.09.KIIRA-KASANGATI'!H28,'24.09 Kira-Kasangati'!H28,'25.09 Kira-Kasangati'!H28,'27.09 Kira-Kasangati'!H28,'26.09 Kira-Kasangati-24h'!H28,'28.09 Kira-Kasangati-24h'!H28,'29.09 Kira-Kasangati'!H28)</f>
        <v>0.14285714285714285</v>
      </c>
      <c r="I28" s="49">
        <f>AVERAGE('23.09.KIIRA-KASANGATI'!I28,'24.09 Kira-Kasangati'!I28,'25.09 Kira-Kasangati'!I28,'27.09 Kira-Kasangati'!I28,'26.09 Kira-Kasangati-24h'!I28,'28.09 Kira-Kasangati-24h'!I28,'29.09 Kira-Kasangati'!I28)</f>
        <v>0.5714285714285714</v>
      </c>
      <c r="J28" s="49">
        <f>AVERAGE('23.09.KIIRA-KASANGATI'!J28,'24.09 Kira-Kasangati'!J28,'25.09 Kira-Kasangati'!J28,'27.09 Kira-Kasangati'!J28,'26.09 Kira-Kasangati-24h'!J28,'28.09 Kira-Kasangati-24h'!J28,'29.09 Kira-Kasangati'!J28)</f>
        <v>0.14285714285714285</v>
      </c>
      <c r="K28" s="49">
        <f>AVERAGE('23.09.KIIRA-KASANGATI'!K28,'24.09 Kira-Kasangati'!K28,'25.09 Kira-Kasangati'!K28,'27.09 Kira-Kasangati'!K28,'26.09 Kira-Kasangati-24h'!K28,'28.09 Kira-Kasangati-24h'!K28,'29.09 Kira-Kasangati'!K28)</f>
        <v>0.2857142857142857</v>
      </c>
      <c r="L28" s="49">
        <f>AVERAGE('23.09.KIIRA-KASANGATI'!L28,'24.09 Kira-Kasangati'!L28,'25.09 Kira-Kasangati'!L28,'27.09 Kira-Kasangati'!L28,'26.09 Kira-Kasangati-24h'!L28,'28.09 Kira-Kasangati-24h'!L28,'29.09 Kira-Kasangati'!L28)</f>
        <v>0.5714285714285714</v>
      </c>
      <c r="M28" s="49">
        <f>AVERAGE('23.09.KIIRA-KASANGATI'!M28,'24.09 Kira-Kasangati'!M28,'25.09 Kira-Kasangati'!M28,'27.09 Kira-Kasangati'!M28,'26.09 Kira-Kasangati-24h'!M28,'28.09 Kira-Kasangati-24h'!M28,'29.09 Kira-Kasangati'!M28)</f>
        <v>23.571428571428573</v>
      </c>
      <c r="N28" s="49">
        <f>AVERAGE('23.09.KIIRA-KASANGATI'!N28,'24.09 Kira-Kasangati'!N28,'25.09 Kira-Kasangati'!N28,'27.09 Kira-Kasangati'!N28,'26.09 Kira-Kasangati-24h'!N28,'28.09 Kira-Kasangati-24h'!N28,'29.09 Kira-Kasangati'!N28)</f>
        <v>0</v>
      </c>
      <c r="O28" s="15">
        <f t="shared" si="0"/>
        <v>15.857142857142856</v>
      </c>
      <c r="P28" s="15">
        <f t="shared" si="1"/>
        <v>39.428571428571431</v>
      </c>
      <c r="R28" s="1" t="s">
        <v>152</v>
      </c>
      <c r="S28" s="34">
        <f>SUM(C82:C85)</f>
        <v>6.5</v>
      </c>
      <c r="T28" s="34">
        <f t="shared" ref="T28:AF28" si="20">SUM(D82:D85)</f>
        <v>1.5</v>
      </c>
      <c r="U28" s="34">
        <f t="shared" si="20"/>
        <v>1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0.5</v>
      </c>
      <c r="Z28" s="34">
        <f t="shared" si="20"/>
        <v>0.5</v>
      </c>
      <c r="AA28" s="34">
        <f t="shared" si="20"/>
        <v>0</v>
      </c>
      <c r="AB28" s="34">
        <f t="shared" si="20"/>
        <v>0</v>
      </c>
      <c r="AC28" s="34">
        <f t="shared" si="20"/>
        <v>19.5</v>
      </c>
      <c r="AD28" s="34">
        <f t="shared" si="20"/>
        <v>0</v>
      </c>
      <c r="AE28" s="62">
        <f t="shared" si="20"/>
        <v>11</v>
      </c>
      <c r="AF28" s="62">
        <f t="shared" si="20"/>
        <v>30.5</v>
      </c>
    </row>
    <row r="29" spans="2:32" ht="23.1" customHeight="1" x14ac:dyDescent="0.25">
      <c r="B29" s="23" t="s">
        <v>56</v>
      </c>
      <c r="C29" s="49">
        <f>AVERAGE('23.09.KIIRA-KASANGATI'!C29,'24.09 Kira-Kasangati'!C29,'25.09 Kira-Kasangati'!C29,'27.09 Kira-Kasangati'!C29,'26.09 Kira-Kasangati-24h'!C29,'28.09 Kira-Kasangati-24h'!C29,'29.09 Kira-Kasangati'!C29)</f>
        <v>8.8571428571428577</v>
      </c>
      <c r="D29" s="49">
        <f>AVERAGE('23.09.KIIRA-KASANGATI'!D29,'24.09 Kira-Kasangati'!D29,'25.09 Kira-Kasangati'!D29,'27.09 Kira-Kasangati'!D29,'26.09 Kira-Kasangati-24h'!D29,'28.09 Kira-Kasangati-24h'!D29,'29.09 Kira-Kasangati'!D29)</f>
        <v>1.7142857142857142</v>
      </c>
      <c r="E29" s="49">
        <f>AVERAGE('23.09.KIIRA-KASANGATI'!E29,'24.09 Kira-Kasangati'!E29,'25.09 Kira-Kasangati'!E29,'27.09 Kira-Kasangati'!E29,'26.09 Kira-Kasangati-24h'!E29,'28.09 Kira-Kasangati-24h'!E29,'29.09 Kira-Kasangati'!E29)</f>
        <v>1.8571428571428572</v>
      </c>
      <c r="F29" s="49">
        <f>AVERAGE('23.09.KIIRA-KASANGATI'!F29,'24.09 Kira-Kasangati'!F29,'25.09 Kira-Kasangati'!F29,'27.09 Kira-Kasangati'!F29,'26.09 Kira-Kasangati-24h'!F29,'28.09 Kira-Kasangati-24h'!F29,'29.09 Kira-Kasangati'!F29)</f>
        <v>1.4285714285714286</v>
      </c>
      <c r="G29" s="49">
        <f>AVERAGE('23.09.KIIRA-KASANGATI'!G29,'24.09 Kira-Kasangati'!G29,'25.09 Kira-Kasangati'!G29,'27.09 Kira-Kasangati'!G29,'26.09 Kira-Kasangati-24h'!G29,'28.09 Kira-Kasangati-24h'!G29,'29.09 Kira-Kasangati'!G29)</f>
        <v>0.14285714285714285</v>
      </c>
      <c r="H29" s="49">
        <f>AVERAGE('23.09.KIIRA-KASANGATI'!H29,'24.09 Kira-Kasangati'!H29,'25.09 Kira-Kasangati'!H29,'27.09 Kira-Kasangati'!H29,'26.09 Kira-Kasangati-24h'!H29,'28.09 Kira-Kasangati-24h'!H29,'29.09 Kira-Kasangati'!H29)</f>
        <v>0.14285714285714285</v>
      </c>
      <c r="I29" s="49">
        <f>AVERAGE('23.09.KIIRA-KASANGATI'!I29,'24.09 Kira-Kasangati'!I29,'25.09 Kira-Kasangati'!I29,'27.09 Kira-Kasangati'!I29,'26.09 Kira-Kasangati-24h'!I29,'28.09 Kira-Kasangati-24h'!I29,'29.09 Kira-Kasangati'!I29)</f>
        <v>0.42857142857142855</v>
      </c>
      <c r="J29" s="49">
        <f>AVERAGE('23.09.KIIRA-KASANGATI'!J29,'24.09 Kira-Kasangati'!J29,'25.09 Kira-Kasangati'!J29,'27.09 Kira-Kasangati'!J29,'26.09 Kira-Kasangati-24h'!J29,'28.09 Kira-Kasangati-24h'!J29,'29.09 Kira-Kasangati'!J29)</f>
        <v>0.5714285714285714</v>
      </c>
      <c r="K29" s="49">
        <f>AVERAGE('23.09.KIIRA-KASANGATI'!K29,'24.09 Kira-Kasangati'!K29,'25.09 Kira-Kasangati'!K29,'27.09 Kira-Kasangati'!K29,'26.09 Kira-Kasangati-24h'!K29,'28.09 Kira-Kasangati-24h'!K29,'29.09 Kira-Kasangati'!K29)</f>
        <v>0.5714285714285714</v>
      </c>
      <c r="L29" s="49">
        <f>AVERAGE('23.09.KIIRA-KASANGATI'!L29,'24.09 Kira-Kasangati'!L29,'25.09 Kira-Kasangati'!L29,'27.09 Kira-Kasangati'!L29,'26.09 Kira-Kasangati-24h'!L29,'28.09 Kira-Kasangati-24h'!L29,'29.09 Kira-Kasangati'!L29)</f>
        <v>0.14285714285714285</v>
      </c>
      <c r="M29" s="49">
        <f>AVERAGE('23.09.KIIRA-KASANGATI'!M29,'24.09 Kira-Kasangati'!M29,'25.09 Kira-Kasangati'!M29,'27.09 Kira-Kasangati'!M29,'26.09 Kira-Kasangati-24h'!M29,'28.09 Kira-Kasangati-24h'!M29,'29.09 Kira-Kasangati'!M29)</f>
        <v>24.857142857142858</v>
      </c>
      <c r="N29" s="49">
        <f>AVERAGE('23.09.KIIRA-KASANGATI'!N29,'24.09 Kira-Kasangati'!N29,'25.09 Kira-Kasangati'!N29,'27.09 Kira-Kasangati'!N29,'26.09 Kira-Kasangati-24h'!N29,'28.09 Kira-Kasangati-24h'!N29,'29.09 Kira-Kasangati'!N29)</f>
        <v>0</v>
      </c>
      <c r="O29" s="15">
        <f t="shared" si="0"/>
        <v>15.857142857142856</v>
      </c>
      <c r="P29" s="15">
        <f t="shared" si="1"/>
        <v>40.714285714285715</v>
      </c>
      <c r="R29" s="1" t="s">
        <v>153</v>
      </c>
      <c r="S29" s="34">
        <f>SUM(C86:C89)</f>
        <v>2</v>
      </c>
      <c r="T29" s="34">
        <f t="shared" ref="T29:AF29" si="21">SUM(D86:D89)</f>
        <v>0.5</v>
      </c>
      <c r="U29" s="34">
        <f t="shared" si="21"/>
        <v>0.5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9</v>
      </c>
      <c r="AD29" s="34">
        <f t="shared" si="21"/>
        <v>0</v>
      </c>
      <c r="AE29" s="62">
        <f t="shared" si="21"/>
        <v>3</v>
      </c>
      <c r="AF29" s="62">
        <f t="shared" si="21"/>
        <v>12</v>
      </c>
    </row>
    <row r="30" spans="2:32" ht="23.1" customHeight="1" x14ac:dyDescent="0.25">
      <c r="B30" s="23" t="s">
        <v>57</v>
      </c>
      <c r="C30" s="49">
        <f>AVERAGE('23.09.KIIRA-KASANGATI'!C30,'24.09 Kira-Kasangati'!C30,'25.09 Kira-Kasangati'!C30,'27.09 Kira-Kasangati'!C30,'26.09 Kira-Kasangati-24h'!C30,'28.09 Kira-Kasangati-24h'!C30,'29.09 Kira-Kasangati'!C30)</f>
        <v>11.285714285714286</v>
      </c>
      <c r="D30" s="49">
        <f>AVERAGE('23.09.KIIRA-KASANGATI'!D30,'24.09 Kira-Kasangati'!D30,'25.09 Kira-Kasangati'!D30,'27.09 Kira-Kasangati'!D30,'26.09 Kira-Kasangati-24h'!D30,'28.09 Kira-Kasangati-24h'!D30,'29.09 Kira-Kasangati'!D30)</f>
        <v>0.7142857142857143</v>
      </c>
      <c r="E30" s="49">
        <f>AVERAGE('23.09.KIIRA-KASANGATI'!E30,'24.09 Kira-Kasangati'!E30,'25.09 Kira-Kasangati'!E30,'27.09 Kira-Kasangati'!E30,'26.09 Kira-Kasangati-24h'!E30,'28.09 Kira-Kasangati-24h'!E30,'29.09 Kira-Kasangati'!E30)</f>
        <v>2.4285714285714284</v>
      </c>
      <c r="F30" s="49">
        <f>AVERAGE('23.09.KIIRA-KASANGATI'!F30,'24.09 Kira-Kasangati'!F30,'25.09 Kira-Kasangati'!F30,'27.09 Kira-Kasangati'!F30,'26.09 Kira-Kasangati-24h'!F30,'28.09 Kira-Kasangati-24h'!F30,'29.09 Kira-Kasangati'!F30)</f>
        <v>1.7142857142857142</v>
      </c>
      <c r="G30" s="49">
        <f>AVERAGE('23.09.KIIRA-KASANGATI'!G30,'24.09 Kira-Kasangati'!G30,'25.09 Kira-Kasangati'!G30,'27.09 Kira-Kasangati'!G30,'26.09 Kira-Kasangati-24h'!G30,'28.09 Kira-Kasangati-24h'!G30,'29.09 Kira-Kasangati'!G30)</f>
        <v>0</v>
      </c>
      <c r="H30" s="49">
        <f>AVERAGE('23.09.KIIRA-KASANGATI'!H30,'24.09 Kira-Kasangati'!H30,'25.09 Kira-Kasangati'!H30,'27.09 Kira-Kasangati'!H30,'26.09 Kira-Kasangati-24h'!H30,'28.09 Kira-Kasangati-24h'!H30,'29.09 Kira-Kasangati'!H30)</f>
        <v>0</v>
      </c>
      <c r="I30" s="49">
        <f>AVERAGE('23.09.KIIRA-KASANGATI'!I30,'24.09 Kira-Kasangati'!I30,'25.09 Kira-Kasangati'!I30,'27.09 Kira-Kasangati'!I30,'26.09 Kira-Kasangati-24h'!I30,'28.09 Kira-Kasangati-24h'!I30,'29.09 Kira-Kasangati'!I30)</f>
        <v>0.5714285714285714</v>
      </c>
      <c r="J30" s="49">
        <f>AVERAGE('23.09.KIIRA-KASANGATI'!J30,'24.09 Kira-Kasangati'!J30,'25.09 Kira-Kasangati'!J30,'27.09 Kira-Kasangati'!J30,'26.09 Kira-Kasangati-24h'!J30,'28.09 Kira-Kasangati-24h'!J30,'29.09 Kira-Kasangati'!J30)</f>
        <v>0.7142857142857143</v>
      </c>
      <c r="K30" s="49">
        <f>AVERAGE('23.09.KIIRA-KASANGATI'!K30,'24.09 Kira-Kasangati'!K30,'25.09 Kira-Kasangati'!K30,'27.09 Kira-Kasangati'!K30,'26.09 Kira-Kasangati-24h'!K30,'28.09 Kira-Kasangati-24h'!K30,'29.09 Kira-Kasangati'!K30)</f>
        <v>0.5714285714285714</v>
      </c>
      <c r="L30" s="49">
        <f>AVERAGE('23.09.KIIRA-KASANGATI'!L30,'24.09 Kira-Kasangati'!L30,'25.09 Kira-Kasangati'!L30,'27.09 Kira-Kasangati'!L30,'26.09 Kira-Kasangati-24h'!L30,'28.09 Kira-Kasangati-24h'!L30,'29.09 Kira-Kasangati'!L30)</f>
        <v>0.2857142857142857</v>
      </c>
      <c r="M30" s="49">
        <f>AVERAGE('23.09.KIIRA-KASANGATI'!M30,'24.09 Kira-Kasangati'!M30,'25.09 Kira-Kasangati'!M30,'27.09 Kira-Kasangati'!M30,'26.09 Kira-Kasangati-24h'!M30,'28.09 Kira-Kasangati-24h'!M30,'29.09 Kira-Kasangati'!M30)</f>
        <v>22</v>
      </c>
      <c r="N30" s="49">
        <f>AVERAGE('23.09.KIIRA-KASANGATI'!N30,'24.09 Kira-Kasangati'!N30,'25.09 Kira-Kasangati'!N30,'27.09 Kira-Kasangati'!N30,'26.09 Kira-Kasangati-24h'!N30,'28.09 Kira-Kasangati-24h'!N30,'29.09 Kira-Kasangati'!N30)</f>
        <v>0</v>
      </c>
      <c r="O30" s="15">
        <f t="shared" si="0"/>
        <v>18.285714285714288</v>
      </c>
      <c r="P30" s="15">
        <f t="shared" si="1"/>
        <v>40.285714285714292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0.5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4</v>
      </c>
      <c r="AD30" s="34">
        <f t="shared" si="22"/>
        <v>0</v>
      </c>
      <c r="AE30" s="62">
        <f t="shared" si="22"/>
        <v>0.5</v>
      </c>
      <c r="AF30" s="62">
        <f t="shared" si="22"/>
        <v>4.5</v>
      </c>
    </row>
    <row r="31" spans="2:32" ht="23.1" customHeight="1" x14ac:dyDescent="0.25">
      <c r="B31" s="24" t="s">
        <v>58</v>
      </c>
      <c r="C31" s="49">
        <f>AVERAGE('23.09.KIIRA-KASANGATI'!C31,'24.09 Kira-Kasangati'!C31,'25.09 Kira-Kasangati'!C31,'27.09 Kira-Kasangati'!C31,'26.09 Kira-Kasangati-24h'!C31,'28.09 Kira-Kasangati-24h'!C31,'29.09 Kira-Kasangati'!C31)</f>
        <v>8.1428571428571423</v>
      </c>
      <c r="D31" s="49">
        <f>AVERAGE('23.09.KIIRA-KASANGATI'!D31,'24.09 Kira-Kasangati'!D31,'25.09 Kira-Kasangati'!D31,'27.09 Kira-Kasangati'!D31,'26.09 Kira-Kasangati-24h'!D31,'28.09 Kira-Kasangati-24h'!D31,'29.09 Kira-Kasangati'!D31)</f>
        <v>1</v>
      </c>
      <c r="E31" s="49">
        <f>AVERAGE('23.09.KIIRA-KASANGATI'!E31,'24.09 Kira-Kasangati'!E31,'25.09 Kira-Kasangati'!E31,'27.09 Kira-Kasangati'!E31,'26.09 Kira-Kasangati-24h'!E31,'28.09 Kira-Kasangati-24h'!E31,'29.09 Kira-Kasangati'!E31)</f>
        <v>2</v>
      </c>
      <c r="F31" s="49">
        <f>AVERAGE('23.09.KIIRA-KASANGATI'!F31,'24.09 Kira-Kasangati'!F31,'25.09 Kira-Kasangati'!F31,'27.09 Kira-Kasangati'!F31,'26.09 Kira-Kasangati-24h'!F31,'28.09 Kira-Kasangati-24h'!F31,'29.09 Kira-Kasangati'!F31)</f>
        <v>1.2857142857142858</v>
      </c>
      <c r="G31" s="49">
        <f>AVERAGE('23.09.KIIRA-KASANGATI'!G31,'24.09 Kira-Kasangati'!G31,'25.09 Kira-Kasangati'!G31,'27.09 Kira-Kasangati'!G31,'26.09 Kira-Kasangati-24h'!G31,'28.09 Kira-Kasangati-24h'!G31,'29.09 Kira-Kasangati'!G31)</f>
        <v>0.14285714285714285</v>
      </c>
      <c r="H31" s="49">
        <f>AVERAGE('23.09.KIIRA-KASANGATI'!H31,'24.09 Kira-Kasangati'!H31,'25.09 Kira-Kasangati'!H31,'27.09 Kira-Kasangati'!H31,'26.09 Kira-Kasangati-24h'!H31,'28.09 Kira-Kasangati-24h'!H31,'29.09 Kira-Kasangati'!H31)</f>
        <v>0</v>
      </c>
      <c r="I31" s="49">
        <f>AVERAGE('23.09.KIIRA-KASANGATI'!I31,'24.09 Kira-Kasangati'!I31,'25.09 Kira-Kasangati'!I31,'27.09 Kira-Kasangati'!I31,'26.09 Kira-Kasangati-24h'!I31,'28.09 Kira-Kasangati-24h'!I31,'29.09 Kira-Kasangati'!I31)</f>
        <v>1.2857142857142858</v>
      </c>
      <c r="J31" s="49">
        <f>AVERAGE('23.09.KIIRA-KASANGATI'!J31,'24.09 Kira-Kasangati'!J31,'25.09 Kira-Kasangati'!J31,'27.09 Kira-Kasangati'!J31,'26.09 Kira-Kasangati-24h'!J31,'28.09 Kira-Kasangati-24h'!J31,'29.09 Kira-Kasangati'!J31)</f>
        <v>0.42857142857142855</v>
      </c>
      <c r="K31" s="49">
        <f>AVERAGE('23.09.KIIRA-KASANGATI'!K31,'24.09 Kira-Kasangati'!K31,'25.09 Kira-Kasangati'!K31,'27.09 Kira-Kasangati'!K31,'26.09 Kira-Kasangati-24h'!K31,'28.09 Kira-Kasangati-24h'!K31,'29.09 Kira-Kasangati'!K31)</f>
        <v>0.14285714285714285</v>
      </c>
      <c r="L31" s="49">
        <f>AVERAGE('23.09.KIIRA-KASANGATI'!L31,'24.09 Kira-Kasangati'!L31,'25.09 Kira-Kasangati'!L31,'27.09 Kira-Kasangati'!L31,'26.09 Kira-Kasangati-24h'!L31,'28.09 Kira-Kasangati-24h'!L31,'29.09 Kira-Kasangati'!L31)</f>
        <v>0.2857142857142857</v>
      </c>
      <c r="M31" s="49">
        <f>AVERAGE('23.09.KIIRA-KASANGATI'!M31,'24.09 Kira-Kasangati'!M31,'25.09 Kira-Kasangati'!M31,'27.09 Kira-Kasangati'!M31,'26.09 Kira-Kasangati-24h'!M31,'28.09 Kira-Kasangati-24h'!M31,'29.09 Kira-Kasangati'!M31)</f>
        <v>23.857142857142858</v>
      </c>
      <c r="N31" s="49">
        <f>AVERAGE('23.09.KIIRA-KASANGATI'!N31,'24.09 Kira-Kasangati'!N31,'25.09 Kira-Kasangati'!N31,'27.09 Kira-Kasangati'!N31,'26.09 Kira-Kasangati-24h'!N31,'28.09 Kira-Kasangati-24h'!N31,'29.09 Kira-Kasangati'!N31)</f>
        <v>0</v>
      </c>
      <c r="O31" s="15">
        <f t="shared" si="0"/>
        <v>14.714285714285715</v>
      </c>
      <c r="P31" s="15">
        <f t="shared" si="1"/>
        <v>38.571428571428569</v>
      </c>
      <c r="R31" s="1" t="s">
        <v>155</v>
      </c>
      <c r="S31" s="34">
        <f>SUM(C94:C97)</f>
        <v>4.5</v>
      </c>
      <c r="T31" s="34">
        <f t="shared" ref="T31:AF31" si="23">SUM(D94:D97)</f>
        <v>1.5</v>
      </c>
      <c r="U31" s="34">
        <f t="shared" si="23"/>
        <v>0</v>
      </c>
      <c r="V31" s="34">
        <f t="shared" si="23"/>
        <v>3.5</v>
      </c>
      <c r="W31" s="34">
        <f t="shared" si="23"/>
        <v>0</v>
      </c>
      <c r="X31" s="34">
        <f t="shared" si="23"/>
        <v>0</v>
      </c>
      <c r="Y31" s="34">
        <f t="shared" si="23"/>
        <v>0.5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15.5</v>
      </c>
      <c r="AD31" s="34">
        <f t="shared" si="23"/>
        <v>0</v>
      </c>
      <c r="AE31" s="62">
        <f t="shared" si="23"/>
        <v>10</v>
      </c>
      <c r="AF31" s="62">
        <f t="shared" si="23"/>
        <v>25.5</v>
      </c>
    </row>
    <row r="32" spans="2:32" ht="23.1" customHeight="1" x14ac:dyDescent="0.25">
      <c r="B32" s="24" t="s">
        <v>59</v>
      </c>
      <c r="C32" s="49">
        <f>AVERAGE('23.09.KIIRA-KASANGATI'!C32,'24.09 Kira-Kasangati'!C32,'25.09 Kira-Kasangati'!C32,'27.09 Kira-Kasangati'!C32,'26.09 Kira-Kasangati-24h'!C32,'28.09 Kira-Kasangati-24h'!C32,'29.09 Kira-Kasangati'!C32)</f>
        <v>6.5714285714285712</v>
      </c>
      <c r="D32" s="49">
        <f>AVERAGE('23.09.KIIRA-KASANGATI'!D32,'24.09 Kira-Kasangati'!D32,'25.09 Kira-Kasangati'!D32,'27.09 Kira-Kasangati'!D32,'26.09 Kira-Kasangati-24h'!D32,'28.09 Kira-Kasangati-24h'!D32,'29.09 Kira-Kasangati'!D32)</f>
        <v>0.42857142857142855</v>
      </c>
      <c r="E32" s="49">
        <f>AVERAGE('23.09.KIIRA-KASANGATI'!E32,'24.09 Kira-Kasangati'!E32,'25.09 Kira-Kasangati'!E32,'27.09 Kira-Kasangati'!E32,'26.09 Kira-Kasangati-24h'!E32,'28.09 Kira-Kasangati-24h'!E32,'29.09 Kira-Kasangati'!E32)</f>
        <v>1.1428571428571428</v>
      </c>
      <c r="F32" s="49">
        <f>AVERAGE('23.09.KIIRA-KASANGATI'!F32,'24.09 Kira-Kasangati'!F32,'25.09 Kira-Kasangati'!F32,'27.09 Kira-Kasangati'!F32,'26.09 Kira-Kasangati-24h'!F32,'28.09 Kira-Kasangati-24h'!F32,'29.09 Kira-Kasangati'!F32)</f>
        <v>1.4285714285714286</v>
      </c>
      <c r="G32" s="49">
        <f>AVERAGE('23.09.KIIRA-KASANGATI'!G32,'24.09 Kira-Kasangati'!G32,'25.09 Kira-Kasangati'!G32,'27.09 Kira-Kasangati'!G32,'26.09 Kira-Kasangati-24h'!G32,'28.09 Kira-Kasangati-24h'!G32,'29.09 Kira-Kasangati'!G32)</f>
        <v>0</v>
      </c>
      <c r="H32" s="49">
        <f>AVERAGE('23.09.KIIRA-KASANGATI'!H32,'24.09 Kira-Kasangati'!H32,'25.09 Kira-Kasangati'!H32,'27.09 Kira-Kasangati'!H32,'26.09 Kira-Kasangati-24h'!H32,'28.09 Kira-Kasangati-24h'!H32,'29.09 Kira-Kasangati'!H32)</f>
        <v>0</v>
      </c>
      <c r="I32" s="49">
        <f>AVERAGE('23.09.KIIRA-KASANGATI'!I32,'24.09 Kira-Kasangati'!I32,'25.09 Kira-Kasangati'!I32,'27.09 Kira-Kasangati'!I32,'26.09 Kira-Kasangati-24h'!I32,'28.09 Kira-Kasangati-24h'!I32,'29.09 Kira-Kasangati'!I32)</f>
        <v>1.8571428571428572</v>
      </c>
      <c r="J32" s="49">
        <f>AVERAGE('23.09.KIIRA-KASANGATI'!J32,'24.09 Kira-Kasangati'!J32,'25.09 Kira-Kasangati'!J32,'27.09 Kira-Kasangati'!J32,'26.09 Kira-Kasangati-24h'!J32,'28.09 Kira-Kasangati-24h'!J32,'29.09 Kira-Kasangati'!J32)</f>
        <v>0.83333333333333337</v>
      </c>
      <c r="K32" s="49">
        <f>AVERAGE('23.09.KIIRA-KASANGATI'!K32,'24.09 Kira-Kasangati'!K32,'25.09 Kira-Kasangati'!K32,'27.09 Kira-Kasangati'!K32,'26.09 Kira-Kasangati-24h'!K32,'28.09 Kira-Kasangati-24h'!K32,'29.09 Kira-Kasangati'!K32)</f>
        <v>0.8571428571428571</v>
      </c>
      <c r="L32" s="49">
        <f>AVERAGE('23.09.KIIRA-KASANGATI'!L32,'24.09 Kira-Kasangati'!L32,'25.09 Kira-Kasangati'!L32,'27.09 Kira-Kasangati'!L32,'26.09 Kira-Kasangati-24h'!L32,'28.09 Kira-Kasangati-24h'!L32,'29.09 Kira-Kasangati'!L32)</f>
        <v>0.42857142857142855</v>
      </c>
      <c r="M32" s="49">
        <f>AVERAGE('23.09.KIIRA-KASANGATI'!M32,'24.09 Kira-Kasangati'!M32,'25.09 Kira-Kasangati'!M32,'27.09 Kira-Kasangati'!M32,'26.09 Kira-Kasangati-24h'!M32,'28.09 Kira-Kasangati-24h'!M32,'29.09 Kira-Kasangati'!M32)</f>
        <v>18.142857142857142</v>
      </c>
      <c r="N32" s="49">
        <f>AVERAGE('23.09.KIIRA-KASANGATI'!N32,'24.09 Kira-Kasangati'!N32,'25.09 Kira-Kasangati'!N32,'27.09 Kira-Kasangati'!N32,'26.09 Kira-Kasangati-24h'!N32,'28.09 Kira-Kasangati-24h'!N32,'29.09 Kira-Kasangati'!N32)</f>
        <v>0</v>
      </c>
      <c r="O32" s="15">
        <f t="shared" si="0"/>
        <v>13.547619047619049</v>
      </c>
      <c r="P32" s="15">
        <f t="shared" si="1"/>
        <v>31.69047619047619</v>
      </c>
      <c r="R32" s="1" t="s">
        <v>156</v>
      </c>
      <c r="S32" s="34">
        <f>SUM(C98:C101)</f>
        <v>9</v>
      </c>
      <c r="T32" s="34">
        <f t="shared" ref="T32:AF32" si="24">SUM(D98:D101)</f>
        <v>1</v>
      </c>
      <c r="U32" s="34">
        <f t="shared" si="24"/>
        <v>1</v>
      </c>
      <c r="V32" s="34">
        <f t="shared" si="24"/>
        <v>10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19.5</v>
      </c>
      <c r="AD32" s="34">
        <f t="shared" si="24"/>
        <v>0</v>
      </c>
      <c r="AE32" s="62">
        <f t="shared" si="24"/>
        <v>21</v>
      </c>
      <c r="AF32" s="62">
        <f t="shared" si="24"/>
        <v>40.5</v>
      </c>
    </row>
    <row r="33" spans="2:32" ht="23.1" customHeight="1" x14ac:dyDescent="0.25">
      <c r="B33" s="23" t="s">
        <v>60</v>
      </c>
      <c r="C33" s="49">
        <f>AVERAGE('23.09.KIIRA-KASANGATI'!C33,'24.09 Kira-Kasangati'!C33,'25.09 Kira-Kasangati'!C33,'27.09 Kira-Kasangati'!C33,'26.09 Kira-Kasangati-24h'!C33,'28.09 Kira-Kasangati-24h'!C33,'29.09 Kira-Kasangati'!C33)</f>
        <v>8.2857142857142865</v>
      </c>
      <c r="D33" s="49">
        <f>AVERAGE('23.09.KIIRA-KASANGATI'!D33,'24.09 Kira-Kasangati'!D33,'25.09 Kira-Kasangati'!D33,'27.09 Kira-Kasangati'!D33,'26.09 Kira-Kasangati-24h'!D33,'28.09 Kira-Kasangati-24h'!D33,'29.09 Kira-Kasangati'!D33)</f>
        <v>0.2857142857142857</v>
      </c>
      <c r="E33" s="49">
        <f>AVERAGE('23.09.KIIRA-KASANGATI'!E33,'24.09 Kira-Kasangati'!E33,'25.09 Kira-Kasangati'!E33,'27.09 Kira-Kasangati'!E33,'26.09 Kira-Kasangati-24h'!E33,'28.09 Kira-Kasangati-24h'!E33,'29.09 Kira-Kasangati'!E33)</f>
        <v>1.1428571428571428</v>
      </c>
      <c r="F33" s="49">
        <f>AVERAGE('23.09.KIIRA-KASANGATI'!F33,'24.09 Kira-Kasangati'!F33,'25.09 Kira-Kasangati'!F33,'27.09 Kira-Kasangati'!F33,'26.09 Kira-Kasangati-24h'!F33,'28.09 Kira-Kasangati-24h'!F33,'29.09 Kira-Kasangati'!F33)</f>
        <v>1.2857142857142858</v>
      </c>
      <c r="G33" s="49">
        <f>AVERAGE('23.09.KIIRA-KASANGATI'!G33,'24.09 Kira-Kasangati'!G33,'25.09 Kira-Kasangati'!G33,'27.09 Kira-Kasangati'!G33,'26.09 Kira-Kasangati-24h'!G33,'28.09 Kira-Kasangati-24h'!G33,'29.09 Kira-Kasangati'!G33)</f>
        <v>0</v>
      </c>
      <c r="H33" s="49">
        <f>AVERAGE('23.09.KIIRA-KASANGATI'!H33,'24.09 Kira-Kasangati'!H33,'25.09 Kira-Kasangati'!H33,'27.09 Kira-Kasangati'!H33,'26.09 Kira-Kasangati-24h'!H33,'28.09 Kira-Kasangati-24h'!H33,'29.09 Kira-Kasangati'!H33)</f>
        <v>0</v>
      </c>
      <c r="I33" s="49">
        <f>AVERAGE('23.09.KIIRA-KASANGATI'!I33,'24.09 Kira-Kasangati'!I33,'25.09 Kira-Kasangati'!I33,'27.09 Kira-Kasangati'!I33,'26.09 Kira-Kasangati-24h'!I33,'28.09 Kira-Kasangati-24h'!I33,'29.09 Kira-Kasangati'!I33)</f>
        <v>2</v>
      </c>
      <c r="J33" s="49">
        <f>AVERAGE('23.09.KIIRA-KASANGATI'!J33,'24.09 Kira-Kasangati'!J33,'25.09 Kira-Kasangati'!J33,'27.09 Kira-Kasangati'!J33,'26.09 Kira-Kasangati-24h'!J33,'28.09 Kira-Kasangati-24h'!J33,'29.09 Kira-Kasangati'!J33)</f>
        <v>0.7142857142857143</v>
      </c>
      <c r="K33" s="49">
        <f>AVERAGE('23.09.KIIRA-KASANGATI'!K33,'24.09 Kira-Kasangati'!K33,'25.09 Kira-Kasangati'!K33,'27.09 Kira-Kasangati'!K33,'26.09 Kira-Kasangati-24h'!K33,'28.09 Kira-Kasangati-24h'!K33,'29.09 Kira-Kasangati'!K33)</f>
        <v>0.42857142857142855</v>
      </c>
      <c r="L33" s="49">
        <f>AVERAGE('23.09.KIIRA-KASANGATI'!L33,'24.09 Kira-Kasangati'!L33,'25.09 Kira-Kasangati'!L33,'27.09 Kira-Kasangati'!L33,'26.09 Kira-Kasangati-24h'!L33,'28.09 Kira-Kasangati-24h'!L33,'29.09 Kira-Kasangati'!L33)</f>
        <v>0.2857142857142857</v>
      </c>
      <c r="M33" s="49">
        <f>AVERAGE('23.09.KIIRA-KASANGATI'!M33,'24.09 Kira-Kasangati'!M33,'25.09 Kira-Kasangati'!M33,'27.09 Kira-Kasangati'!M33,'26.09 Kira-Kasangati-24h'!M33,'28.09 Kira-Kasangati-24h'!M33,'29.09 Kira-Kasangati'!M33)</f>
        <v>18.571428571428573</v>
      </c>
      <c r="N33" s="49">
        <f>AVERAGE('23.09.KIIRA-KASANGATI'!N33,'24.09 Kira-Kasangati'!N33,'25.09 Kira-Kasangati'!N33,'27.09 Kira-Kasangati'!N33,'26.09 Kira-Kasangati-24h'!N33,'28.09 Kira-Kasangati-24h'!N33,'29.09 Kira-Kasangati'!N33)</f>
        <v>0</v>
      </c>
      <c r="O33" s="15">
        <f t="shared" si="0"/>
        <v>14.428571428571431</v>
      </c>
      <c r="P33" s="15">
        <f t="shared" si="1"/>
        <v>33</v>
      </c>
      <c r="R33" s="1" t="s">
        <v>157</v>
      </c>
      <c r="S33" s="34">
        <f>SUM(C102:C105)</f>
        <v>22</v>
      </c>
      <c r="T33" s="34">
        <f t="shared" ref="T33:AF33" si="25">SUM(D102:D105)</f>
        <v>9</v>
      </c>
      <c r="U33" s="34">
        <f t="shared" si="25"/>
        <v>1.5</v>
      </c>
      <c r="V33" s="34">
        <f t="shared" si="25"/>
        <v>18</v>
      </c>
      <c r="W33" s="34">
        <f t="shared" si="25"/>
        <v>0</v>
      </c>
      <c r="X33" s="34">
        <f t="shared" si="25"/>
        <v>0</v>
      </c>
      <c r="Y33" s="34">
        <f t="shared" si="25"/>
        <v>0.5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42.5</v>
      </c>
      <c r="AD33" s="34">
        <f t="shared" si="25"/>
        <v>0</v>
      </c>
      <c r="AE33" s="62">
        <f t="shared" si="25"/>
        <v>51</v>
      </c>
      <c r="AF33" s="62">
        <f t="shared" si="25"/>
        <v>93.5</v>
      </c>
    </row>
    <row r="34" spans="2:32" ht="23.1" customHeight="1" x14ac:dyDescent="0.25">
      <c r="B34" s="24" t="s">
        <v>61</v>
      </c>
      <c r="C34" s="49">
        <f>AVERAGE('23.09.KIIRA-KASANGATI'!C34,'24.09 Kira-Kasangati'!C34,'25.09 Kira-Kasangati'!C34,'27.09 Kira-Kasangati'!C34,'26.09 Kira-Kasangati-24h'!C34,'28.09 Kira-Kasangati-24h'!C34,'29.09 Kira-Kasangati'!C34)</f>
        <v>7.7142857142857144</v>
      </c>
      <c r="D34" s="49">
        <f>AVERAGE('23.09.KIIRA-KASANGATI'!D34,'24.09 Kira-Kasangati'!D34,'25.09 Kira-Kasangati'!D34,'27.09 Kira-Kasangati'!D34,'26.09 Kira-Kasangati-24h'!D34,'28.09 Kira-Kasangati-24h'!D34,'29.09 Kira-Kasangati'!D34)</f>
        <v>1.1428571428571428</v>
      </c>
      <c r="E34" s="49">
        <f>AVERAGE('23.09.KIIRA-KASANGATI'!E34,'24.09 Kira-Kasangati'!E34,'25.09 Kira-Kasangati'!E34,'27.09 Kira-Kasangati'!E34,'26.09 Kira-Kasangati-24h'!E34,'28.09 Kira-Kasangati-24h'!E34,'29.09 Kira-Kasangati'!E34)</f>
        <v>1.5714285714285714</v>
      </c>
      <c r="F34" s="49">
        <f>AVERAGE('23.09.KIIRA-KASANGATI'!F34,'24.09 Kira-Kasangati'!F34,'25.09 Kira-Kasangati'!F34,'27.09 Kira-Kasangati'!F34,'26.09 Kira-Kasangati-24h'!F34,'28.09 Kira-Kasangati-24h'!F34,'29.09 Kira-Kasangati'!F34)</f>
        <v>2.1428571428571428</v>
      </c>
      <c r="G34" s="49">
        <f>AVERAGE('23.09.KIIRA-KASANGATI'!G34,'24.09 Kira-Kasangati'!G34,'25.09 Kira-Kasangati'!G34,'27.09 Kira-Kasangati'!G34,'26.09 Kira-Kasangati-24h'!G34,'28.09 Kira-Kasangati-24h'!G34,'29.09 Kira-Kasangati'!G34)</f>
        <v>0</v>
      </c>
      <c r="H34" s="49">
        <f>AVERAGE('23.09.KIIRA-KASANGATI'!H34,'24.09 Kira-Kasangati'!H34,'25.09 Kira-Kasangati'!H34,'27.09 Kira-Kasangati'!H34,'26.09 Kira-Kasangati-24h'!H34,'28.09 Kira-Kasangati-24h'!H34,'29.09 Kira-Kasangati'!H34)</f>
        <v>0</v>
      </c>
      <c r="I34" s="49">
        <f>AVERAGE('23.09.KIIRA-KASANGATI'!I34,'24.09 Kira-Kasangati'!I34,'25.09 Kira-Kasangati'!I34,'27.09 Kira-Kasangati'!I34,'26.09 Kira-Kasangati-24h'!I34,'28.09 Kira-Kasangati-24h'!I34,'29.09 Kira-Kasangati'!I34)</f>
        <v>2</v>
      </c>
      <c r="J34" s="49">
        <f>AVERAGE('23.09.KIIRA-KASANGATI'!J34,'24.09 Kira-Kasangati'!J34,'25.09 Kira-Kasangati'!J34,'27.09 Kira-Kasangati'!J34,'26.09 Kira-Kasangati-24h'!J34,'28.09 Kira-Kasangati-24h'!J34,'29.09 Kira-Kasangati'!J34)</f>
        <v>0.5714285714285714</v>
      </c>
      <c r="K34" s="49">
        <f>AVERAGE('23.09.KIIRA-KASANGATI'!K34,'24.09 Kira-Kasangati'!K34,'25.09 Kira-Kasangati'!K34,'27.09 Kira-Kasangati'!K34,'26.09 Kira-Kasangati-24h'!K34,'28.09 Kira-Kasangati-24h'!K34,'29.09 Kira-Kasangati'!K34)</f>
        <v>0.2857142857142857</v>
      </c>
      <c r="L34" s="49">
        <f>AVERAGE('23.09.KIIRA-KASANGATI'!L34,'24.09 Kira-Kasangati'!L34,'25.09 Kira-Kasangati'!L34,'27.09 Kira-Kasangati'!L34,'26.09 Kira-Kasangati-24h'!L34,'28.09 Kira-Kasangati-24h'!L34,'29.09 Kira-Kasangati'!L34)</f>
        <v>0.2857142857142857</v>
      </c>
      <c r="M34" s="49">
        <f>AVERAGE('23.09.KIIRA-KASANGATI'!M34,'24.09 Kira-Kasangati'!M34,'25.09 Kira-Kasangati'!M34,'27.09 Kira-Kasangati'!M34,'26.09 Kira-Kasangati-24h'!M34,'28.09 Kira-Kasangati-24h'!M34,'29.09 Kira-Kasangati'!M34)</f>
        <v>19.428571428571427</v>
      </c>
      <c r="N34" s="49">
        <f>AVERAGE('23.09.KIIRA-KASANGATI'!N34,'24.09 Kira-Kasangati'!N34,'25.09 Kira-Kasangati'!N34,'27.09 Kira-Kasangati'!N34,'26.09 Kira-Kasangati-24h'!N34,'28.09 Kira-Kasangati-24h'!N34,'29.09 Kira-Kasangati'!N34)</f>
        <v>0</v>
      </c>
      <c r="O34" s="15">
        <f t="shared" si="0"/>
        <v>15.714285714285715</v>
      </c>
      <c r="P34" s="15">
        <f t="shared" si="1"/>
        <v>35.142857142857139</v>
      </c>
      <c r="R34" s="38" t="s">
        <v>90</v>
      </c>
      <c r="S34" s="39">
        <f t="shared" ref="S34:AF34" si="26">MAX(S10:S12)</f>
        <v>61.142857142857146</v>
      </c>
      <c r="T34" s="39">
        <f t="shared" si="26"/>
        <v>8.5714285714285712</v>
      </c>
      <c r="U34" s="39">
        <f t="shared" si="26"/>
        <v>9.8571428571428559</v>
      </c>
      <c r="V34" s="39">
        <f t="shared" si="26"/>
        <v>16</v>
      </c>
      <c r="W34" s="39">
        <f t="shared" si="26"/>
        <v>0.14285714285714285</v>
      </c>
      <c r="X34" s="39">
        <f t="shared" si="26"/>
        <v>0.85714285714285698</v>
      </c>
      <c r="Y34" s="39">
        <f t="shared" si="26"/>
        <v>6.1428571428571423</v>
      </c>
      <c r="Z34" s="39">
        <f t="shared" si="26"/>
        <v>2</v>
      </c>
      <c r="AA34" s="39">
        <f t="shared" si="26"/>
        <v>1.4761904761904763</v>
      </c>
      <c r="AB34" s="39">
        <f t="shared" si="26"/>
        <v>2.2857142857142856</v>
      </c>
      <c r="AC34" s="39">
        <f t="shared" si="26"/>
        <v>94</v>
      </c>
      <c r="AD34" s="39">
        <f t="shared" si="26"/>
        <v>0</v>
      </c>
      <c r="AE34" s="40">
        <f t="shared" si="26"/>
        <v>100.28571428571428</v>
      </c>
      <c r="AF34" s="40">
        <f t="shared" si="26"/>
        <v>192.85714285714283</v>
      </c>
    </row>
    <row r="35" spans="2:32" ht="23.1" customHeight="1" x14ac:dyDescent="0.25">
      <c r="B35" s="24" t="s">
        <v>62</v>
      </c>
      <c r="C35" s="49">
        <f>AVERAGE('23.09.KIIRA-KASANGATI'!C35,'24.09 Kira-Kasangati'!C35,'25.09 Kira-Kasangati'!C35,'27.09 Kira-Kasangati'!C35,'26.09 Kira-Kasangati-24h'!C35,'28.09 Kira-Kasangati-24h'!C35,'29.09 Kira-Kasangati'!C35)</f>
        <v>10.285714285714286</v>
      </c>
      <c r="D35" s="49">
        <f>AVERAGE('23.09.KIIRA-KASANGATI'!D35,'24.09 Kira-Kasangati'!D35,'25.09 Kira-Kasangati'!D35,'27.09 Kira-Kasangati'!D35,'26.09 Kira-Kasangati-24h'!D35,'28.09 Kira-Kasangati-24h'!D35,'29.09 Kira-Kasangati'!D35)</f>
        <v>0.7142857142857143</v>
      </c>
      <c r="E35" s="49">
        <f>AVERAGE('23.09.KIIRA-KASANGATI'!E35,'24.09 Kira-Kasangati'!E35,'25.09 Kira-Kasangati'!E35,'27.09 Kira-Kasangati'!E35,'26.09 Kira-Kasangati-24h'!E35,'28.09 Kira-Kasangati-24h'!E35,'29.09 Kira-Kasangati'!E35)</f>
        <v>2.5714285714285716</v>
      </c>
      <c r="F35" s="49">
        <f>AVERAGE('23.09.KIIRA-KASANGATI'!F35,'24.09 Kira-Kasangati'!F35,'25.09 Kira-Kasangati'!F35,'27.09 Kira-Kasangati'!F35,'26.09 Kira-Kasangati-24h'!F35,'28.09 Kira-Kasangati-24h'!F35,'29.09 Kira-Kasangati'!F35)</f>
        <v>2</v>
      </c>
      <c r="G35" s="49">
        <f>AVERAGE('23.09.KIIRA-KASANGATI'!G35,'24.09 Kira-Kasangati'!G35,'25.09 Kira-Kasangati'!G35,'27.09 Kira-Kasangati'!G35,'26.09 Kira-Kasangati-24h'!G35,'28.09 Kira-Kasangati-24h'!G35,'29.09 Kira-Kasangati'!G35)</f>
        <v>0</v>
      </c>
      <c r="H35" s="49">
        <f>AVERAGE('23.09.KIIRA-KASANGATI'!H35,'24.09 Kira-Kasangati'!H35,'25.09 Kira-Kasangati'!H35,'27.09 Kira-Kasangati'!H35,'26.09 Kira-Kasangati-24h'!H35,'28.09 Kira-Kasangati-24h'!H35,'29.09 Kira-Kasangati'!H35)</f>
        <v>0</v>
      </c>
      <c r="I35" s="49">
        <f>AVERAGE('23.09.KIIRA-KASANGATI'!I35,'24.09 Kira-Kasangati'!I35,'25.09 Kira-Kasangati'!I35,'27.09 Kira-Kasangati'!I35,'26.09 Kira-Kasangati-24h'!I35,'28.09 Kira-Kasangati-24h'!I35,'29.09 Kira-Kasangati'!I35)</f>
        <v>2.1428571428571428</v>
      </c>
      <c r="J35" s="49">
        <f>AVERAGE('23.09.KIIRA-KASANGATI'!J35,'24.09 Kira-Kasangati'!J35,'25.09 Kira-Kasangati'!J35,'27.09 Kira-Kasangati'!J35,'26.09 Kira-Kasangati-24h'!J35,'28.09 Kira-Kasangati-24h'!J35,'29.09 Kira-Kasangati'!J35)</f>
        <v>0.5714285714285714</v>
      </c>
      <c r="K35" s="49">
        <f>AVERAGE('23.09.KIIRA-KASANGATI'!K35,'24.09 Kira-Kasangati'!K35,'25.09 Kira-Kasangati'!K35,'27.09 Kira-Kasangati'!K35,'26.09 Kira-Kasangati-24h'!K35,'28.09 Kira-Kasangati-24h'!K35,'29.09 Kira-Kasangati'!K35)</f>
        <v>0.14285714285714285</v>
      </c>
      <c r="L35" s="49">
        <f>AVERAGE('23.09.KIIRA-KASANGATI'!L35,'24.09 Kira-Kasangati'!L35,'25.09 Kira-Kasangati'!L35,'27.09 Kira-Kasangati'!L35,'26.09 Kira-Kasangati-24h'!L35,'28.09 Kira-Kasangati-24h'!L35,'29.09 Kira-Kasangati'!L35)</f>
        <v>0.14285714285714285</v>
      </c>
      <c r="M35" s="49">
        <f>AVERAGE('23.09.KIIRA-KASANGATI'!M35,'24.09 Kira-Kasangati'!M35,'25.09 Kira-Kasangati'!M35,'27.09 Kira-Kasangati'!M35,'26.09 Kira-Kasangati-24h'!M35,'28.09 Kira-Kasangati-24h'!M35,'29.09 Kira-Kasangati'!M35)</f>
        <v>17.714285714285715</v>
      </c>
      <c r="N35" s="49">
        <f>AVERAGE('23.09.KIIRA-KASANGATI'!N35,'24.09 Kira-Kasangati'!N35,'25.09 Kira-Kasangati'!N35,'27.09 Kira-Kasangati'!N35,'26.09 Kira-Kasangati-24h'!N35,'28.09 Kira-Kasangati-24h'!N35,'29.09 Kira-Kasangati'!N35)</f>
        <v>0</v>
      </c>
      <c r="O35" s="15">
        <f t="shared" si="0"/>
        <v>18.571428571428573</v>
      </c>
      <c r="P35" s="15">
        <f t="shared" si="1"/>
        <v>36.285714285714292</v>
      </c>
      <c r="R35" s="38" t="s">
        <v>91</v>
      </c>
      <c r="S35" s="39">
        <f t="shared" ref="S35:AF35" si="27">MAX(S13:S18)</f>
        <v>37.714285714285708</v>
      </c>
      <c r="T35" s="39">
        <f t="shared" si="27"/>
        <v>5.7142857142857144</v>
      </c>
      <c r="U35" s="39">
        <f t="shared" si="27"/>
        <v>10.142857142857142</v>
      </c>
      <c r="V35" s="39">
        <f t="shared" si="27"/>
        <v>7.4285714285714288</v>
      </c>
      <c r="W35" s="39">
        <f t="shared" si="27"/>
        <v>0.71428571428571419</v>
      </c>
      <c r="X35" s="39">
        <f t="shared" si="27"/>
        <v>0.2857142857142857</v>
      </c>
      <c r="Y35" s="39">
        <f t="shared" si="27"/>
        <v>6.4285714285714279</v>
      </c>
      <c r="Z35" s="39">
        <f t="shared" si="27"/>
        <v>2.6904761904761907</v>
      </c>
      <c r="AA35" s="39">
        <f t="shared" si="27"/>
        <v>2.1428571428571428</v>
      </c>
      <c r="AB35" s="39">
        <f t="shared" si="27"/>
        <v>1.7142857142857142</v>
      </c>
      <c r="AC35" s="39">
        <f t="shared" si="27"/>
        <v>95.857142857142861</v>
      </c>
      <c r="AD35" s="39">
        <f t="shared" si="27"/>
        <v>0</v>
      </c>
      <c r="AE35" s="40">
        <f t="shared" si="27"/>
        <v>68.142857142857139</v>
      </c>
      <c r="AF35" s="40">
        <f t="shared" si="27"/>
        <v>164</v>
      </c>
    </row>
    <row r="36" spans="2:32" ht="23.1" customHeight="1" x14ac:dyDescent="0.25">
      <c r="B36" s="24" t="s">
        <v>63</v>
      </c>
      <c r="C36" s="49">
        <f>AVERAGE('23.09.KIIRA-KASANGATI'!C36,'24.09 Kira-Kasangati'!C36,'25.09 Kira-Kasangati'!C36,'27.09 Kira-Kasangati'!C36,'26.09 Kira-Kasangati-24h'!C36,'28.09 Kira-Kasangati-24h'!C36,'29.09 Kira-Kasangati'!C36)</f>
        <v>6.1428571428571432</v>
      </c>
      <c r="D36" s="49">
        <f>AVERAGE('23.09.KIIRA-KASANGATI'!D36,'24.09 Kira-Kasangati'!D36,'25.09 Kira-Kasangati'!D36,'27.09 Kira-Kasangati'!D36,'26.09 Kira-Kasangati-24h'!D36,'28.09 Kira-Kasangati-24h'!D36,'29.09 Kira-Kasangati'!D36)</f>
        <v>1</v>
      </c>
      <c r="E36" s="49">
        <f>AVERAGE('23.09.KIIRA-KASANGATI'!E36,'24.09 Kira-Kasangati'!E36,'25.09 Kira-Kasangati'!E36,'27.09 Kira-Kasangati'!E36,'26.09 Kira-Kasangati-24h'!E36,'28.09 Kira-Kasangati-24h'!E36,'29.09 Kira-Kasangati'!E36)</f>
        <v>1.7142857142857142</v>
      </c>
      <c r="F36" s="49">
        <f>AVERAGE('23.09.KIIRA-KASANGATI'!F36,'24.09 Kira-Kasangati'!F36,'25.09 Kira-Kasangati'!F36,'27.09 Kira-Kasangati'!F36,'26.09 Kira-Kasangati-24h'!F36,'28.09 Kira-Kasangati-24h'!F36,'29.09 Kira-Kasangati'!F36)</f>
        <v>0.5714285714285714</v>
      </c>
      <c r="G36" s="49">
        <f>AVERAGE('23.09.KIIRA-KASANGATI'!G36,'24.09 Kira-Kasangati'!G36,'25.09 Kira-Kasangati'!G36,'27.09 Kira-Kasangati'!G36,'26.09 Kira-Kasangati-24h'!G36,'28.09 Kira-Kasangati-24h'!G36,'29.09 Kira-Kasangati'!G36)</f>
        <v>0</v>
      </c>
      <c r="H36" s="49">
        <f>AVERAGE('23.09.KIIRA-KASANGATI'!H36,'24.09 Kira-Kasangati'!H36,'25.09 Kira-Kasangati'!H36,'27.09 Kira-Kasangati'!H36,'26.09 Kira-Kasangati-24h'!H36,'28.09 Kira-Kasangati-24h'!H36,'29.09 Kira-Kasangati'!H36)</f>
        <v>0</v>
      </c>
      <c r="I36" s="49">
        <f>AVERAGE('23.09.KIIRA-KASANGATI'!I36,'24.09 Kira-Kasangati'!I36,'25.09 Kira-Kasangati'!I36,'27.09 Kira-Kasangati'!I36,'26.09 Kira-Kasangati-24h'!I36,'28.09 Kira-Kasangati-24h'!I36,'29.09 Kira-Kasangati'!I36)</f>
        <v>0.7142857142857143</v>
      </c>
      <c r="J36" s="49">
        <f>AVERAGE('23.09.KIIRA-KASANGATI'!J36,'24.09 Kira-Kasangati'!J36,'25.09 Kira-Kasangati'!J36,'27.09 Kira-Kasangati'!J36,'26.09 Kira-Kasangati-24h'!J36,'28.09 Kira-Kasangati-24h'!J36,'29.09 Kira-Kasangati'!J36)</f>
        <v>0.14285714285714285</v>
      </c>
      <c r="K36" s="49">
        <f>AVERAGE('23.09.KIIRA-KASANGATI'!K36,'24.09 Kira-Kasangati'!K36,'25.09 Kira-Kasangati'!K36,'27.09 Kira-Kasangati'!K36,'26.09 Kira-Kasangati-24h'!K36,'28.09 Kira-Kasangati-24h'!K36,'29.09 Kira-Kasangati'!K36)</f>
        <v>0.42857142857142855</v>
      </c>
      <c r="L36" s="49">
        <f>AVERAGE('23.09.KIIRA-KASANGATI'!L36,'24.09 Kira-Kasangati'!L36,'25.09 Kira-Kasangati'!L36,'27.09 Kira-Kasangati'!L36,'26.09 Kira-Kasangati-24h'!L36,'28.09 Kira-Kasangati-24h'!L36,'29.09 Kira-Kasangati'!L36)</f>
        <v>0.5714285714285714</v>
      </c>
      <c r="M36" s="49">
        <f>AVERAGE('23.09.KIIRA-KASANGATI'!M36,'24.09 Kira-Kasangati'!M36,'25.09 Kira-Kasangati'!M36,'27.09 Kira-Kasangati'!M36,'26.09 Kira-Kasangati-24h'!M36,'28.09 Kira-Kasangati-24h'!M36,'29.09 Kira-Kasangati'!M36)</f>
        <v>14</v>
      </c>
      <c r="N36" s="49">
        <f>AVERAGE('23.09.KIIRA-KASANGATI'!N36,'24.09 Kira-Kasangati'!N36,'25.09 Kira-Kasangati'!N36,'27.09 Kira-Kasangati'!N36,'26.09 Kira-Kasangati-24h'!N36,'28.09 Kira-Kasangati-24h'!N36,'29.09 Kira-Kasangati'!N36)</f>
        <v>0</v>
      </c>
      <c r="O36" s="15">
        <f t="shared" si="0"/>
        <v>11.285714285714285</v>
      </c>
      <c r="P36" s="15">
        <f t="shared" si="1"/>
        <v>25.285714285714285</v>
      </c>
      <c r="R36" s="38" t="s">
        <v>92</v>
      </c>
      <c r="S36" s="39">
        <f t="shared" ref="S36:AF36" si="28">MAX(S19:S21)</f>
        <v>56.857142857142861</v>
      </c>
      <c r="T36" s="39">
        <f t="shared" si="28"/>
        <v>6.8571428571428568</v>
      </c>
      <c r="U36" s="39">
        <f t="shared" si="28"/>
        <v>8.571428571428573</v>
      </c>
      <c r="V36" s="39">
        <f t="shared" si="28"/>
        <v>15</v>
      </c>
      <c r="W36" s="39">
        <f t="shared" si="28"/>
        <v>0.85714285714285721</v>
      </c>
      <c r="X36" s="39">
        <f t="shared" si="28"/>
        <v>0.2857142857142857</v>
      </c>
      <c r="Y36" s="39">
        <f t="shared" si="28"/>
        <v>5.7142857142857135</v>
      </c>
      <c r="Z36" s="39">
        <f t="shared" si="28"/>
        <v>2.1428571428571428</v>
      </c>
      <c r="AA36" s="39">
        <f t="shared" si="28"/>
        <v>1.2857142857142856</v>
      </c>
      <c r="AB36" s="39">
        <f t="shared" si="28"/>
        <v>0.85714285714285698</v>
      </c>
      <c r="AC36" s="39">
        <f t="shared" si="28"/>
        <v>96.571428571428569</v>
      </c>
      <c r="AD36" s="39">
        <f t="shared" si="28"/>
        <v>0</v>
      </c>
      <c r="AE36" s="40">
        <f t="shared" si="28"/>
        <v>97.142857142857139</v>
      </c>
      <c r="AF36" s="40">
        <f t="shared" si="28"/>
        <v>193.71428571428572</v>
      </c>
    </row>
    <row r="37" spans="2:32" ht="23.1" customHeight="1" x14ac:dyDescent="0.25">
      <c r="B37" s="23" t="s">
        <v>64</v>
      </c>
      <c r="C37" s="49">
        <f>AVERAGE('23.09.KIIRA-KASANGATI'!C37,'24.09 Kira-Kasangati'!C37,'25.09 Kira-Kasangati'!C37,'27.09 Kira-Kasangati'!C37,'26.09 Kira-Kasangati-24h'!C37,'28.09 Kira-Kasangati-24h'!C37,'29.09 Kira-Kasangati'!C37)</f>
        <v>5.8571428571428568</v>
      </c>
      <c r="D37" s="49">
        <f>AVERAGE('23.09.KIIRA-KASANGATI'!D37,'24.09 Kira-Kasangati'!D37,'25.09 Kira-Kasangati'!D37,'27.09 Kira-Kasangati'!D37,'26.09 Kira-Kasangati-24h'!D37,'28.09 Kira-Kasangati-24h'!D37,'29.09 Kira-Kasangati'!D37)</f>
        <v>1.7142857142857142</v>
      </c>
      <c r="E37" s="49">
        <f>AVERAGE('23.09.KIIRA-KASANGATI'!E37,'24.09 Kira-Kasangati'!E37,'25.09 Kira-Kasangati'!E37,'27.09 Kira-Kasangati'!E37,'26.09 Kira-Kasangati-24h'!E37,'28.09 Kira-Kasangati-24h'!E37,'29.09 Kira-Kasangati'!E37)</f>
        <v>1.7142857142857142</v>
      </c>
      <c r="F37" s="49">
        <f>AVERAGE('23.09.KIIRA-KASANGATI'!F37,'24.09 Kira-Kasangati'!F37,'25.09 Kira-Kasangati'!F37,'27.09 Kira-Kasangati'!F37,'26.09 Kira-Kasangati-24h'!F37,'28.09 Kira-Kasangati-24h'!F37,'29.09 Kira-Kasangati'!F37)</f>
        <v>1.8571428571428572</v>
      </c>
      <c r="G37" s="49">
        <f>AVERAGE('23.09.KIIRA-KASANGATI'!G37,'24.09 Kira-Kasangati'!G37,'25.09 Kira-Kasangati'!G37,'27.09 Kira-Kasangati'!G37,'26.09 Kira-Kasangati-24h'!G37,'28.09 Kira-Kasangati-24h'!G37,'29.09 Kira-Kasangati'!G37)</f>
        <v>0</v>
      </c>
      <c r="H37" s="49">
        <f>AVERAGE('23.09.KIIRA-KASANGATI'!H37,'24.09 Kira-Kasangati'!H37,'25.09 Kira-Kasangati'!H37,'27.09 Kira-Kasangati'!H37,'26.09 Kira-Kasangati-24h'!H37,'28.09 Kira-Kasangati-24h'!H37,'29.09 Kira-Kasangati'!H37)</f>
        <v>0</v>
      </c>
      <c r="I37" s="49">
        <f>AVERAGE('23.09.KIIRA-KASANGATI'!I37,'24.09 Kira-Kasangati'!I37,'25.09 Kira-Kasangati'!I37,'27.09 Kira-Kasangati'!I37,'26.09 Kira-Kasangati-24h'!I37,'28.09 Kira-Kasangati-24h'!I37,'29.09 Kira-Kasangati'!I37)</f>
        <v>1.5714285714285714</v>
      </c>
      <c r="J37" s="49">
        <f>AVERAGE('23.09.KIIRA-KASANGATI'!J37,'24.09 Kira-Kasangati'!J37,'25.09 Kira-Kasangati'!J37,'27.09 Kira-Kasangati'!J37,'26.09 Kira-Kasangati-24h'!J37,'28.09 Kira-Kasangati-24h'!J37,'29.09 Kira-Kasangati'!J37)</f>
        <v>0.2857142857142857</v>
      </c>
      <c r="K37" s="49">
        <f>AVERAGE('23.09.KIIRA-KASANGATI'!K37,'24.09 Kira-Kasangati'!K37,'25.09 Kira-Kasangati'!K37,'27.09 Kira-Kasangati'!K37,'26.09 Kira-Kasangati-24h'!K37,'28.09 Kira-Kasangati-24h'!K37,'29.09 Kira-Kasangati'!K37)</f>
        <v>0</v>
      </c>
      <c r="L37" s="49">
        <f>AVERAGE('23.09.KIIRA-KASANGATI'!L37,'24.09 Kira-Kasangati'!L37,'25.09 Kira-Kasangati'!L37,'27.09 Kira-Kasangati'!L37,'26.09 Kira-Kasangati-24h'!L37,'28.09 Kira-Kasangati-24h'!L37,'29.09 Kira-Kasangati'!L37)</f>
        <v>0</v>
      </c>
      <c r="M37" s="49">
        <f>AVERAGE('23.09.KIIRA-KASANGATI'!M37,'24.09 Kira-Kasangati'!M37,'25.09 Kira-Kasangati'!M37,'27.09 Kira-Kasangati'!M37,'26.09 Kira-Kasangati-24h'!M37,'28.09 Kira-Kasangati-24h'!M37,'29.09 Kira-Kasangati'!M37)</f>
        <v>16.285714285714285</v>
      </c>
      <c r="N37" s="49">
        <f>AVERAGE('23.09.KIIRA-KASANGATI'!N37,'24.09 Kira-Kasangati'!N37,'25.09 Kira-Kasangati'!N37,'27.09 Kira-Kasangati'!N37,'26.09 Kira-Kasangati-24h'!N37,'28.09 Kira-Kasangati-24h'!N37,'29.09 Kira-Kasangati'!N37)</f>
        <v>0</v>
      </c>
      <c r="O37" s="15">
        <f t="shared" si="0"/>
        <v>13</v>
      </c>
      <c r="P37" s="15">
        <f t="shared" si="1"/>
        <v>29.285714285714285</v>
      </c>
      <c r="R37" s="37" t="s">
        <v>85</v>
      </c>
      <c r="S37" s="35">
        <f t="shared" ref="S37:AF37" si="29">SUM(S10:S12)</f>
        <v>144.42857142857144</v>
      </c>
      <c r="T37" s="16">
        <f t="shared" si="29"/>
        <v>21.285714285714285</v>
      </c>
      <c r="U37" s="16">
        <f t="shared" si="29"/>
        <v>25.714285714285715</v>
      </c>
      <c r="V37" s="16">
        <f t="shared" si="29"/>
        <v>35.428571428571431</v>
      </c>
      <c r="W37" s="16">
        <f t="shared" si="29"/>
        <v>0.14285714285714285</v>
      </c>
      <c r="X37" s="16">
        <f t="shared" si="29"/>
        <v>0.85714285714285698</v>
      </c>
      <c r="Y37" s="16">
        <f t="shared" si="29"/>
        <v>15.714285714285714</v>
      </c>
      <c r="Z37" s="16">
        <f t="shared" si="29"/>
        <v>4.8571428571428577</v>
      </c>
      <c r="AA37" s="16">
        <f t="shared" si="29"/>
        <v>2.9047619047619047</v>
      </c>
      <c r="AB37" s="16">
        <f t="shared" si="29"/>
        <v>5.4285714285714279</v>
      </c>
      <c r="AC37" s="16">
        <f t="shared" si="29"/>
        <v>277.42857142857144</v>
      </c>
      <c r="AD37" s="16">
        <f t="shared" si="29"/>
        <v>0</v>
      </c>
      <c r="AE37" s="32">
        <f t="shared" si="29"/>
        <v>256.76190476190476</v>
      </c>
      <c r="AF37" s="32">
        <f t="shared" si="29"/>
        <v>534.19047619047615</v>
      </c>
    </row>
    <row r="38" spans="2:32" ht="23.1" customHeight="1" x14ac:dyDescent="0.25">
      <c r="B38" s="24" t="s">
        <v>65</v>
      </c>
      <c r="C38" s="49">
        <f>AVERAGE('23.09.KIIRA-KASANGATI'!C38,'24.09 Kira-Kasangati'!C38,'25.09 Kira-Kasangati'!C38,'27.09 Kira-Kasangati'!C38,'26.09 Kira-Kasangati-24h'!C38,'28.09 Kira-Kasangati-24h'!C38,'29.09 Kira-Kasangati'!C38)</f>
        <v>6.4285714285714288</v>
      </c>
      <c r="D38" s="49">
        <f>AVERAGE('23.09.KIIRA-KASANGATI'!D38,'24.09 Kira-Kasangati'!D38,'25.09 Kira-Kasangati'!D38,'27.09 Kira-Kasangati'!D38,'26.09 Kira-Kasangati-24h'!D38,'28.09 Kira-Kasangati-24h'!D38,'29.09 Kira-Kasangati'!D38)</f>
        <v>1</v>
      </c>
      <c r="E38" s="49">
        <f>AVERAGE('23.09.KIIRA-KASANGATI'!E38,'24.09 Kira-Kasangati'!E38,'25.09 Kira-Kasangati'!E38,'27.09 Kira-Kasangati'!E38,'26.09 Kira-Kasangati-24h'!E38,'28.09 Kira-Kasangati-24h'!E38,'29.09 Kira-Kasangati'!E38)</f>
        <v>1.5714285714285714</v>
      </c>
      <c r="F38" s="49">
        <f>AVERAGE('23.09.KIIRA-KASANGATI'!F38,'24.09 Kira-Kasangati'!F38,'25.09 Kira-Kasangati'!F38,'27.09 Kira-Kasangati'!F38,'26.09 Kira-Kasangati-24h'!F38,'28.09 Kira-Kasangati-24h'!F38,'29.09 Kira-Kasangati'!F38)</f>
        <v>0.8571428571428571</v>
      </c>
      <c r="G38" s="49">
        <f>AVERAGE('23.09.KIIRA-KASANGATI'!G38,'24.09 Kira-Kasangati'!G38,'25.09 Kira-Kasangati'!G38,'27.09 Kira-Kasangati'!G38,'26.09 Kira-Kasangati-24h'!G38,'28.09 Kira-Kasangati-24h'!G38,'29.09 Kira-Kasangati'!G38)</f>
        <v>0.14285714285714285</v>
      </c>
      <c r="H38" s="49">
        <f>AVERAGE('23.09.KIIRA-KASANGATI'!H38,'24.09 Kira-Kasangati'!H38,'25.09 Kira-Kasangati'!H38,'27.09 Kira-Kasangati'!H38,'26.09 Kira-Kasangati-24h'!H38,'28.09 Kira-Kasangati-24h'!H38,'29.09 Kira-Kasangati'!H38)</f>
        <v>0</v>
      </c>
      <c r="I38" s="49">
        <f>AVERAGE('23.09.KIIRA-KASANGATI'!I38,'24.09 Kira-Kasangati'!I38,'25.09 Kira-Kasangati'!I38,'27.09 Kira-Kasangati'!I38,'26.09 Kira-Kasangati-24h'!I38,'28.09 Kira-Kasangati-24h'!I38,'29.09 Kira-Kasangati'!I38)</f>
        <v>0.42857142857142855</v>
      </c>
      <c r="J38" s="49">
        <f>AVERAGE('23.09.KIIRA-KASANGATI'!J38,'24.09 Kira-Kasangati'!J38,'25.09 Kira-Kasangati'!J38,'27.09 Kira-Kasangati'!J38,'26.09 Kira-Kasangati-24h'!J38,'28.09 Kira-Kasangati-24h'!J38,'29.09 Kira-Kasangati'!J38)</f>
        <v>0.8571428571428571</v>
      </c>
      <c r="K38" s="49">
        <f>AVERAGE('23.09.KIIRA-KASANGATI'!K38,'24.09 Kira-Kasangati'!K38,'25.09 Kira-Kasangati'!K38,'27.09 Kira-Kasangati'!K38,'26.09 Kira-Kasangati-24h'!K38,'28.09 Kira-Kasangati-24h'!K38,'29.09 Kira-Kasangati'!K38)</f>
        <v>0.42857142857142855</v>
      </c>
      <c r="L38" s="49">
        <f>AVERAGE('23.09.KIIRA-KASANGATI'!L38,'24.09 Kira-Kasangati'!L38,'25.09 Kira-Kasangati'!L38,'27.09 Kira-Kasangati'!L38,'26.09 Kira-Kasangati-24h'!L38,'28.09 Kira-Kasangati-24h'!L38,'29.09 Kira-Kasangati'!L38)</f>
        <v>0.2857142857142857</v>
      </c>
      <c r="M38" s="49">
        <f>AVERAGE('23.09.KIIRA-KASANGATI'!M38,'24.09 Kira-Kasangati'!M38,'25.09 Kira-Kasangati'!M38,'27.09 Kira-Kasangati'!M38,'26.09 Kira-Kasangati-24h'!M38,'28.09 Kira-Kasangati-24h'!M38,'29.09 Kira-Kasangati'!M38)</f>
        <v>16</v>
      </c>
      <c r="N38" s="49">
        <f>AVERAGE('23.09.KIIRA-KASANGATI'!N38,'24.09 Kira-Kasangati'!N38,'25.09 Kira-Kasangati'!N38,'27.09 Kira-Kasangati'!N38,'26.09 Kira-Kasangati-24h'!N38,'28.09 Kira-Kasangati-24h'!N38,'29.09 Kira-Kasangati'!N38)</f>
        <v>0</v>
      </c>
      <c r="O38" s="15">
        <f t="shared" si="0"/>
        <v>12.000000000000002</v>
      </c>
      <c r="P38" s="15">
        <f t="shared" si="1"/>
        <v>28</v>
      </c>
      <c r="R38" s="28" t="s">
        <v>86</v>
      </c>
      <c r="S38" s="16">
        <f t="shared" ref="S38:AF38" si="30">SUM(S13:S18)</f>
        <v>193.57142857142856</v>
      </c>
      <c r="T38" s="16">
        <f t="shared" si="30"/>
        <v>25</v>
      </c>
      <c r="U38" s="16">
        <f t="shared" si="30"/>
        <v>41.857142857142861</v>
      </c>
      <c r="V38" s="16">
        <f t="shared" si="30"/>
        <v>37.714285714285722</v>
      </c>
      <c r="W38" s="16">
        <f t="shared" si="30"/>
        <v>1.4285714285714284</v>
      </c>
      <c r="X38" s="16">
        <f t="shared" si="30"/>
        <v>0.2857142857142857</v>
      </c>
      <c r="Y38" s="16">
        <f t="shared" si="30"/>
        <v>33.714285714285715</v>
      </c>
      <c r="Z38" s="16">
        <f t="shared" si="30"/>
        <v>11.547619047619047</v>
      </c>
      <c r="AA38" s="16">
        <f t="shared" si="30"/>
        <v>6.9999999999999991</v>
      </c>
      <c r="AB38" s="16">
        <f t="shared" si="30"/>
        <v>6.5714285714285712</v>
      </c>
      <c r="AC38" s="16">
        <f t="shared" si="30"/>
        <v>486.71428571428567</v>
      </c>
      <c r="AD38" s="16">
        <f t="shared" si="30"/>
        <v>0</v>
      </c>
      <c r="AE38" s="32">
        <f t="shared" si="30"/>
        <v>358.6904761904762</v>
      </c>
      <c r="AF38" s="32">
        <f t="shared" si="30"/>
        <v>845.40476190476193</v>
      </c>
    </row>
    <row r="39" spans="2:32" ht="23.1" customHeight="1" x14ac:dyDescent="0.25">
      <c r="B39" s="24" t="s">
        <v>66</v>
      </c>
      <c r="C39" s="49">
        <f>AVERAGE('23.09.KIIRA-KASANGATI'!C39,'24.09 Kira-Kasangati'!C39,'25.09 Kira-Kasangati'!C39,'27.09 Kira-Kasangati'!C39,'26.09 Kira-Kasangati-24h'!C39,'28.09 Kira-Kasangati-24h'!C39,'29.09 Kira-Kasangati'!C39)</f>
        <v>7.8571428571428568</v>
      </c>
      <c r="D39" s="49">
        <f>AVERAGE('23.09.KIIRA-KASANGATI'!D39,'24.09 Kira-Kasangati'!D39,'25.09 Kira-Kasangati'!D39,'27.09 Kira-Kasangati'!D39,'26.09 Kira-Kasangati-24h'!D39,'28.09 Kira-Kasangati-24h'!D39,'29.09 Kira-Kasangati'!D39)</f>
        <v>1</v>
      </c>
      <c r="E39" s="49">
        <f>AVERAGE('23.09.KIIRA-KASANGATI'!E39,'24.09 Kira-Kasangati'!E39,'25.09 Kira-Kasangati'!E39,'27.09 Kira-Kasangati'!E39,'26.09 Kira-Kasangati-24h'!E39,'28.09 Kira-Kasangati-24h'!E39,'29.09 Kira-Kasangati'!E39)</f>
        <v>2.2857142857142856</v>
      </c>
      <c r="F39" s="49">
        <f>AVERAGE('23.09.KIIRA-KASANGATI'!F39,'24.09 Kira-Kasangati'!F39,'25.09 Kira-Kasangati'!F39,'27.09 Kira-Kasangati'!F39,'26.09 Kira-Kasangati-24h'!F39,'28.09 Kira-Kasangati-24h'!F39,'29.09 Kira-Kasangati'!F39)</f>
        <v>1.7142857142857142</v>
      </c>
      <c r="G39" s="49">
        <f>AVERAGE('23.09.KIIRA-KASANGATI'!G39,'24.09 Kira-Kasangati'!G39,'25.09 Kira-Kasangati'!G39,'27.09 Kira-Kasangati'!G39,'26.09 Kira-Kasangati-24h'!G39,'28.09 Kira-Kasangati-24h'!G39,'29.09 Kira-Kasangati'!G39)</f>
        <v>0</v>
      </c>
      <c r="H39" s="49">
        <f>AVERAGE('23.09.KIIRA-KASANGATI'!H39,'24.09 Kira-Kasangati'!H39,'25.09 Kira-Kasangati'!H39,'27.09 Kira-Kasangati'!H39,'26.09 Kira-Kasangati-24h'!H39,'28.09 Kira-Kasangati-24h'!H39,'29.09 Kira-Kasangati'!H39)</f>
        <v>0</v>
      </c>
      <c r="I39" s="49">
        <f>AVERAGE('23.09.KIIRA-KASANGATI'!I39,'24.09 Kira-Kasangati'!I39,'25.09 Kira-Kasangati'!I39,'27.09 Kira-Kasangati'!I39,'26.09 Kira-Kasangati-24h'!I39,'28.09 Kira-Kasangati-24h'!I39,'29.09 Kira-Kasangati'!I39)</f>
        <v>2.2857142857142856</v>
      </c>
      <c r="J39" s="49">
        <f>AVERAGE('23.09.KIIRA-KASANGATI'!J39,'24.09 Kira-Kasangati'!J39,'25.09 Kira-Kasangati'!J39,'27.09 Kira-Kasangati'!J39,'26.09 Kira-Kasangati-24h'!J39,'28.09 Kira-Kasangati-24h'!J39,'29.09 Kira-Kasangati'!J39)</f>
        <v>0.5714285714285714</v>
      </c>
      <c r="K39" s="49">
        <f>AVERAGE('23.09.KIIRA-KASANGATI'!K39,'24.09 Kira-Kasangati'!K39,'25.09 Kira-Kasangati'!K39,'27.09 Kira-Kasangati'!K39,'26.09 Kira-Kasangati-24h'!K39,'28.09 Kira-Kasangati-24h'!K39,'29.09 Kira-Kasangati'!K39)</f>
        <v>0</v>
      </c>
      <c r="L39" s="49">
        <f>AVERAGE('23.09.KIIRA-KASANGATI'!L39,'24.09 Kira-Kasangati'!L39,'25.09 Kira-Kasangati'!L39,'27.09 Kira-Kasangati'!L39,'26.09 Kira-Kasangati-24h'!L39,'28.09 Kira-Kasangati-24h'!L39,'29.09 Kira-Kasangati'!L39)</f>
        <v>0.5714285714285714</v>
      </c>
      <c r="M39" s="49">
        <f>AVERAGE('23.09.KIIRA-KASANGATI'!M39,'24.09 Kira-Kasangati'!M39,'25.09 Kira-Kasangati'!M39,'27.09 Kira-Kasangati'!M39,'26.09 Kira-Kasangati-24h'!M39,'28.09 Kira-Kasangati-24h'!M39,'29.09 Kira-Kasangati'!M39)</f>
        <v>20.285714285714285</v>
      </c>
      <c r="N39" s="49">
        <f>AVERAGE('23.09.KIIRA-KASANGATI'!N39,'24.09 Kira-Kasangati'!N39,'25.09 Kira-Kasangati'!N39,'27.09 Kira-Kasangati'!N39,'26.09 Kira-Kasangati-24h'!N39,'28.09 Kira-Kasangati-24h'!N39,'29.09 Kira-Kasangati'!N39)</f>
        <v>0</v>
      </c>
      <c r="O39" s="15">
        <f t="shared" si="0"/>
        <v>16.285714285714285</v>
      </c>
      <c r="P39" s="15">
        <f t="shared" si="1"/>
        <v>36.571428571428569</v>
      </c>
      <c r="R39" s="29" t="s">
        <v>87</v>
      </c>
      <c r="S39" s="16">
        <f t="shared" ref="S39:AF39" si="31">SUM(S19:S21)</f>
        <v>147.85714285714286</v>
      </c>
      <c r="T39" s="16">
        <f t="shared" si="31"/>
        <v>16.142857142857142</v>
      </c>
      <c r="U39" s="16">
        <f t="shared" si="31"/>
        <v>23.142857142857146</v>
      </c>
      <c r="V39" s="16">
        <f t="shared" si="31"/>
        <v>33.857142857142854</v>
      </c>
      <c r="W39" s="16">
        <f t="shared" si="31"/>
        <v>1.5714285714285714</v>
      </c>
      <c r="X39" s="16">
        <f t="shared" si="31"/>
        <v>0.42857142857142855</v>
      </c>
      <c r="Y39" s="16">
        <f t="shared" si="31"/>
        <v>15.571428571428569</v>
      </c>
      <c r="Z39" s="16">
        <f t="shared" si="31"/>
        <v>5.5714285714285712</v>
      </c>
      <c r="AA39" s="16">
        <f t="shared" si="31"/>
        <v>1.9999999999999998</v>
      </c>
      <c r="AB39" s="16">
        <f t="shared" si="31"/>
        <v>1.714285714285714</v>
      </c>
      <c r="AC39" s="16">
        <f t="shared" si="31"/>
        <v>278.71428571428572</v>
      </c>
      <c r="AD39" s="16">
        <f t="shared" si="31"/>
        <v>0</v>
      </c>
      <c r="AE39" s="32">
        <f t="shared" si="31"/>
        <v>247.85714285714286</v>
      </c>
      <c r="AF39" s="32">
        <f t="shared" si="31"/>
        <v>526.57142857142867</v>
      </c>
    </row>
    <row r="40" spans="2:32" ht="23.1" customHeight="1" x14ac:dyDescent="0.25">
      <c r="B40" s="24" t="s">
        <v>67</v>
      </c>
      <c r="C40" s="49">
        <f>AVERAGE('23.09.KIIRA-KASANGATI'!C40,'24.09 Kira-Kasangati'!C40,'25.09 Kira-Kasangati'!C40,'27.09 Kira-Kasangati'!C40,'26.09 Kira-Kasangati-24h'!C40,'28.09 Kira-Kasangati-24h'!C40,'29.09 Kira-Kasangati'!C40)</f>
        <v>6.4285714285714288</v>
      </c>
      <c r="D40" s="49">
        <f>AVERAGE('23.09.KIIRA-KASANGATI'!D40,'24.09 Kira-Kasangati'!D40,'25.09 Kira-Kasangati'!D40,'27.09 Kira-Kasangati'!D40,'26.09 Kira-Kasangati-24h'!D40,'28.09 Kira-Kasangati-24h'!D40,'29.09 Kira-Kasangati'!D40)</f>
        <v>1.5714285714285714</v>
      </c>
      <c r="E40" s="49">
        <f>AVERAGE('23.09.KIIRA-KASANGATI'!E40,'24.09 Kira-Kasangati'!E40,'25.09 Kira-Kasangati'!E40,'27.09 Kira-Kasangati'!E40,'26.09 Kira-Kasangati-24h'!E40,'28.09 Kira-Kasangati-24h'!E40,'29.09 Kira-Kasangati'!E40)</f>
        <v>0.7142857142857143</v>
      </c>
      <c r="F40" s="49">
        <f>AVERAGE('23.09.KIIRA-KASANGATI'!F40,'24.09 Kira-Kasangati'!F40,'25.09 Kira-Kasangati'!F40,'27.09 Kira-Kasangati'!F40,'26.09 Kira-Kasangati-24h'!F40,'28.09 Kira-Kasangati-24h'!F40,'29.09 Kira-Kasangati'!F40)</f>
        <v>1.2857142857142858</v>
      </c>
      <c r="G40" s="49">
        <f>AVERAGE('23.09.KIIRA-KASANGATI'!G40,'24.09 Kira-Kasangati'!G40,'25.09 Kira-Kasangati'!G40,'27.09 Kira-Kasangati'!G40,'26.09 Kira-Kasangati-24h'!G40,'28.09 Kira-Kasangati-24h'!G40,'29.09 Kira-Kasangati'!G40)</f>
        <v>0</v>
      </c>
      <c r="H40" s="49">
        <f>AVERAGE('23.09.KIIRA-KASANGATI'!H40,'24.09 Kira-Kasangati'!H40,'25.09 Kira-Kasangati'!H40,'27.09 Kira-Kasangati'!H40,'26.09 Kira-Kasangati-24h'!H40,'28.09 Kira-Kasangati-24h'!H40,'29.09 Kira-Kasangati'!H40)</f>
        <v>0</v>
      </c>
      <c r="I40" s="49">
        <f>AVERAGE('23.09.KIIRA-KASANGATI'!I40,'24.09 Kira-Kasangati'!I40,'25.09 Kira-Kasangati'!I40,'27.09 Kira-Kasangati'!I40,'26.09 Kira-Kasangati-24h'!I40,'28.09 Kira-Kasangati-24h'!I40,'29.09 Kira-Kasangati'!I40)</f>
        <v>1</v>
      </c>
      <c r="J40" s="49">
        <f>AVERAGE('23.09.KIIRA-KASANGATI'!J40,'24.09 Kira-Kasangati'!J40,'25.09 Kira-Kasangati'!J40,'27.09 Kira-Kasangati'!J40,'26.09 Kira-Kasangati-24h'!J40,'28.09 Kira-Kasangati-24h'!J40,'29.09 Kira-Kasangati'!J40)</f>
        <v>0.7142857142857143</v>
      </c>
      <c r="K40" s="49">
        <f>AVERAGE('23.09.KIIRA-KASANGATI'!K40,'24.09 Kira-Kasangati'!K40,'25.09 Kira-Kasangati'!K40,'27.09 Kira-Kasangati'!K40,'26.09 Kira-Kasangati-24h'!K40,'28.09 Kira-Kasangati-24h'!K40,'29.09 Kira-Kasangati'!K40)</f>
        <v>0</v>
      </c>
      <c r="L40" s="49">
        <f>AVERAGE('23.09.KIIRA-KASANGATI'!L40,'24.09 Kira-Kasangati'!L40,'25.09 Kira-Kasangati'!L40,'27.09 Kira-Kasangati'!L40,'26.09 Kira-Kasangati-24h'!L40,'28.09 Kira-Kasangati-24h'!L40,'29.09 Kira-Kasangati'!L40)</f>
        <v>0.7142857142857143</v>
      </c>
      <c r="M40" s="49">
        <f>AVERAGE('23.09.KIIRA-KASANGATI'!M40,'24.09 Kira-Kasangati'!M40,'25.09 Kira-Kasangati'!M40,'27.09 Kira-Kasangati'!M40,'26.09 Kira-Kasangati-24h'!M40,'28.09 Kira-Kasangati-24h'!M40,'29.09 Kira-Kasangati'!M40)</f>
        <v>14.428571428571429</v>
      </c>
      <c r="N40" s="49">
        <f>AVERAGE('23.09.KIIRA-KASANGATI'!N40,'24.09 Kira-Kasangati'!N40,'25.09 Kira-Kasangati'!N40,'27.09 Kira-Kasangati'!N40,'26.09 Kira-Kasangati-24h'!N40,'28.09 Kira-Kasangati-24h'!N40,'29.09 Kira-Kasangati'!N40)</f>
        <v>0</v>
      </c>
      <c r="O40" s="15">
        <f t="shared" si="0"/>
        <v>12.428571428571427</v>
      </c>
      <c r="P40" s="15">
        <f t="shared" si="1"/>
        <v>26.857142857142854</v>
      </c>
      <c r="R40" s="5" t="s">
        <v>17</v>
      </c>
      <c r="S40" s="16">
        <f t="shared" ref="S40:AF40" si="32">SUM(S10:S21)</f>
        <v>485.85714285714289</v>
      </c>
      <c r="T40" s="16">
        <f t="shared" si="32"/>
        <v>62.428571428571431</v>
      </c>
      <c r="U40" s="16">
        <f t="shared" si="32"/>
        <v>90.714285714285708</v>
      </c>
      <c r="V40" s="16">
        <f t="shared" si="32"/>
        <v>107.00000000000001</v>
      </c>
      <c r="W40" s="16">
        <f t="shared" si="32"/>
        <v>3.1428571428571428</v>
      </c>
      <c r="X40" s="16">
        <f t="shared" si="32"/>
        <v>1.5714285714285712</v>
      </c>
      <c r="Y40" s="16">
        <f t="shared" si="32"/>
        <v>65</v>
      </c>
      <c r="Z40" s="16">
        <f t="shared" si="32"/>
        <v>21.976190476190474</v>
      </c>
      <c r="AA40" s="16">
        <f t="shared" si="32"/>
        <v>11.904761904761905</v>
      </c>
      <c r="AB40" s="16">
        <f t="shared" si="32"/>
        <v>13.714285714285714</v>
      </c>
      <c r="AC40" s="16">
        <f t="shared" si="32"/>
        <v>1042.8571428571429</v>
      </c>
      <c r="AD40" s="16">
        <f t="shared" si="32"/>
        <v>0</v>
      </c>
      <c r="AE40" s="32">
        <f t="shared" si="32"/>
        <v>863.30952380952374</v>
      </c>
      <c r="AF40" s="32">
        <f t="shared" si="32"/>
        <v>1906.1666666666667</v>
      </c>
    </row>
    <row r="41" spans="2:32" ht="23.1" customHeight="1" x14ac:dyDescent="0.25">
      <c r="B41" s="23" t="s">
        <v>68</v>
      </c>
      <c r="C41" s="49">
        <f>AVERAGE('23.09.KIIRA-KASANGATI'!C41,'24.09 Kira-Kasangati'!C41,'25.09 Kira-Kasangati'!C41,'27.09 Kira-Kasangati'!C41,'26.09 Kira-Kasangati-24h'!C41,'28.09 Kira-Kasangati-24h'!C41,'29.09 Kira-Kasangati'!C41)</f>
        <v>7.8571428571428568</v>
      </c>
      <c r="D41" s="49">
        <f>AVERAGE('23.09.KIIRA-KASANGATI'!D41,'24.09 Kira-Kasangati'!D41,'25.09 Kira-Kasangati'!D41,'27.09 Kira-Kasangati'!D41,'26.09 Kira-Kasangati-24h'!D41,'28.09 Kira-Kasangati-24h'!D41,'29.09 Kira-Kasangati'!D41)</f>
        <v>0.42857142857142855</v>
      </c>
      <c r="E41" s="49">
        <f>AVERAGE('23.09.KIIRA-KASANGATI'!E41,'24.09 Kira-Kasangati'!E41,'25.09 Kira-Kasangati'!E41,'27.09 Kira-Kasangati'!E41,'26.09 Kira-Kasangati-24h'!E41,'28.09 Kira-Kasangati-24h'!E41,'29.09 Kira-Kasangati'!E41)</f>
        <v>1.2857142857142858</v>
      </c>
      <c r="F41" s="49">
        <f>AVERAGE('23.09.KIIRA-KASANGATI'!F41,'24.09 Kira-Kasangati'!F41,'25.09 Kira-Kasangati'!F41,'27.09 Kira-Kasangati'!F41,'26.09 Kira-Kasangati-24h'!F41,'28.09 Kira-Kasangati-24h'!F41,'29.09 Kira-Kasangati'!F41)</f>
        <v>2.2857142857142856</v>
      </c>
      <c r="G41" s="49">
        <f>AVERAGE('23.09.KIIRA-KASANGATI'!G41,'24.09 Kira-Kasangati'!G41,'25.09 Kira-Kasangati'!G41,'27.09 Kira-Kasangati'!G41,'26.09 Kira-Kasangati-24h'!G41,'28.09 Kira-Kasangati-24h'!G41,'29.09 Kira-Kasangati'!G41)</f>
        <v>0</v>
      </c>
      <c r="H41" s="49">
        <f>AVERAGE('23.09.KIIRA-KASANGATI'!H41,'24.09 Kira-Kasangati'!H41,'25.09 Kira-Kasangati'!H41,'27.09 Kira-Kasangati'!H41,'26.09 Kira-Kasangati-24h'!H41,'28.09 Kira-Kasangati-24h'!H41,'29.09 Kira-Kasangati'!H41)</f>
        <v>0</v>
      </c>
      <c r="I41" s="49">
        <f>AVERAGE('23.09.KIIRA-KASANGATI'!I41,'24.09 Kira-Kasangati'!I41,'25.09 Kira-Kasangati'!I41,'27.09 Kira-Kasangati'!I41,'26.09 Kira-Kasangati-24h'!I41,'28.09 Kira-Kasangati-24h'!I41,'29.09 Kira-Kasangati'!I41)</f>
        <v>1.4285714285714286</v>
      </c>
      <c r="J41" s="49">
        <f>AVERAGE('23.09.KIIRA-KASANGATI'!J41,'24.09 Kira-Kasangati'!J41,'25.09 Kira-Kasangati'!J41,'27.09 Kira-Kasangati'!J41,'26.09 Kira-Kasangati-24h'!J41,'28.09 Kira-Kasangati-24h'!J41,'29.09 Kira-Kasangati'!J41)</f>
        <v>0.42857142857142855</v>
      </c>
      <c r="K41" s="49">
        <f>AVERAGE('23.09.KIIRA-KASANGATI'!K41,'24.09 Kira-Kasangati'!K41,'25.09 Kira-Kasangati'!K41,'27.09 Kira-Kasangati'!K41,'26.09 Kira-Kasangati-24h'!K41,'28.09 Kira-Kasangati-24h'!K41,'29.09 Kira-Kasangati'!K41)</f>
        <v>0</v>
      </c>
      <c r="L41" s="49">
        <f>AVERAGE('23.09.KIIRA-KASANGATI'!L41,'24.09 Kira-Kasangati'!L41,'25.09 Kira-Kasangati'!L41,'27.09 Kira-Kasangati'!L41,'26.09 Kira-Kasangati-24h'!L41,'28.09 Kira-Kasangati-24h'!L41,'29.09 Kira-Kasangati'!L41)</f>
        <v>0.14285714285714285</v>
      </c>
      <c r="M41" s="49">
        <f>AVERAGE('23.09.KIIRA-KASANGATI'!M41,'24.09 Kira-Kasangati'!M41,'25.09 Kira-Kasangati'!M41,'27.09 Kira-Kasangati'!M41,'26.09 Kira-Kasangati-24h'!M41,'28.09 Kira-Kasangati-24h'!M41,'29.09 Kira-Kasangati'!M41)</f>
        <v>18.428571428571427</v>
      </c>
      <c r="N41" s="49">
        <f>AVERAGE('23.09.KIIRA-KASANGATI'!N41,'24.09 Kira-Kasangati'!N41,'25.09 Kira-Kasangati'!N41,'27.09 Kira-Kasangati'!N41,'26.09 Kira-Kasangati-24h'!N41,'28.09 Kira-Kasangati-24h'!N41,'29.09 Kira-Kasangati'!N41)</f>
        <v>0</v>
      </c>
      <c r="O41" s="15">
        <f t="shared" si="0"/>
        <v>13.857142857142858</v>
      </c>
      <c r="P41" s="15">
        <f t="shared" si="1"/>
        <v>32.285714285714285</v>
      </c>
      <c r="R41" s="5" t="s">
        <v>188</v>
      </c>
      <c r="S41" s="16">
        <f>SUM(S10:S33)</f>
        <v>669.35714285714289</v>
      </c>
      <c r="T41" s="16">
        <f t="shared" ref="T41:AD41" si="33">SUM(T10:T33)</f>
        <v>106.42857142857143</v>
      </c>
      <c r="U41" s="16">
        <f t="shared" si="33"/>
        <v>115.71428571428571</v>
      </c>
      <c r="V41" s="16">
        <f t="shared" si="33"/>
        <v>192.5</v>
      </c>
      <c r="W41" s="16">
        <f t="shared" si="33"/>
        <v>3.1428571428571428</v>
      </c>
      <c r="X41" s="16">
        <f t="shared" si="33"/>
        <v>3.0714285714285712</v>
      </c>
      <c r="Y41" s="16">
        <f t="shared" si="33"/>
        <v>84.5</v>
      </c>
      <c r="Z41" s="16">
        <f t="shared" si="33"/>
        <v>33.476190476190474</v>
      </c>
      <c r="AA41" s="16">
        <f t="shared" si="33"/>
        <v>24.404761904761905</v>
      </c>
      <c r="AB41" s="16">
        <f t="shared" si="33"/>
        <v>15.214285714285714</v>
      </c>
      <c r="AC41" s="16">
        <f t="shared" si="33"/>
        <v>1608.8571428571429</v>
      </c>
      <c r="AD41" s="16">
        <f t="shared" si="33"/>
        <v>0.5</v>
      </c>
      <c r="AE41" s="32">
        <f>SUM(AE10:AE33)</f>
        <v>1248.3095238095239</v>
      </c>
    </row>
    <row r="42" spans="2:32" ht="23.1" customHeight="1" x14ac:dyDescent="0.25">
      <c r="B42" s="24" t="s">
        <v>69</v>
      </c>
      <c r="C42" s="49">
        <f>AVERAGE('23.09.KIIRA-KASANGATI'!C42,'24.09 Kira-Kasangati'!C42,'25.09 Kira-Kasangati'!C42,'27.09 Kira-Kasangati'!C42,'26.09 Kira-Kasangati-24h'!C42,'28.09 Kira-Kasangati-24h'!C42,'29.09 Kira-Kasangati'!C42)</f>
        <v>7.4285714285714288</v>
      </c>
      <c r="D42" s="49">
        <f>AVERAGE('23.09.KIIRA-KASANGATI'!D42,'24.09 Kira-Kasangati'!D42,'25.09 Kira-Kasangati'!D42,'27.09 Kira-Kasangati'!D42,'26.09 Kira-Kasangati-24h'!D42,'28.09 Kira-Kasangati-24h'!D42,'29.09 Kira-Kasangati'!D42)</f>
        <v>1.2857142857142858</v>
      </c>
      <c r="E42" s="49">
        <f>AVERAGE('23.09.KIIRA-KASANGATI'!E42,'24.09 Kira-Kasangati'!E42,'25.09 Kira-Kasangati'!E42,'27.09 Kira-Kasangati'!E42,'26.09 Kira-Kasangati-24h'!E42,'28.09 Kira-Kasangati-24h'!E42,'29.09 Kira-Kasangati'!E42)</f>
        <v>0.8571428571428571</v>
      </c>
      <c r="F42" s="49">
        <f>AVERAGE('23.09.KIIRA-KASANGATI'!F42,'24.09 Kira-Kasangati'!F42,'25.09 Kira-Kasangati'!F42,'27.09 Kira-Kasangati'!F42,'26.09 Kira-Kasangati-24h'!F42,'28.09 Kira-Kasangati-24h'!F42,'29.09 Kira-Kasangati'!F42)</f>
        <v>0.5714285714285714</v>
      </c>
      <c r="G42" s="49">
        <f>AVERAGE('23.09.KIIRA-KASANGATI'!G42,'24.09 Kira-Kasangati'!G42,'25.09 Kira-Kasangati'!G42,'27.09 Kira-Kasangati'!G42,'26.09 Kira-Kasangati-24h'!G42,'28.09 Kira-Kasangati-24h'!G42,'29.09 Kira-Kasangati'!G42)</f>
        <v>0</v>
      </c>
      <c r="H42" s="49">
        <f>AVERAGE('23.09.KIIRA-KASANGATI'!H42,'24.09 Kira-Kasangati'!H42,'25.09 Kira-Kasangati'!H42,'27.09 Kira-Kasangati'!H42,'26.09 Kira-Kasangati-24h'!H42,'28.09 Kira-Kasangati-24h'!H42,'29.09 Kira-Kasangati'!H42)</f>
        <v>0</v>
      </c>
      <c r="I42" s="49">
        <f>AVERAGE('23.09.KIIRA-KASANGATI'!I42,'24.09 Kira-Kasangati'!I42,'25.09 Kira-Kasangati'!I42,'27.09 Kira-Kasangati'!I42,'26.09 Kira-Kasangati-24h'!I42,'28.09 Kira-Kasangati-24h'!I42,'29.09 Kira-Kasangati'!I42)</f>
        <v>1.4285714285714286</v>
      </c>
      <c r="J42" s="49">
        <f>AVERAGE('23.09.KIIRA-KASANGATI'!J42,'24.09 Kira-Kasangati'!J42,'25.09 Kira-Kasangati'!J42,'27.09 Kira-Kasangati'!J42,'26.09 Kira-Kasangati-24h'!J42,'28.09 Kira-Kasangati-24h'!J42,'29.09 Kira-Kasangati'!J42)</f>
        <v>0.2857142857142857</v>
      </c>
      <c r="K42" s="49">
        <f>AVERAGE('23.09.KIIRA-KASANGATI'!K42,'24.09 Kira-Kasangati'!K42,'25.09 Kira-Kasangati'!K42,'27.09 Kira-Kasangati'!K42,'26.09 Kira-Kasangati-24h'!K42,'28.09 Kira-Kasangati-24h'!K42,'29.09 Kira-Kasangati'!K42)</f>
        <v>0</v>
      </c>
      <c r="L42" s="49">
        <f>AVERAGE('23.09.KIIRA-KASANGATI'!L42,'24.09 Kira-Kasangati'!L42,'25.09 Kira-Kasangati'!L42,'27.09 Kira-Kasangati'!L42,'26.09 Kira-Kasangati-24h'!L42,'28.09 Kira-Kasangati-24h'!L42,'29.09 Kira-Kasangati'!L42)</f>
        <v>0</v>
      </c>
      <c r="M42" s="49">
        <f>AVERAGE('23.09.KIIRA-KASANGATI'!M42,'24.09 Kira-Kasangati'!M42,'25.09 Kira-Kasangati'!M42,'27.09 Kira-Kasangati'!M42,'26.09 Kira-Kasangati-24h'!M42,'28.09 Kira-Kasangati-24h'!M42,'29.09 Kira-Kasangati'!M42)</f>
        <v>20.142857142857142</v>
      </c>
      <c r="N42" s="49">
        <f>AVERAGE('23.09.KIIRA-KASANGATI'!N42,'24.09 Kira-Kasangati'!N42,'25.09 Kira-Kasangati'!N42,'27.09 Kira-Kasangati'!N42,'26.09 Kira-Kasangati-24h'!N42,'28.09 Kira-Kasangati-24h'!N42,'29.09 Kira-Kasangati'!N42)</f>
        <v>0</v>
      </c>
      <c r="O42" s="15">
        <f t="shared" si="0"/>
        <v>11.857142857142859</v>
      </c>
      <c r="P42" s="15">
        <f t="shared" si="1"/>
        <v>32</v>
      </c>
      <c r="R42" s="5" t="s">
        <v>160</v>
      </c>
      <c r="S42" s="48">
        <f>S41/S40</f>
        <v>1.3776830344016466</v>
      </c>
      <c r="T42" s="48">
        <f t="shared" ref="T42:AE42" si="34">T41/T40</f>
        <v>1.7048054919908466</v>
      </c>
      <c r="U42" s="48">
        <f t="shared" si="34"/>
        <v>1.2755905511811023</v>
      </c>
      <c r="V42" s="48">
        <f t="shared" si="34"/>
        <v>1.7990654205607475</v>
      </c>
      <c r="W42" s="48">
        <f t="shared" si="34"/>
        <v>1</v>
      </c>
      <c r="X42" s="48">
        <f t="shared" si="34"/>
        <v>1.9545454545454548</v>
      </c>
      <c r="Y42" s="48">
        <f t="shared" si="34"/>
        <v>1.3</v>
      </c>
      <c r="Z42" s="48">
        <f t="shared" si="34"/>
        <v>1.52329360780065</v>
      </c>
      <c r="AA42" s="48">
        <f t="shared" si="34"/>
        <v>2.0499999999999998</v>
      </c>
      <c r="AB42" s="48">
        <f t="shared" si="34"/>
        <v>1.109375</v>
      </c>
      <c r="AC42" s="48">
        <f t="shared" si="34"/>
        <v>1.5427397260273972</v>
      </c>
      <c r="AD42" s="48" t="e">
        <f t="shared" si="34"/>
        <v>#DIV/0!</v>
      </c>
      <c r="AE42" s="63">
        <f t="shared" si="34"/>
        <v>1.4459582448495547</v>
      </c>
    </row>
    <row r="43" spans="2:32" ht="23.1" customHeight="1" x14ac:dyDescent="0.25">
      <c r="B43" s="23" t="s">
        <v>70</v>
      </c>
      <c r="C43" s="49">
        <f>AVERAGE('23.09.KIIRA-KASANGATI'!C43,'24.09 Kira-Kasangati'!C43,'25.09 Kira-Kasangati'!C43,'27.09 Kira-Kasangati'!C43,'26.09 Kira-Kasangati-24h'!C43,'28.09 Kira-Kasangati-24h'!C43,'29.09 Kira-Kasangati'!C43)</f>
        <v>6</v>
      </c>
      <c r="D43" s="49">
        <f>AVERAGE('23.09.KIIRA-KASANGATI'!D43,'24.09 Kira-Kasangati'!D43,'25.09 Kira-Kasangati'!D43,'27.09 Kira-Kasangati'!D43,'26.09 Kira-Kasangati-24h'!D43,'28.09 Kira-Kasangati-24h'!D43,'29.09 Kira-Kasangati'!D43)</f>
        <v>0.7142857142857143</v>
      </c>
      <c r="E43" s="49">
        <f>AVERAGE('23.09.KIIRA-KASANGATI'!E43,'24.09 Kira-Kasangati'!E43,'25.09 Kira-Kasangati'!E43,'27.09 Kira-Kasangati'!E43,'26.09 Kira-Kasangati-24h'!E43,'28.09 Kira-Kasangati-24h'!E43,'29.09 Kira-Kasangati'!E43)</f>
        <v>0.8571428571428571</v>
      </c>
      <c r="F43" s="49">
        <f>AVERAGE('23.09.KIIRA-KASANGATI'!F43,'24.09 Kira-Kasangati'!F43,'25.09 Kira-Kasangati'!F43,'27.09 Kira-Kasangati'!F43,'26.09 Kira-Kasangati-24h'!F43,'28.09 Kira-Kasangati-24h'!F43,'29.09 Kira-Kasangati'!F43)</f>
        <v>1.7142857142857142</v>
      </c>
      <c r="G43" s="49">
        <f>AVERAGE('23.09.KIIRA-KASANGATI'!G43,'24.09 Kira-Kasangati'!G43,'25.09 Kira-Kasangati'!G43,'27.09 Kira-Kasangati'!G43,'26.09 Kira-Kasangati-24h'!G43,'28.09 Kira-Kasangati-24h'!G43,'29.09 Kira-Kasangati'!G43)</f>
        <v>0</v>
      </c>
      <c r="H43" s="49">
        <f>AVERAGE('23.09.KIIRA-KASANGATI'!H43,'24.09 Kira-Kasangati'!H43,'25.09 Kira-Kasangati'!H43,'27.09 Kira-Kasangati'!H43,'26.09 Kira-Kasangati-24h'!H43,'28.09 Kira-Kasangati-24h'!H43,'29.09 Kira-Kasangati'!H43)</f>
        <v>0</v>
      </c>
      <c r="I43" s="49">
        <f>AVERAGE('23.09.KIIRA-KASANGATI'!I43,'24.09 Kira-Kasangati'!I43,'25.09 Kira-Kasangati'!I43,'27.09 Kira-Kasangati'!I43,'26.09 Kira-Kasangati-24h'!I43,'28.09 Kira-Kasangati-24h'!I43,'29.09 Kira-Kasangati'!I43)</f>
        <v>1.2857142857142858</v>
      </c>
      <c r="J43" s="49">
        <f>AVERAGE('23.09.KIIRA-KASANGATI'!J43,'24.09 Kira-Kasangati'!J43,'25.09 Kira-Kasangati'!J43,'27.09 Kira-Kasangati'!J43,'26.09 Kira-Kasangati-24h'!J43,'28.09 Kira-Kasangati-24h'!J43,'29.09 Kira-Kasangati'!J43)</f>
        <v>0.7142857142857143</v>
      </c>
      <c r="K43" s="49">
        <f>AVERAGE('23.09.KIIRA-KASANGATI'!K43,'24.09 Kira-Kasangati'!K43,'25.09 Kira-Kasangati'!K43,'27.09 Kira-Kasangati'!K43,'26.09 Kira-Kasangati-24h'!K43,'28.09 Kira-Kasangati-24h'!K43,'29.09 Kira-Kasangati'!K43)</f>
        <v>0</v>
      </c>
      <c r="L43" s="49">
        <f>AVERAGE('23.09.KIIRA-KASANGATI'!L43,'24.09 Kira-Kasangati'!L43,'25.09 Kira-Kasangati'!L43,'27.09 Kira-Kasangati'!L43,'26.09 Kira-Kasangati-24h'!L43,'28.09 Kira-Kasangati-24h'!L43,'29.09 Kira-Kasangati'!L43)</f>
        <v>0</v>
      </c>
      <c r="M43" s="49">
        <f>AVERAGE('23.09.KIIRA-KASANGATI'!M43,'24.09 Kira-Kasangati'!M43,'25.09 Kira-Kasangati'!M43,'27.09 Kira-Kasangati'!M43,'26.09 Kira-Kasangati-24h'!M43,'28.09 Kira-Kasangati-24h'!M43,'29.09 Kira-Kasangati'!M43)</f>
        <v>19.428571428571427</v>
      </c>
      <c r="N43" s="49">
        <f>AVERAGE('23.09.KIIRA-KASANGATI'!N43,'24.09 Kira-Kasangati'!N43,'25.09 Kira-Kasangati'!N43,'27.09 Kira-Kasangati'!N43,'26.09 Kira-Kasangati-24h'!N43,'28.09 Kira-Kasangati-24h'!N43,'29.09 Kira-Kasangati'!N43)</f>
        <v>0</v>
      </c>
      <c r="O43" s="15">
        <f t="shared" si="0"/>
        <v>11.285714285714285</v>
      </c>
      <c r="P43" s="15">
        <f t="shared" si="1"/>
        <v>30.714285714285712</v>
      </c>
    </row>
    <row r="44" spans="2:32" ht="23.1" customHeight="1" x14ac:dyDescent="0.25">
      <c r="B44" s="25" t="s">
        <v>71</v>
      </c>
      <c r="C44" s="49">
        <f>AVERAGE('23.09.KIIRA-KASANGATI'!C44,'24.09 Kira-Kasangati'!C44,'25.09 Kira-Kasangati'!C44,'27.09 Kira-Kasangati'!C44,'26.09 Kira-Kasangati-24h'!C44,'28.09 Kira-Kasangati-24h'!C44,'29.09 Kira-Kasangati'!C44)</f>
        <v>6.5714285714285712</v>
      </c>
      <c r="D44" s="49">
        <f>AVERAGE('23.09.KIIRA-KASANGATI'!D44,'24.09 Kira-Kasangati'!D44,'25.09 Kira-Kasangati'!D44,'27.09 Kira-Kasangati'!D44,'26.09 Kira-Kasangati-24h'!D44,'28.09 Kira-Kasangati-24h'!D44,'29.09 Kira-Kasangati'!D44)</f>
        <v>1.4285714285714286</v>
      </c>
      <c r="E44" s="49">
        <f>AVERAGE('23.09.KIIRA-KASANGATI'!E44,'24.09 Kira-Kasangati'!E44,'25.09 Kira-Kasangati'!E44,'27.09 Kira-Kasangati'!E44,'26.09 Kira-Kasangati-24h'!E44,'28.09 Kira-Kasangati-24h'!E44,'29.09 Kira-Kasangati'!E44)</f>
        <v>1.1428571428571428</v>
      </c>
      <c r="F44" s="49">
        <f>AVERAGE('23.09.KIIRA-KASANGATI'!F44,'24.09 Kira-Kasangati'!F44,'25.09 Kira-Kasangati'!F44,'27.09 Kira-Kasangati'!F44,'26.09 Kira-Kasangati-24h'!F44,'28.09 Kira-Kasangati-24h'!F44,'29.09 Kira-Kasangati'!F44)</f>
        <v>1.1428571428571428</v>
      </c>
      <c r="G44" s="49">
        <f>AVERAGE('23.09.KIIRA-KASANGATI'!G44,'24.09 Kira-Kasangati'!G44,'25.09 Kira-Kasangati'!G44,'27.09 Kira-Kasangati'!G44,'26.09 Kira-Kasangati-24h'!G44,'28.09 Kira-Kasangati-24h'!G44,'29.09 Kira-Kasangati'!G44)</f>
        <v>0</v>
      </c>
      <c r="H44" s="49">
        <f>AVERAGE('23.09.KIIRA-KASANGATI'!H44,'24.09 Kira-Kasangati'!H44,'25.09 Kira-Kasangati'!H44,'27.09 Kira-Kasangati'!H44,'26.09 Kira-Kasangati-24h'!H44,'28.09 Kira-Kasangati-24h'!H44,'29.09 Kira-Kasangati'!H44)</f>
        <v>0</v>
      </c>
      <c r="I44" s="49">
        <f>AVERAGE('23.09.KIIRA-KASANGATI'!I44,'24.09 Kira-Kasangati'!I44,'25.09 Kira-Kasangati'!I44,'27.09 Kira-Kasangati'!I44,'26.09 Kira-Kasangati-24h'!I44,'28.09 Kira-Kasangati-24h'!I44,'29.09 Kira-Kasangati'!I44)</f>
        <v>2.5714285714285716</v>
      </c>
      <c r="J44" s="49">
        <f>AVERAGE('23.09.KIIRA-KASANGATI'!J44,'24.09 Kira-Kasangati'!J44,'25.09 Kira-Kasangati'!J44,'27.09 Kira-Kasangati'!J44,'26.09 Kira-Kasangati-24h'!J44,'28.09 Kira-Kasangati-24h'!J44,'29.09 Kira-Kasangati'!J44)</f>
        <v>0.42857142857142855</v>
      </c>
      <c r="K44" s="49">
        <f>AVERAGE('23.09.KIIRA-KASANGATI'!K44,'24.09 Kira-Kasangati'!K44,'25.09 Kira-Kasangati'!K44,'27.09 Kira-Kasangati'!K44,'26.09 Kira-Kasangati-24h'!K44,'28.09 Kira-Kasangati-24h'!K44,'29.09 Kira-Kasangati'!K44)</f>
        <v>0.14285714285714285</v>
      </c>
      <c r="L44" s="49">
        <f>AVERAGE('23.09.KIIRA-KASANGATI'!L44,'24.09 Kira-Kasangati'!L44,'25.09 Kira-Kasangati'!L44,'27.09 Kira-Kasangati'!L44,'26.09 Kira-Kasangati-24h'!L44,'28.09 Kira-Kasangati-24h'!L44,'29.09 Kira-Kasangati'!L44)</f>
        <v>0</v>
      </c>
      <c r="M44" s="49">
        <f>AVERAGE('23.09.KIIRA-KASANGATI'!M44,'24.09 Kira-Kasangati'!M44,'25.09 Kira-Kasangati'!M44,'27.09 Kira-Kasangati'!M44,'26.09 Kira-Kasangati-24h'!M44,'28.09 Kira-Kasangati-24h'!M44,'29.09 Kira-Kasangati'!M44)</f>
        <v>20.714285714285715</v>
      </c>
      <c r="N44" s="49">
        <f>AVERAGE('23.09.KIIRA-KASANGATI'!N44,'24.09 Kira-Kasangati'!N44,'25.09 Kira-Kasangati'!N44,'27.09 Kira-Kasangati'!N44,'26.09 Kira-Kasangati-24h'!N44,'28.09 Kira-Kasangati-24h'!N44,'29.09 Kira-Kasangati'!N44)</f>
        <v>0</v>
      </c>
      <c r="O44" s="15">
        <f t="shared" si="0"/>
        <v>13.428571428571427</v>
      </c>
      <c r="P44" s="15">
        <f t="shared" si="1"/>
        <v>34.142857142857139</v>
      </c>
    </row>
    <row r="45" spans="2:32" ht="23.1" customHeight="1" x14ac:dyDescent="0.25">
      <c r="B45" s="23" t="s">
        <v>72</v>
      </c>
      <c r="C45" s="49">
        <f>AVERAGE('23.09.KIIRA-KASANGATI'!C45,'24.09 Kira-Kasangati'!C45,'25.09 Kira-Kasangati'!C45,'27.09 Kira-Kasangati'!C45,'26.09 Kira-Kasangati-24h'!C45,'28.09 Kira-Kasangati-24h'!C45,'29.09 Kira-Kasangati'!C45)</f>
        <v>9.2857142857142865</v>
      </c>
      <c r="D45" s="49">
        <f>AVERAGE('23.09.KIIRA-KASANGATI'!D45,'24.09 Kira-Kasangati'!D45,'25.09 Kira-Kasangati'!D45,'27.09 Kira-Kasangati'!D45,'26.09 Kira-Kasangati-24h'!D45,'28.09 Kira-Kasangati-24h'!D45,'29.09 Kira-Kasangati'!D45)</f>
        <v>0.42857142857142855</v>
      </c>
      <c r="E45" s="49">
        <f>AVERAGE('23.09.KIIRA-KASANGATI'!E45,'24.09 Kira-Kasangati'!E45,'25.09 Kira-Kasangati'!E45,'27.09 Kira-Kasangati'!E45,'26.09 Kira-Kasangati-24h'!E45,'28.09 Kira-Kasangati-24h'!E45,'29.09 Kira-Kasangati'!E45)</f>
        <v>1.4285714285714286</v>
      </c>
      <c r="F45" s="49">
        <f>AVERAGE('23.09.KIIRA-KASANGATI'!F45,'24.09 Kira-Kasangati'!F45,'25.09 Kira-Kasangati'!F45,'27.09 Kira-Kasangati'!F45,'26.09 Kira-Kasangati-24h'!F45,'28.09 Kira-Kasangati-24h'!F45,'29.09 Kira-Kasangati'!F45)</f>
        <v>1</v>
      </c>
      <c r="G45" s="49">
        <f>AVERAGE('23.09.KIIRA-KASANGATI'!G45,'24.09 Kira-Kasangati'!G45,'25.09 Kira-Kasangati'!G45,'27.09 Kira-Kasangati'!G45,'26.09 Kira-Kasangati-24h'!G45,'28.09 Kira-Kasangati-24h'!G45,'29.09 Kira-Kasangati'!G45)</f>
        <v>0</v>
      </c>
      <c r="H45" s="49">
        <f>AVERAGE('23.09.KIIRA-KASANGATI'!H45,'24.09 Kira-Kasangati'!H45,'25.09 Kira-Kasangati'!H45,'27.09 Kira-Kasangati'!H45,'26.09 Kira-Kasangati-24h'!H45,'28.09 Kira-Kasangati-24h'!H45,'29.09 Kira-Kasangati'!H45)</f>
        <v>0</v>
      </c>
      <c r="I45" s="49">
        <f>AVERAGE('23.09.KIIRA-KASANGATI'!I45,'24.09 Kira-Kasangati'!I45,'25.09 Kira-Kasangati'!I45,'27.09 Kira-Kasangati'!I45,'26.09 Kira-Kasangati-24h'!I45,'28.09 Kira-Kasangati-24h'!I45,'29.09 Kira-Kasangati'!I45)</f>
        <v>0.7142857142857143</v>
      </c>
      <c r="J45" s="49">
        <f>AVERAGE('23.09.KIIRA-KASANGATI'!J45,'24.09 Kira-Kasangati'!J45,'25.09 Kira-Kasangati'!J45,'27.09 Kira-Kasangati'!J45,'26.09 Kira-Kasangati-24h'!J45,'28.09 Kira-Kasangati-24h'!J45,'29.09 Kira-Kasangati'!J45)</f>
        <v>0.42857142857142855</v>
      </c>
      <c r="K45" s="49">
        <f>AVERAGE('23.09.KIIRA-KASANGATI'!K45,'24.09 Kira-Kasangati'!K45,'25.09 Kira-Kasangati'!K45,'27.09 Kira-Kasangati'!K45,'26.09 Kira-Kasangati-24h'!K45,'28.09 Kira-Kasangati-24h'!K45,'29.09 Kira-Kasangati'!K45)</f>
        <v>0.14285714285714285</v>
      </c>
      <c r="L45" s="49">
        <f>AVERAGE('23.09.KIIRA-KASANGATI'!L45,'24.09 Kira-Kasangati'!L45,'25.09 Kira-Kasangati'!L45,'27.09 Kira-Kasangati'!L45,'26.09 Kira-Kasangati-24h'!L45,'28.09 Kira-Kasangati-24h'!L45,'29.09 Kira-Kasangati'!L45)</f>
        <v>0.2857142857142857</v>
      </c>
      <c r="M45" s="49">
        <f>AVERAGE('23.09.KIIRA-KASANGATI'!M45,'24.09 Kira-Kasangati'!M45,'25.09 Kira-Kasangati'!M45,'27.09 Kira-Kasangati'!M45,'26.09 Kira-Kasangati-24h'!M45,'28.09 Kira-Kasangati-24h'!M45,'29.09 Kira-Kasangati'!M45)</f>
        <v>23.714285714285715</v>
      </c>
      <c r="N45" s="49">
        <f>AVERAGE('23.09.KIIRA-KASANGATI'!N45,'24.09 Kira-Kasangati'!N45,'25.09 Kira-Kasangati'!N45,'27.09 Kira-Kasangati'!N45,'26.09 Kira-Kasangati-24h'!N45,'28.09 Kira-Kasangati-24h'!N45,'29.09 Kira-Kasangati'!N45)</f>
        <v>0</v>
      </c>
      <c r="O45" s="15">
        <f t="shared" si="0"/>
        <v>13.714285714285715</v>
      </c>
      <c r="P45" s="15">
        <f t="shared" si="1"/>
        <v>37.428571428571431</v>
      </c>
    </row>
    <row r="46" spans="2:32" ht="23.1" customHeight="1" x14ac:dyDescent="0.25">
      <c r="B46" s="24" t="s">
        <v>73</v>
      </c>
      <c r="C46" s="49">
        <f>AVERAGE('23.09.KIIRA-KASANGATI'!C46,'24.09 Kira-Kasangati'!C46,'25.09 Kira-Kasangati'!C46,'27.09 Kira-Kasangati'!C46,'26.09 Kira-Kasangati-24h'!C46,'28.09 Kira-Kasangati-24h'!C46,'29.09 Kira-Kasangati'!C46)</f>
        <v>8</v>
      </c>
      <c r="D46" s="49">
        <f>AVERAGE('23.09.KIIRA-KASANGATI'!D46,'24.09 Kira-Kasangati'!D46,'25.09 Kira-Kasangati'!D46,'27.09 Kira-Kasangati'!D46,'26.09 Kira-Kasangati-24h'!D46,'28.09 Kira-Kasangati-24h'!D46,'29.09 Kira-Kasangati'!D46)</f>
        <v>0.8571428571428571</v>
      </c>
      <c r="E46" s="49">
        <f>AVERAGE('23.09.KIIRA-KASANGATI'!E46,'24.09 Kira-Kasangati'!E46,'25.09 Kira-Kasangati'!E46,'27.09 Kira-Kasangati'!E46,'26.09 Kira-Kasangati-24h'!E46,'28.09 Kira-Kasangati-24h'!E46,'29.09 Kira-Kasangati'!E46)</f>
        <v>1.1428571428571428</v>
      </c>
      <c r="F46" s="49">
        <f>AVERAGE('23.09.KIIRA-KASANGATI'!F46,'24.09 Kira-Kasangati'!F46,'25.09 Kira-Kasangati'!F46,'27.09 Kira-Kasangati'!F46,'26.09 Kira-Kasangati-24h'!F46,'28.09 Kira-Kasangati-24h'!F46,'29.09 Kira-Kasangati'!F46)</f>
        <v>1.4285714285714286</v>
      </c>
      <c r="G46" s="49">
        <f>AVERAGE('23.09.KIIRA-KASANGATI'!G46,'24.09 Kira-Kasangati'!G46,'25.09 Kira-Kasangati'!G46,'27.09 Kira-Kasangati'!G46,'26.09 Kira-Kasangati-24h'!G46,'28.09 Kira-Kasangati-24h'!G46,'29.09 Kira-Kasangati'!G46)</f>
        <v>0.2857142857142857</v>
      </c>
      <c r="H46" s="49">
        <f>AVERAGE('23.09.KIIRA-KASANGATI'!H46,'24.09 Kira-Kasangati'!H46,'25.09 Kira-Kasangati'!H46,'27.09 Kira-Kasangati'!H46,'26.09 Kira-Kasangati-24h'!H46,'28.09 Kira-Kasangati-24h'!H46,'29.09 Kira-Kasangati'!H46)</f>
        <v>0</v>
      </c>
      <c r="I46" s="49">
        <f>AVERAGE('23.09.KIIRA-KASANGATI'!I46,'24.09 Kira-Kasangati'!I46,'25.09 Kira-Kasangati'!I46,'27.09 Kira-Kasangati'!I46,'26.09 Kira-Kasangati-24h'!I46,'28.09 Kira-Kasangati-24h'!I46,'29.09 Kira-Kasangati'!I46)</f>
        <v>1</v>
      </c>
      <c r="J46" s="49">
        <f>AVERAGE('23.09.KIIRA-KASANGATI'!J46,'24.09 Kira-Kasangati'!J46,'25.09 Kira-Kasangati'!J46,'27.09 Kira-Kasangati'!J46,'26.09 Kira-Kasangati-24h'!J46,'28.09 Kira-Kasangati-24h'!J46,'29.09 Kira-Kasangati'!J46)</f>
        <v>0</v>
      </c>
      <c r="K46" s="49">
        <f>AVERAGE('23.09.KIIRA-KASANGATI'!K46,'24.09 Kira-Kasangati'!K46,'25.09 Kira-Kasangati'!K46,'27.09 Kira-Kasangati'!K46,'26.09 Kira-Kasangati-24h'!K46,'28.09 Kira-Kasangati-24h'!K46,'29.09 Kira-Kasangati'!K46)</f>
        <v>0</v>
      </c>
      <c r="L46" s="49">
        <f>AVERAGE('23.09.KIIRA-KASANGATI'!L46,'24.09 Kira-Kasangati'!L46,'25.09 Kira-Kasangati'!L46,'27.09 Kira-Kasangati'!L46,'26.09 Kira-Kasangati-24h'!L46,'28.09 Kira-Kasangati-24h'!L46,'29.09 Kira-Kasangati'!L46)</f>
        <v>0</v>
      </c>
      <c r="M46" s="49">
        <f>AVERAGE('23.09.KIIRA-KASANGATI'!M46,'24.09 Kira-Kasangati'!M46,'25.09 Kira-Kasangati'!M46,'27.09 Kira-Kasangati'!M46,'26.09 Kira-Kasangati-24h'!M46,'28.09 Kira-Kasangati-24h'!M46,'29.09 Kira-Kasangati'!M46)</f>
        <v>21</v>
      </c>
      <c r="N46" s="49">
        <f>AVERAGE('23.09.KIIRA-KASANGATI'!N46,'24.09 Kira-Kasangati'!N46,'25.09 Kira-Kasangati'!N46,'27.09 Kira-Kasangati'!N46,'26.09 Kira-Kasangati-24h'!N46,'28.09 Kira-Kasangati-24h'!N46,'29.09 Kira-Kasangati'!N46)</f>
        <v>0</v>
      </c>
      <c r="O46" s="15">
        <f t="shared" si="0"/>
        <v>12.714285714285715</v>
      </c>
      <c r="P46" s="15">
        <f t="shared" si="1"/>
        <v>33.714285714285715</v>
      </c>
    </row>
    <row r="47" spans="2:32" ht="23.1" customHeight="1" x14ac:dyDescent="0.25">
      <c r="B47" s="24" t="s">
        <v>74</v>
      </c>
      <c r="C47" s="49">
        <f>AVERAGE('23.09.KIIRA-KASANGATI'!C47,'24.09 Kira-Kasangati'!C47,'25.09 Kira-Kasangati'!C47,'27.09 Kira-Kasangati'!C47,'26.09 Kira-Kasangati-24h'!C47,'28.09 Kira-Kasangati-24h'!C47,'29.09 Kira-Kasangati'!C47)</f>
        <v>9.2857142857142865</v>
      </c>
      <c r="D47" s="49">
        <f>AVERAGE('23.09.KIIRA-KASANGATI'!D47,'24.09 Kira-Kasangati'!D47,'25.09 Kira-Kasangati'!D47,'27.09 Kira-Kasangati'!D47,'26.09 Kira-Kasangati-24h'!D47,'28.09 Kira-Kasangati-24h'!D47,'29.09 Kira-Kasangati'!D47)</f>
        <v>0.5714285714285714</v>
      </c>
      <c r="E47" s="49">
        <f>AVERAGE('23.09.KIIRA-KASANGATI'!E47,'24.09 Kira-Kasangati'!E47,'25.09 Kira-Kasangati'!E47,'27.09 Kira-Kasangati'!E47,'26.09 Kira-Kasangati-24h'!E47,'28.09 Kira-Kasangati-24h'!E47,'29.09 Kira-Kasangati'!E47)</f>
        <v>0.5714285714285714</v>
      </c>
      <c r="F47" s="49">
        <f>AVERAGE('23.09.KIIRA-KASANGATI'!F47,'24.09 Kira-Kasangati'!F47,'25.09 Kira-Kasangati'!F47,'27.09 Kira-Kasangati'!F47,'26.09 Kira-Kasangati-24h'!F47,'28.09 Kira-Kasangati-24h'!F47,'29.09 Kira-Kasangati'!F47)</f>
        <v>3</v>
      </c>
      <c r="G47" s="49">
        <f>AVERAGE('23.09.KIIRA-KASANGATI'!G47,'24.09 Kira-Kasangati'!G47,'25.09 Kira-Kasangati'!G47,'27.09 Kira-Kasangati'!G47,'26.09 Kira-Kasangati-24h'!G47,'28.09 Kira-Kasangati-24h'!G47,'29.09 Kira-Kasangati'!G47)</f>
        <v>0.14285714285714285</v>
      </c>
      <c r="H47" s="49">
        <f>AVERAGE('23.09.KIIRA-KASANGATI'!H47,'24.09 Kira-Kasangati'!H47,'25.09 Kira-Kasangati'!H47,'27.09 Kira-Kasangati'!H47,'26.09 Kira-Kasangati-24h'!H47,'28.09 Kira-Kasangati-24h'!H47,'29.09 Kira-Kasangati'!H47)</f>
        <v>0</v>
      </c>
      <c r="I47" s="49">
        <f>AVERAGE('23.09.KIIRA-KASANGATI'!I47,'24.09 Kira-Kasangati'!I47,'25.09 Kira-Kasangati'!I47,'27.09 Kira-Kasangati'!I47,'26.09 Kira-Kasangati-24h'!I47,'28.09 Kira-Kasangati-24h'!I47,'29.09 Kira-Kasangati'!I47)</f>
        <v>1.1428571428571428</v>
      </c>
      <c r="J47" s="49">
        <f>AVERAGE('23.09.KIIRA-KASANGATI'!J47,'24.09 Kira-Kasangati'!J47,'25.09 Kira-Kasangati'!J47,'27.09 Kira-Kasangati'!J47,'26.09 Kira-Kasangati-24h'!J47,'28.09 Kira-Kasangati-24h'!J47,'29.09 Kira-Kasangati'!J47)</f>
        <v>0.5714285714285714</v>
      </c>
      <c r="K47" s="49">
        <f>AVERAGE('23.09.KIIRA-KASANGATI'!K47,'24.09 Kira-Kasangati'!K47,'25.09 Kira-Kasangati'!K47,'27.09 Kira-Kasangati'!K47,'26.09 Kira-Kasangati-24h'!K47,'28.09 Kira-Kasangati-24h'!K47,'29.09 Kira-Kasangati'!K47)</f>
        <v>0</v>
      </c>
      <c r="L47" s="49">
        <f>AVERAGE('23.09.KIIRA-KASANGATI'!L47,'24.09 Kira-Kasangati'!L47,'25.09 Kira-Kasangati'!L47,'27.09 Kira-Kasangati'!L47,'26.09 Kira-Kasangati-24h'!L47,'28.09 Kira-Kasangati-24h'!L47,'29.09 Kira-Kasangati'!L47)</f>
        <v>0</v>
      </c>
      <c r="M47" s="49">
        <f>AVERAGE('23.09.KIIRA-KASANGATI'!M47,'24.09 Kira-Kasangati'!M47,'25.09 Kira-Kasangati'!M47,'27.09 Kira-Kasangati'!M47,'26.09 Kira-Kasangati-24h'!M47,'28.09 Kira-Kasangati-24h'!M47,'29.09 Kira-Kasangati'!M47)</f>
        <v>22.142857142857142</v>
      </c>
      <c r="N47" s="49">
        <f>AVERAGE('23.09.KIIRA-KASANGATI'!N47,'24.09 Kira-Kasangati'!N47,'25.09 Kira-Kasangati'!N47,'27.09 Kira-Kasangati'!N47,'26.09 Kira-Kasangati-24h'!N47,'28.09 Kira-Kasangati-24h'!N47,'29.09 Kira-Kasangati'!N47)</f>
        <v>0</v>
      </c>
      <c r="O47" s="15">
        <f t="shared" si="0"/>
        <v>15.285714285714285</v>
      </c>
      <c r="P47" s="15">
        <f t="shared" si="1"/>
        <v>37.428571428571431</v>
      </c>
      <c r="R47" s="8"/>
      <c r="T47"/>
    </row>
    <row r="48" spans="2:32" ht="23.1" customHeight="1" x14ac:dyDescent="0.25">
      <c r="B48" s="24" t="s">
        <v>75</v>
      </c>
      <c r="C48" s="49">
        <f>AVERAGE('23.09.KIIRA-KASANGATI'!C48,'24.09 Kira-Kasangati'!C48,'25.09 Kira-Kasangati'!C48,'27.09 Kira-Kasangati'!C48,'26.09 Kira-Kasangati-24h'!C48,'28.09 Kira-Kasangati-24h'!C48,'29.09 Kira-Kasangati'!C48)</f>
        <v>12.428571428571429</v>
      </c>
      <c r="D48" s="49">
        <f>AVERAGE('23.09.KIIRA-KASANGATI'!D48,'24.09 Kira-Kasangati'!D48,'25.09 Kira-Kasangati'!D48,'27.09 Kira-Kasangati'!D48,'26.09 Kira-Kasangati-24h'!D48,'28.09 Kira-Kasangati-24h'!D48,'29.09 Kira-Kasangati'!D48)</f>
        <v>1.1428571428571428</v>
      </c>
      <c r="E48" s="49">
        <f>AVERAGE('23.09.KIIRA-KASANGATI'!E48,'24.09 Kira-Kasangati'!E48,'25.09 Kira-Kasangati'!E48,'27.09 Kira-Kasangati'!E48,'26.09 Kira-Kasangati-24h'!E48,'28.09 Kira-Kasangati-24h'!E48,'29.09 Kira-Kasangati'!E48)</f>
        <v>2.4285714285714284</v>
      </c>
      <c r="F48" s="49">
        <f>AVERAGE('23.09.KIIRA-KASANGATI'!F48,'24.09 Kira-Kasangati'!F48,'25.09 Kira-Kasangati'!F48,'27.09 Kira-Kasangati'!F48,'26.09 Kira-Kasangati-24h'!F48,'28.09 Kira-Kasangati-24h'!F48,'29.09 Kira-Kasangati'!F48)</f>
        <v>1.4285714285714286</v>
      </c>
      <c r="G48" s="49">
        <f>AVERAGE('23.09.KIIRA-KASANGATI'!G48,'24.09 Kira-Kasangati'!G48,'25.09 Kira-Kasangati'!G48,'27.09 Kira-Kasangati'!G48,'26.09 Kira-Kasangati-24h'!G48,'28.09 Kira-Kasangati-24h'!G48,'29.09 Kira-Kasangati'!G48)</f>
        <v>0</v>
      </c>
      <c r="H48" s="49">
        <f>AVERAGE('23.09.KIIRA-KASANGATI'!H48,'24.09 Kira-Kasangati'!H48,'25.09 Kira-Kasangati'!H48,'27.09 Kira-Kasangati'!H48,'26.09 Kira-Kasangati-24h'!H48,'28.09 Kira-Kasangati-24h'!H48,'29.09 Kira-Kasangati'!H48)</f>
        <v>0</v>
      </c>
      <c r="I48" s="49">
        <f>AVERAGE('23.09.KIIRA-KASANGATI'!I48,'24.09 Kira-Kasangati'!I48,'25.09 Kira-Kasangati'!I48,'27.09 Kira-Kasangati'!I48,'26.09 Kira-Kasangati-24h'!I48,'28.09 Kira-Kasangati-24h'!I48,'29.09 Kira-Kasangati'!I48)</f>
        <v>1.4285714285714286</v>
      </c>
      <c r="J48" s="49">
        <f>AVERAGE('23.09.KIIRA-KASANGATI'!J48,'24.09 Kira-Kasangati'!J48,'25.09 Kira-Kasangati'!J48,'27.09 Kira-Kasangati'!J48,'26.09 Kira-Kasangati-24h'!J48,'28.09 Kira-Kasangati-24h'!J48,'29.09 Kira-Kasangati'!J48)</f>
        <v>0</v>
      </c>
      <c r="K48" s="49">
        <f>AVERAGE('23.09.KIIRA-KASANGATI'!K48,'24.09 Kira-Kasangati'!K48,'25.09 Kira-Kasangati'!K48,'27.09 Kira-Kasangati'!K48,'26.09 Kira-Kasangati-24h'!K48,'28.09 Kira-Kasangati-24h'!K48,'29.09 Kira-Kasangati'!K48)</f>
        <v>0</v>
      </c>
      <c r="L48" s="49">
        <f>AVERAGE('23.09.KIIRA-KASANGATI'!L48,'24.09 Kira-Kasangati'!L48,'25.09 Kira-Kasangati'!L48,'27.09 Kira-Kasangati'!L48,'26.09 Kira-Kasangati-24h'!L48,'28.09 Kira-Kasangati-24h'!L48,'29.09 Kira-Kasangati'!L48)</f>
        <v>0</v>
      </c>
      <c r="M48" s="49">
        <f>AVERAGE('23.09.KIIRA-KASANGATI'!M48,'24.09 Kira-Kasangati'!M48,'25.09 Kira-Kasangati'!M48,'27.09 Kira-Kasangati'!M48,'26.09 Kira-Kasangati-24h'!M48,'28.09 Kira-Kasangati-24h'!M48,'29.09 Kira-Kasangati'!M48)</f>
        <v>20.857142857142858</v>
      </c>
      <c r="N48" s="49">
        <f>AVERAGE('23.09.KIIRA-KASANGATI'!N48,'24.09 Kira-Kasangati'!N48,'25.09 Kira-Kasangati'!N48,'27.09 Kira-Kasangati'!N48,'26.09 Kira-Kasangati-24h'!N48,'28.09 Kira-Kasangati-24h'!N48,'29.09 Kira-Kasangati'!N48)</f>
        <v>0</v>
      </c>
      <c r="O48" s="15">
        <f t="shared" si="0"/>
        <v>18.857142857142854</v>
      </c>
      <c r="P48" s="15">
        <f t="shared" si="1"/>
        <v>39.714285714285708</v>
      </c>
      <c r="R48" s="8"/>
      <c r="T48"/>
    </row>
    <row r="49" spans="2:20" ht="23.1" customHeight="1" x14ac:dyDescent="0.25">
      <c r="B49" s="23" t="s">
        <v>76</v>
      </c>
      <c r="C49" s="49">
        <f>AVERAGE('23.09.KIIRA-KASANGATI'!C49,'24.09 Kira-Kasangati'!C49,'25.09 Kira-Kasangati'!C49,'27.09 Kira-Kasangati'!C49,'26.09 Kira-Kasangati-24h'!C49,'28.09 Kira-Kasangati-24h'!C49,'29.09 Kira-Kasangati'!C49)</f>
        <v>11.428571428571429</v>
      </c>
      <c r="D49" s="49">
        <f>AVERAGE('23.09.KIIRA-KASANGATI'!D49,'24.09 Kira-Kasangati'!D49,'25.09 Kira-Kasangati'!D49,'27.09 Kira-Kasangati'!D49,'26.09 Kira-Kasangati-24h'!D49,'28.09 Kira-Kasangati-24h'!D49,'29.09 Kira-Kasangati'!D49)</f>
        <v>0.5714285714285714</v>
      </c>
      <c r="E49" s="49">
        <f>AVERAGE('23.09.KIIRA-KASANGATI'!E49,'24.09 Kira-Kasangati'!E49,'25.09 Kira-Kasangati'!E49,'27.09 Kira-Kasangati'!E49,'26.09 Kira-Kasangati-24h'!E49,'28.09 Kira-Kasangati-24h'!E49,'29.09 Kira-Kasangati'!E49)</f>
        <v>2</v>
      </c>
      <c r="F49" s="49">
        <f>AVERAGE('23.09.KIIRA-KASANGATI'!F49,'24.09 Kira-Kasangati'!F49,'25.09 Kira-Kasangati'!F49,'27.09 Kira-Kasangati'!F49,'26.09 Kira-Kasangati-24h'!F49,'28.09 Kira-Kasangati-24h'!F49,'29.09 Kira-Kasangati'!F49)</f>
        <v>3.1428571428571428</v>
      </c>
      <c r="G49" s="49">
        <f>AVERAGE('23.09.KIIRA-KASANGATI'!G49,'24.09 Kira-Kasangati'!G49,'25.09 Kira-Kasangati'!G49,'27.09 Kira-Kasangati'!G49,'26.09 Kira-Kasangati-24h'!G49,'28.09 Kira-Kasangati-24h'!G49,'29.09 Kira-Kasangati'!G49)</f>
        <v>0</v>
      </c>
      <c r="H49" s="49">
        <f>AVERAGE('23.09.KIIRA-KASANGATI'!H49,'24.09 Kira-Kasangati'!H49,'25.09 Kira-Kasangati'!H49,'27.09 Kira-Kasangati'!H49,'26.09 Kira-Kasangati-24h'!H49,'28.09 Kira-Kasangati-24h'!H49,'29.09 Kira-Kasangati'!H49)</f>
        <v>0.2857142857142857</v>
      </c>
      <c r="I49" s="49">
        <f>AVERAGE('23.09.KIIRA-KASANGATI'!I49,'24.09 Kira-Kasangati'!I49,'25.09 Kira-Kasangati'!I49,'27.09 Kira-Kasangati'!I49,'26.09 Kira-Kasangati-24h'!I49,'28.09 Kira-Kasangati-24h'!I49,'29.09 Kira-Kasangati'!I49)</f>
        <v>2.1428571428571428</v>
      </c>
      <c r="J49" s="49">
        <f>AVERAGE('23.09.KIIRA-KASANGATI'!J49,'24.09 Kira-Kasangati'!J49,'25.09 Kira-Kasangati'!J49,'27.09 Kira-Kasangati'!J49,'26.09 Kira-Kasangati-24h'!J49,'28.09 Kira-Kasangati-24h'!J49,'29.09 Kira-Kasangati'!J49)</f>
        <v>0.8571428571428571</v>
      </c>
      <c r="K49" s="49">
        <f>AVERAGE('23.09.KIIRA-KASANGATI'!K49,'24.09 Kira-Kasangati'!K49,'25.09 Kira-Kasangati'!K49,'27.09 Kira-Kasangati'!K49,'26.09 Kira-Kasangati-24h'!K49,'28.09 Kira-Kasangati-24h'!K49,'29.09 Kira-Kasangati'!K49)</f>
        <v>0.14285714285714285</v>
      </c>
      <c r="L49" s="49">
        <f>AVERAGE('23.09.KIIRA-KASANGATI'!L49,'24.09 Kira-Kasangati'!L49,'25.09 Kira-Kasangati'!L49,'27.09 Kira-Kasangati'!L49,'26.09 Kira-Kasangati-24h'!L49,'28.09 Kira-Kasangati-24h'!L49,'29.09 Kira-Kasangati'!L49)</f>
        <v>0.14285714285714285</v>
      </c>
      <c r="M49" s="49">
        <f>AVERAGE('23.09.KIIRA-KASANGATI'!M49,'24.09 Kira-Kasangati'!M49,'25.09 Kira-Kasangati'!M49,'27.09 Kira-Kasangati'!M49,'26.09 Kira-Kasangati-24h'!M49,'28.09 Kira-Kasangati-24h'!M49,'29.09 Kira-Kasangati'!M49)</f>
        <v>22.714285714285715</v>
      </c>
      <c r="N49" s="49">
        <f>AVERAGE('23.09.KIIRA-KASANGATI'!N49,'24.09 Kira-Kasangati'!N49,'25.09 Kira-Kasangati'!N49,'27.09 Kira-Kasangati'!N49,'26.09 Kira-Kasangati-24h'!N49,'28.09 Kira-Kasangati-24h'!N49,'29.09 Kira-Kasangati'!N49)</f>
        <v>0</v>
      </c>
      <c r="O49" s="15">
        <f t="shared" si="0"/>
        <v>20.714285714285712</v>
      </c>
      <c r="P49" s="15">
        <f t="shared" si="1"/>
        <v>43.428571428571431</v>
      </c>
      <c r="R49" s="8"/>
      <c r="T49"/>
    </row>
    <row r="50" spans="2:20" ht="23.1" customHeight="1" x14ac:dyDescent="0.25">
      <c r="B50" s="24" t="s">
        <v>77</v>
      </c>
      <c r="C50" s="49">
        <f>AVERAGE('23.09.KIIRA-KASANGATI'!C50,'24.09 Kira-Kasangati'!C50,'25.09 Kira-Kasangati'!C50,'27.09 Kira-Kasangati'!C50,'26.09 Kira-Kasangati-24h'!C50,'28.09 Kira-Kasangati-24h'!C50,'29.09 Kira-Kasangati'!C50)</f>
        <v>11.285714285714286</v>
      </c>
      <c r="D50" s="49">
        <f>AVERAGE('23.09.KIIRA-KASANGATI'!D50,'24.09 Kira-Kasangati'!D50,'25.09 Kira-Kasangati'!D50,'27.09 Kira-Kasangati'!D50,'26.09 Kira-Kasangati-24h'!D50,'28.09 Kira-Kasangati-24h'!D50,'29.09 Kira-Kasangati'!D50)</f>
        <v>2.1428571428571428</v>
      </c>
      <c r="E50" s="49">
        <f>AVERAGE('23.09.KIIRA-KASANGATI'!E50,'24.09 Kira-Kasangati'!E50,'25.09 Kira-Kasangati'!E50,'27.09 Kira-Kasangati'!E50,'26.09 Kira-Kasangati-24h'!E50,'28.09 Kira-Kasangati-24h'!E50,'29.09 Kira-Kasangati'!E50)</f>
        <v>3</v>
      </c>
      <c r="F50" s="49">
        <f>AVERAGE('23.09.KIIRA-KASANGATI'!F50,'24.09 Kira-Kasangati'!F50,'25.09 Kira-Kasangati'!F50,'27.09 Kira-Kasangati'!F50,'26.09 Kira-Kasangati-24h'!F50,'28.09 Kira-Kasangati-24h'!F50,'29.09 Kira-Kasangati'!F50)</f>
        <v>2.8571428571428572</v>
      </c>
      <c r="G50" s="49">
        <f>AVERAGE('23.09.KIIRA-KASANGATI'!G50,'24.09 Kira-Kasangati'!G50,'25.09 Kira-Kasangati'!G50,'27.09 Kira-Kasangati'!G50,'26.09 Kira-Kasangati-24h'!G50,'28.09 Kira-Kasangati-24h'!G50,'29.09 Kira-Kasangati'!G50)</f>
        <v>0</v>
      </c>
      <c r="H50" s="49">
        <f>AVERAGE('23.09.KIIRA-KASANGATI'!H50,'24.09 Kira-Kasangati'!H50,'25.09 Kira-Kasangati'!H50,'27.09 Kira-Kasangati'!H50,'26.09 Kira-Kasangati-24h'!H50,'28.09 Kira-Kasangati-24h'!H50,'29.09 Kira-Kasangati'!H50)</f>
        <v>0</v>
      </c>
      <c r="I50" s="49">
        <f>AVERAGE('23.09.KIIRA-KASANGATI'!I50,'24.09 Kira-Kasangati'!I50,'25.09 Kira-Kasangati'!I50,'27.09 Kira-Kasangati'!I50,'26.09 Kira-Kasangati-24h'!I50,'28.09 Kira-Kasangati-24h'!I50,'29.09 Kira-Kasangati'!I50)</f>
        <v>1.5714285714285714</v>
      </c>
      <c r="J50" s="49">
        <f>AVERAGE('23.09.KIIRA-KASANGATI'!J50,'24.09 Kira-Kasangati'!J50,'25.09 Kira-Kasangati'!J50,'27.09 Kira-Kasangati'!J50,'26.09 Kira-Kasangati-24h'!J50,'28.09 Kira-Kasangati-24h'!J50,'29.09 Kira-Kasangati'!J50)</f>
        <v>0.42857142857142855</v>
      </c>
      <c r="K50" s="49">
        <f>AVERAGE('23.09.KIIRA-KASANGATI'!K50,'24.09 Kira-Kasangati'!K50,'25.09 Kira-Kasangati'!K50,'27.09 Kira-Kasangati'!K50,'26.09 Kira-Kasangati-24h'!K50,'28.09 Kira-Kasangati-24h'!K50,'29.09 Kira-Kasangati'!K50)</f>
        <v>0.2857142857142857</v>
      </c>
      <c r="L50" s="49">
        <f>AVERAGE('23.09.KIIRA-KASANGATI'!L50,'24.09 Kira-Kasangati'!L50,'25.09 Kira-Kasangati'!L50,'27.09 Kira-Kasangati'!L50,'26.09 Kira-Kasangati-24h'!L50,'28.09 Kira-Kasangati-24h'!L50,'29.09 Kira-Kasangati'!L50)</f>
        <v>0.2857142857142857</v>
      </c>
      <c r="M50" s="49">
        <f>AVERAGE('23.09.KIIRA-KASANGATI'!M50,'24.09 Kira-Kasangati'!M50,'25.09 Kira-Kasangati'!M50,'27.09 Kira-Kasangati'!M50,'26.09 Kira-Kasangati-24h'!M50,'28.09 Kira-Kasangati-24h'!M50,'29.09 Kira-Kasangati'!M50)</f>
        <v>21.857142857142858</v>
      </c>
      <c r="N50" s="49">
        <f>AVERAGE('23.09.KIIRA-KASANGATI'!N50,'24.09 Kira-Kasangati'!N50,'25.09 Kira-Kasangati'!N50,'27.09 Kira-Kasangati'!N50,'26.09 Kira-Kasangati-24h'!N50,'28.09 Kira-Kasangati-24h'!N50,'29.09 Kira-Kasangati'!N50)</f>
        <v>0</v>
      </c>
      <c r="O50" s="15">
        <f t="shared" si="0"/>
        <v>21.857142857142858</v>
      </c>
      <c r="P50" s="15">
        <f t="shared" si="1"/>
        <v>43.714285714285715</v>
      </c>
      <c r="R50" s="8"/>
      <c r="T50"/>
    </row>
    <row r="51" spans="2:20" ht="23.1" customHeight="1" x14ac:dyDescent="0.25">
      <c r="B51" s="24" t="s">
        <v>78</v>
      </c>
      <c r="C51" s="49">
        <f>AVERAGE('23.09.KIIRA-KASANGATI'!C51,'24.09 Kira-Kasangati'!C51,'25.09 Kira-Kasangati'!C51,'27.09 Kira-Kasangati'!C51,'26.09 Kira-Kasangati-24h'!C51,'28.09 Kira-Kasangati-24h'!C51,'29.09 Kira-Kasangati'!C51)</f>
        <v>13.571428571428571</v>
      </c>
      <c r="D51" s="49">
        <f>AVERAGE('23.09.KIIRA-KASANGATI'!D51,'24.09 Kira-Kasangati'!D51,'25.09 Kira-Kasangati'!D51,'27.09 Kira-Kasangati'!D51,'26.09 Kira-Kasangati-24h'!D51,'28.09 Kira-Kasangati-24h'!D51,'29.09 Kira-Kasangati'!D51)</f>
        <v>1.2857142857142858</v>
      </c>
      <c r="E51" s="49">
        <f>AVERAGE('23.09.KIIRA-KASANGATI'!E51,'24.09 Kira-Kasangati'!E51,'25.09 Kira-Kasangati'!E51,'27.09 Kira-Kasangati'!E51,'26.09 Kira-Kasangati-24h'!E51,'28.09 Kira-Kasangati-24h'!E51,'29.09 Kira-Kasangati'!E51)</f>
        <v>2</v>
      </c>
      <c r="F51" s="49">
        <f>AVERAGE('23.09.KIIRA-KASANGATI'!F51,'24.09 Kira-Kasangati'!F51,'25.09 Kira-Kasangati'!F51,'27.09 Kira-Kasangati'!F51,'26.09 Kira-Kasangati-24h'!F51,'28.09 Kira-Kasangati-24h'!F51,'29.09 Kira-Kasangati'!F51)</f>
        <v>2.2857142857142856</v>
      </c>
      <c r="G51" s="49">
        <f>AVERAGE('23.09.KIIRA-KASANGATI'!G51,'24.09 Kira-Kasangati'!G51,'25.09 Kira-Kasangati'!G51,'27.09 Kira-Kasangati'!G51,'26.09 Kira-Kasangati-24h'!G51,'28.09 Kira-Kasangati-24h'!G51,'29.09 Kira-Kasangati'!G51)</f>
        <v>0</v>
      </c>
      <c r="H51" s="49">
        <f>AVERAGE('23.09.KIIRA-KASANGATI'!H51,'24.09 Kira-Kasangati'!H51,'25.09 Kira-Kasangati'!H51,'27.09 Kira-Kasangati'!H51,'26.09 Kira-Kasangati-24h'!H51,'28.09 Kira-Kasangati-24h'!H51,'29.09 Kira-Kasangati'!H51)</f>
        <v>0</v>
      </c>
      <c r="I51" s="49">
        <f>AVERAGE('23.09.KIIRA-KASANGATI'!I51,'24.09 Kira-Kasangati'!I51,'25.09 Kira-Kasangati'!I51,'27.09 Kira-Kasangati'!I51,'26.09 Kira-Kasangati-24h'!I51,'28.09 Kira-Kasangati-24h'!I51,'29.09 Kira-Kasangati'!I51)</f>
        <v>1.1428571428571428</v>
      </c>
      <c r="J51" s="49">
        <f>AVERAGE('23.09.KIIRA-KASANGATI'!J51,'24.09 Kira-Kasangati'!J51,'25.09 Kira-Kasangati'!J51,'27.09 Kira-Kasangati'!J51,'26.09 Kira-Kasangati-24h'!J51,'28.09 Kira-Kasangati-24h'!J51,'29.09 Kira-Kasangati'!J51)</f>
        <v>0.2857142857142857</v>
      </c>
      <c r="K51" s="49">
        <f>AVERAGE('23.09.KIIRA-KASANGATI'!K51,'24.09 Kira-Kasangati'!K51,'25.09 Kira-Kasangati'!K51,'27.09 Kira-Kasangati'!K51,'26.09 Kira-Kasangati-24h'!K51,'28.09 Kira-Kasangati-24h'!K51,'29.09 Kira-Kasangati'!K51)</f>
        <v>0</v>
      </c>
      <c r="L51" s="49">
        <f>AVERAGE('23.09.KIIRA-KASANGATI'!L51,'24.09 Kira-Kasangati'!L51,'25.09 Kira-Kasangati'!L51,'27.09 Kira-Kasangati'!L51,'26.09 Kira-Kasangati-24h'!L51,'28.09 Kira-Kasangati-24h'!L51,'29.09 Kira-Kasangati'!L51)</f>
        <v>0.2857142857142857</v>
      </c>
      <c r="M51" s="49">
        <f>AVERAGE('23.09.KIIRA-KASANGATI'!M51,'24.09 Kira-Kasangati'!M51,'25.09 Kira-Kasangati'!M51,'27.09 Kira-Kasangati'!M51,'26.09 Kira-Kasangati-24h'!M51,'28.09 Kira-Kasangati-24h'!M51,'29.09 Kira-Kasangati'!M51)</f>
        <v>23.142857142857142</v>
      </c>
      <c r="N51" s="49">
        <f>AVERAGE('23.09.KIIRA-KASANGATI'!N51,'24.09 Kira-Kasangati'!N51,'25.09 Kira-Kasangati'!N51,'27.09 Kira-Kasangati'!N51,'26.09 Kira-Kasangati-24h'!N51,'28.09 Kira-Kasangati-24h'!N51,'29.09 Kira-Kasangati'!N51)</f>
        <v>0</v>
      </c>
      <c r="O51" s="15">
        <f t="shared" si="0"/>
        <v>20.857142857142854</v>
      </c>
      <c r="P51" s="15">
        <f t="shared" si="1"/>
        <v>44</v>
      </c>
      <c r="R51" s="8"/>
      <c r="T51"/>
    </row>
    <row r="52" spans="2:20" ht="23.1" customHeight="1" x14ac:dyDescent="0.25">
      <c r="B52" s="24" t="s">
        <v>79</v>
      </c>
      <c r="C52" s="49">
        <f>AVERAGE('23.09.KIIRA-KASANGATI'!C52,'24.09 Kira-Kasangati'!C52,'25.09 Kira-Kasangati'!C52,'27.09 Kira-Kasangati'!C52,'26.09 Kira-Kasangati-24h'!C52,'28.09 Kira-Kasangati-24h'!C52,'29.09 Kira-Kasangati'!C52)</f>
        <v>12.142857142857142</v>
      </c>
      <c r="D52" s="49">
        <f>AVERAGE('23.09.KIIRA-KASANGATI'!D52,'24.09 Kira-Kasangati'!D52,'25.09 Kira-Kasangati'!D52,'27.09 Kira-Kasangati'!D52,'26.09 Kira-Kasangati-24h'!D52,'28.09 Kira-Kasangati-24h'!D52,'29.09 Kira-Kasangati'!D52)</f>
        <v>1.4285714285714286</v>
      </c>
      <c r="E52" s="49">
        <f>AVERAGE('23.09.KIIRA-KASANGATI'!E52,'24.09 Kira-Kasangati'!E52,'25.09 Kira-Kasangati'!E52,'27.09 Kira-Kasangati'!E52,'26.09 Kira-Kasangati-24h'!E52,'28.09 Kira-Kasangati-24h'!E52,'29.09 Kira-Kasangati'!E52)</f>
        <v>2.8571428571428572</v>
      </c>
      <c r="F52" s="49">
        <f>AVERAGE('23.09.KIIRA-KASANGATI'!F52,'24.09 Kira-Kasangati'!F52,'25.09 Kira-Kasangati'!F52,'27.09 Kira-Kasangati'!F52,'26.09 Kira-Kasangati-24h'!F52,'28.09 Kira-Kasangati-24h'!F52,'29.09 Kira-Kasangati'!F52)</f>
        <v>2.5714285714285716</v>
      </c>
      <c r="G52" s="49">
        <f>AVERAGE('23.09.KIIRA-KASANGATI'!G52,'24.09 Kira-Kasangati'!G52,'25.09 Kira-Kasangati'!G52,'27.09 Kira-Kasangati'!G52,'26.09 Kira-Kasangati-24h'!G52,'28.09 Kira-Kasangati-24h'!G52,'29.09 Kira-Kasangati'!G52)</f>
        <v>0</v>
      </c>
      <c r="H52" s="49">
        <f>AVERAGE('23.09.KIIRA-KASANGATI'!H52,'24.09 Kira-Kasangati'!H52,'25.09 Kira-Kasangati'!H52,'27.09 Kira-Kasangati'!H52,'26.09 Kira-Kasangati-24h'!H52,'28.09 Kira-Kasangati-24h'!H52,'29.09 Kira-Kasangati'!H52)</f>
        <v>0</v>
      </c>
      <c r="I52" s="49">
        <f>AVERAGE('23.09.KIIRA-KASANGATI'!I52,'24.09 Kira-Kasangati'!I52,'25.09 Kira-Kasangati'!I52,'27.09 Kira-Kasangati'!I52,'26.09 Kira-Kasangati-24h'!I52,'28.09 Kira-Kasangati-24h'!I52,'29.09 Kira-Kasangati'!I52)</f>
        <v>1.5714285714285714</v>
      </c>
      <c r="J52" s="49">
        <f>AVERAGE('23.09.KIIRA-KASANGATI'!J52,'24.09 Kira-Kasangati'!J52,'25.09 Kira-Kasangati'!J52,'27.09 Kira-Kasangati'!J52,'26.09 Kira-Kasangati-24h'!J52,'28.09 Kira-Kasangati-24h'!J52,'29.09 Kira-Kasangati'!J52)</f>
        <v>0.7142857142857143</v>
      </c>
      <c r="K52" s="49">
        <f>AVERAGE('23.09.KIIRA-KASANGATI'!K52,'24.09 Kira-Kasangati'!K52,'25.09 Kira-Kasangati'!K52,'27.09 Kira-Kasangati'!K52,'26.09 Kira-Kasangati-24h'!K52,'28.09 Kira-Kasangati-24h'!K52,'29.09 Kira-Kasangati'!K52)</f>
        <v>0</v>
      </c>
      <c r="L52" s="49">
        <f>AVERAGE('23.09.KIIRA-KASANGATI'!L52,'24.09 Kira-Kasangati'!L52,'25.09 Kira-Kasangati'!L52,'27.09 Kira-Kasangati'!L52,'26.09 Kira-Kasangati-24h'!L52,'28.09 Kira-Kasangati-24h'!L52,'29.09 Kira-Kasangati'!L52)</f>
        <v>0.14285714285714285</v>
      </c>
      <c r="M52" s="49">
        <f>AVERAGE('23.09.KIIRA-KASANGATI'!M52,'24.09 Kira-Kasangati'!M52,'25.09 Kira-Kasangati'!M52,'27.09 Kira-Kasangati'!M52,'26.09 Kira-Kasangati-24h'!M52,'28.09 Kira-Kasangati-24h'!M52,'29.09 Kira-Kasangati'!M52)</f>
        <v>25.285714285714285</v>
      </c>
      <c r="N52" s="49">
        <f>AVERAGE('23.09.KIIRA-KASANGATI'!N52,'24.09 Kira-Kasangati'!N52,'25.09 Kira-Kasangati'!N52,'27.09 Kira-Kasangati'!N52,'26.09 Kira-Kasangati-24h'!N52,'28.09 Kira-Kasangati-24h'!N52,'29.09 Kira-Kasangati'!N52)</f>
        <v>0</v>
      </c>
      <c r="O52" s="15">
        <f t="shared" si="0"/>
        <v>21.428571428571431</v>
      </c>
      <c r="P52" s="15">
        <f t="shared" si="1"/>
        <v>46.714285714285715</v>
      </c>
      <c r="R52" s="8"/>
      <c r="T52"/>
    </row>
    <row r="53" spans="2:20" ht="23.1" customHeight="1" x14ac:dyDescent="0.25">
      <c r="B53" s="23" t="s">
        <v>80</v>
      </c>
      <c r="C53" s="49">
        <f>AVERAGE('23.09.KIIRA-KASANGATI'!C53,'24.09 Kira-Kasangati'!C53,'25.09 Kira-Kasangati'!C53,'27.09 Kira-Kasangati'!C53,'26.09 Kira-Kasangati-24h'!C53,'28.09 Kira-Kasangati-24h'!C53,'29.09 Kira-Kasangati'!C53)</f>
        <v>12.857142857142858</v>
      </c>
      <c r="D53" s="49">
        <f>AVERAGE('23.09.KIIRA-KASANGATI'!D53,'24.09 Kira-Kasangati'!D53,'25.09 Kira-Kasangati'!D53,'27.09 Kira-Kasangati'!D53,'26.09 Kira-Kasangati-24h'!D53,'28.09 Kira-Kasangati-24h'!D53,'29.09 Kira-Kasangati'!D53)</f>
        <v>1.2857142857142858</v>
      </c>
      <c r="E53" s="49">
        <f>AVERAGE('23.09.KIIRA-KASANGATI'!E53,'24.09 Kira-Kasangati'!E53,'25.09 Kira-Kasangati'!E53,'27.09 Kira-Kasangati'!E53,'26.09 Kira-Kasangati-24h'!E53,'28.09 Kira-Kasangati-24h'!E53,'29.09 Kira-Kasangati'!E53)</f>
        <v>0.5714285714285714</v>
      </c>
      <c r="F53" s="49">
        <f>AVERAGE('23.09.KIIRA-KASANGATI'!F53,'24.09 Kira-Kasangati'!F53,'25.09 Kira-Kasangati'!F53,'27.09 Kira-Kasangati'!F53,'26.09 Kira-Kasangati-24h'!F53,'28.09 Kira-Kasangati-24h'!F53,'29.09 Kira-Kasangati'!F53)</f>
        <v>2.1428571428571428</v>
      </c>
      <c r="G53" s="49">
        <f>AVERAGE('23.09.KIIRA-KASANGATI'!G53,'24.09 Kira-Kasangati'!G53,'25.09 Kira-Kasangati'!G53,'27.09 Kira-Kasangati'!G53,'26.09 Kira-Kasangati-24h'!G53,'28.09 Kira-Kasangati-24h'!G53,'29.09 Kira-Kasangati'!G53)</f>
        <v>0.2857142857142857</v>
      </c>
      <c r="H53" s="49">
        <f>AVERAGE('23.09.KIIRA-KASANGATI'!H53,'24.09 Kira-Kasangati'!H53,'25.09 Kira-Kasangati'!H53,'27.09 Kira-Kasangati'!H53,'26.09 Kira-Kasangati-24h'!H53,'28.09 Kira-Kasangati-24h'!H53,'29.09 Kira-Kasangati'!H53)</f>
        <v>0</v>
      </c>
      <c r="I53" s="49">
        <f>AVERAGE('23.09.KIIRA-KASANGATI'!I53,'24.09 Kira-Kasangati'!I53,'25.09 Kira-Kasangati'!I53,'27.09 Kira-Kasangati'!I53,'26.09 Kira-Kasangati-24h'!I53,'28.09 Kira-Kasangati-24h'!I53,'29.09 Kira-Kasangati'!I53)</f>
        <v>0.8571428571428571</v>
      </c>
      <c r="J53" s="49">
        <f>AVERAGE('23.09.KIIRA-KASANGATI'!J53,'24.09 Kira-Kasangati'!J53,'25.09 Kira-Kasangati'!J53,'27.09 Kira-Kasangati'!J53,'26.09 Kira-Kasangati-24h'!J53,'28.09 Kira-Kasangati-24h'!J53,'29.09 Kira-Kasangati'!J53)</f>
        <v>0.5714285714285714</v>
      </c>
      <c r="K53" s="49">
        <f>AVERAGE('23.09.KIIRA-KASANGATI'!K53,'24.09 Kira-Kasangati'!K53,'25.09 Kira-Kasangati'!K53,'27.09 Kira-Kasangati'!K53,'26.09 Kira-Kasangati-24h'!K53,'28.09 Kira-Kasangati-24h'!K53,'29.09 Kira-Kasangati'!K53)</f>
        <v>0.2857142857142857</v>
      </c>
      <c r="L53" s="49">
        <f>AVERAGE('23.09.KIIRA-KASANGATI'!L53,'24.09 Kira-Kasangati'!L53,'25.09 Kira-Kasangati'!L53,'27.09 Kira-Kasangati'!L53,'26.09 Kira-Kasangati-24h'!L53,'28.09 Kira-Kasangati-24h'!L53,'29.09 Kira-Kasangati'!L53)</f>
        <v>0.14285714285714285</v>
      </c>
      <c r="M53" s="49">
        <f>AVERAGE('23.09.KIIRA-KASANGATI'!M53,'24.09 Kira-Kasangati'!M53,'25.09 Kira-Kasangati'!M53,'27.09 Kira-Kasangati'!M53,'26.09 Kira-Kasangati-24h'!M53,'28.09 Kira-Kasangati-24h'!M53,'29.09 Kira-Kasangati'!M53)</f>
        <v>25.142857142857142</v>
      </c>
      <c r="N53" s="49">
        <f>AVERAGE('23.09.KIIRA-KASANGATI'!N53,'24.09 Kira-Kasangati'!N53,'25.09 Kira-Kasangati'!N53,'27.09 Kira-Kasangati'!N53,'26.09 Kira-Kasangati-24h'!N53,'28.09 Kira-Kasangati-24h'!N53,'29.09 Kira-Kasangati'!N53)</f>
        <v>0</v>
      </c>
      <c r="O53" s="15">
        <f t="shared" si="0"/>
        <v>19</v>
      </c>
      <c r="P53" s="15">
        <f t="shared" si="1"/>
        <v>44.142857142857139</v>
      </c>
      <c r="R53" s="8"/>
      <c r="T53"/>
    </row>
    <row r="54" spans="2:20" ht="23.1" customHeight="1" x14ac:dyDescent="0.25">
      <c r="B54" s="23" t="s">
        <v>81</v>
      </c>
      <c r="C54" s="49">
        <f>AVERAGE('23.09.KIIRA-KASANGATI'!C54,'24.09 Kira-Kasangati'!C54,'25.09 Kira-Kasangati'!C54,'27.09 Kira-Kasangati'!C54,'26.09 Kira-Kasangati-24h'!C54,'28.09 Kira-Kasangati-24h'!C54,'29.09 Kira-Kasangati'!C54)</f>
        <v>13.285714285714286</v>
      </c>
      <c r="D54" s="49">
        <f>AVERAGE('23.09.KIIRA-KASANGATI'!D54,'24.09 Kira-Kasangati'!D54,'25.09 Kira-Kasangati'!D54,'27.09 Kira-Kasangati'!D54,'26.09 Kira-Kasangati-24h'!D54,'28.09 Kira-Kasangati-24h'!D54,'29.09 Kira-Kasangati'!D54)</f>
        <v>1.2857142857142858</v>
      </c>
      <c r="E54" s="49">
        <f>AVERAGE('23.09.KIIRA-KASANGATI'!E54,'24.09 Kira-Kasangati'!E54,'25.09 Kira-Kasangati'!E54,'27.09 Kira-Kasangati'!E54,'26.09 Kira-Kasangati-24h'!E54,'28.09 Kira-Kasangati-24h'!E54,'29.09 Kira-Kasangati'!E54)</f>
        <v>1.1428571428571428</v>
      </c>
      <c r="F54" s="49">
        <f>AVERAGE('23.09.KIIRA-KASANGATI'!F54,'24.09 Kira-Kasangati'!F54,'25.09 Kira-Kasangati'!F54,'27.09 Kira-Kasangati'!F54,'26.09 Kira-Kasangati-24h'!F54,'28.09 Kira-Kasangati-24h'!F54,'29.09 Kira-Kasangati'!F54)</f>
        <v>3.5714285714285716</v>
      </c>
      <c r="G54" s="49">
        <f>AVERAGE('23.09.KIIRA-KASANGATI'!G54,'24.09 Kira-Kasangati'!G54,'25.09 Kira-Kasangati'!G54,'27.09 Kira-Kasangati'!G54,'26.09 Kira-Kasangati-24h'!G54,'28.09 Kira-Kasangati-24h'!G54,'29.09 Kira-Kasangati'!G54)</f>
        <v>0</v>
      </c>
      <c r="H54" s="49">
        <f>AVERAGE('23.09.KIIRA-KASANGATI'!H54,'24.09 Kira-Kasangati'!H54,'25.09 Kira-Kasangati'!H54,'27.09 Kira-Kasangati'!H54,'26.09 Kira-Kasangati-24h'!H54,'28.09 Kira-Kasangati-24h'!H54,'29.09 Kira-Kasangati'!H54)</f>
        <v>0.14285714285714285</v>
      </c>
      <c r="I54" s="49">
        <f>AVERAGE('23.09.KIIRA-KASANGATI'!I54,'24.09 Kira-Kasangati'!I54,'25.09 Kira-Kasangati'!I54,'27.09 Kira-Kasangati'!I54,'26.09 Kira-Kasangati-24h'!I54,'28.09 Kira-Kasangati-24h'!I54,'29.09 Kira-Kasangati'!I54)</f>
        <v>1.2857142857142858</v>
      </c>
      <c r="J54" s="49">
        <f>AVERAGE('23.09.KIIRA-KASANGATI'!J54,'24.09 Kira-Kasangati'!J54,'25.09 Kira-Kasangati'!J54,'27.09 Kira-Kasangati'!J54,'26.09 Kira-Kasangati-24h'!J54,'28.09 Kira-Kasangati-24h'!J54,'29.09 Kira-Kasangati'!J54)</f>
        <v>0.2857142857142857</v>
      </c>
      <c r="K54" s="49">
        <f>AVERAGE('23.09.KIIRA-KASANGATI'!K54,'24.09 Kira-Kasangati'!K54,'25.09 Kira-Kasangati'!K54,'27.09 Kira-Kasangati'!K54,'26.09 Kira-Kasangati-24h'!K54,'28.09 Kira-Kasangati-24h'!K54,'29.09 Kira-Kasangati'!K54)</f>
        <v>0.2857142857142857</v>
      </c>
      <c r="L54" s="49">
        <f>AVERAGE('23.09.KIIRA-KASANGATI'!L54,'24.09 Kira-Kasangati'!L54,'25.09 Kira-Kasangati'!L54,'27.09 Kira-Kasangati'!L54,'26.09 Kira-Kasangati-24h'!L54,'28.09 Kira-Kasangati-24h'!L54,'29.09 Kira-Kasangati'!L54)</f>
        <v>0.2857142857142857</v>
      </c>
      <c r="M54" s="49">
        <f>AVERAGE('23.09.KIIRA-KASANGATI'!M54,'24.09 Kira-Kasangati'!M54,'25.09 Kira-Kasangati'!M54,'27.09 Kira-Kasangati'!M54,'26.09 Kira-Kasangati-24h'!M54,'28.09 Kira-Kasangati-24h'!M54,'29.09 Kira-Kasangati'!M54)</f>
        <v>19.857142857142858</v>
      </c>
      <c r="N54" s="49">
        <f>AVERAGE('23.09.KIIRA-KASANGATI'!N54,'24.09 Kira-Kasangati'!N54,'25.09 Kira-Kasangati'!N54,'27.09 Kira-Kasangati'!N54,'26.09 Kira-Kasangati-24h'!N54,'28.09 Kira-Kasangati-24h'!N54,'29.09 Kira-Kasangati'!N54)</f>
        <v>0</v>
      </c>
      <c r="O54" s="15">
        <f t="shared" si="0"/>
        <v>21.571428571428569</v>
      </c>
      <c r="P54" s="15">
        <f t="shared" si="1"/>
        <v>41.428571428571431</v>
      </c>
      <c r="R54" s="8"/>
      <c r="T54"/>
    </row>
    <row r="55" spans="2:20" ht="23.1" customHeight="1" x14ac:dyDescent="0.25">
      <c r="B55" s="23" t="s">
        <v>82</v>
      </c>
      <c r="C55" s="49">
        <f>AVERAGE('23.09.KIIRA-KASANGATI'!C55,'24.09 Kira-Kasangati'!C55,'25.09 Kira-Kasangati'!C55,'27.09 Kira-Kasangati'!C55,'26.09 Kira-Kasangati-24h'!C55,'28.09 Kira-Kasangati-24h'!C55,'29.09 Kira-Kasangati'!C55)</f>
        <v>13.571428571428571</v>
      </c>
      <c r="D55" s="49">
        <f>AVERAGE('23.09.KIIRA-KASANGATI'!D55,'24.09 Kira-Kasangati'!D55,'25.09 Kira-Kasangati'!D55,'27.09 Kira-Kasangati'!D55,'26.09 Kira-Kasangati-24h'!D55,'28.09 Kira-Kasangati-24h'!D55,'29.09 Kira-Kasangati'!D55)</f>
        <v>2.2857142857142856</v>
      </c>
      <c r="E55" s="49">
        <f>AVERAGE('23.09.KIIRA-KASANGATI'!E55,'24.09 Kira-Kasangati'!E55,'25.09 Kira-Kasangati'!E55,'27.09 Kira-Kasangati'!E55,'26.09 Kira-Kasangati-24h'!E55,'28.09 Kira-Kasangati-24h'!E55,'29.09 Kira-Kasangati'!E55)</f>
        <v>2</v>
      </c>
      <c r="F55" s="49">
        <f>AVERAGE('23.09.KIIRA-KASANGATI'!F55,'24.09 Kira-Kasangati'!F55,'25.09 Kira-Kasangati'!F55,'27.09 Kira-Kasangati'!F55,'26.09 Kira-Kasangati-24h'!F55,'28.09 Kira-Kasangati-24h'!F55,'29.09 Kira-Kasangati'!F55)</f>
        <v>3.2857142857142856</v>
      </c>
      <c r="G55" s="49">
        <f>AVERAGE('23.09.KIIRA-KASANGATI'!G55,'24.09 Kira-Kasangati'!G55,'25.09 Kira-Kasangati'!G55,'27.09 Kira-Kasangati'!G55,'26.09 Kira-Kasangati-24h'!G55,'28.09 Kira-Kasangati-24h'!G55,'29.09 Kira-Kasangati'!G55)</f>
        <v>0</v>
      </c>
      <c r="H55" s="49">
        <f>AVERAGE('23.09.KIIRA-KASANGATI'!H55,'24.09 Kira-Kasangati'!H55,'25.09 Kira-Kasangati'!H55,'27.09 Kira-Kasangati'!H55,'26.09 Kira-Kasangati-24h'!H55,'28.09 Kira-Kasangati-24h'!H55,'29.09 Kira-Kasangati'!H55)</f>
        <v>0</v>
      </c>
      <c r="I55" s="49">
        <f>AVERAGE('23.09.KIIRA-KASANGATI'!I55,'24.09 Kira-Kasangati'!I55,'25.09 Kira-Kasangati'!I55,'27.09 Kira-Kasangati'!I55,'26.09 Kira-Kasangati-24h'!I55,'28.09 Kira-Kasangati-24h'!I55,'29.09 Kira-Kasangati'!I55)</f>
        <v>1</v>
      </c>
      <c r="J55" s="49">
        <f>AVERAGE('23.09.KIIRA-KASANGATI'!J55,'24.09 Kira-Kasangati'!J55,'25.09 Kira-Kasangati'!J55,'27.09 Kira-Kasangati'!J55,'26.09 Kira-Kasangati-24h'!J55,'28.09 Kira-Kasangati-24h'!J55,'29.09 Kira-Kasangati'!J55)</f>
        <v>0.42857142857142855</v>
      </c>
      <c r="K55" s="49">
        <f>AVERAGE('23.09.KIIRA-KASANGATI'!K55,'24.09 Kira-Kasangati'!K55,'25.09 Kira-Kasangati'!K55,'27.09 Kira-Kasangati'!K55,'26.09 Kira-Kasangati-24h'!K55,'28.09 Kira-Kasangati-24h'!K55,'29.09 Kira-Kasangati'!K55)</f>
        <v>0.14285714285714285</v>
      </c>
      <c r="L55" s="49">
        <f>AVERAGE('23.09.KIIRA-KASANGATI'!L55,'24.09 Kira-Kasangati'!L55,'25.09 Kira-Kasangati'!L55,'27.09 Kira-Kasangati'!L55,'26.09 Kira-Kasangati-24h'!L55,'28.09 Kira-Kasangati-24h'!L55,'29.09 Kira-Kasangati'!L55)</f>
        <v>0</v>
      </c>
      <c r="M55" s="49">
        <f>AVERAGE('23.09.KIIRA-KASANGATI'!M55,'24.09 Kira-Kasangati'!M55,'25.09 Kira-Kasangati'!M55,'27.09 Kira-Kasangati'!M55,'26.09 Kira-Kasangati-24h'!M55,'28.09 Kira-Kasangati-24h'!M55,'29.09 Kira-Kasangati'!M55)</f>
        <v>22.428571428571427</v>
      </c>
      <c r="N55" s="49">
        <f>AVERAGE('23.09.KIIRA-KASANGATI'!N55,'24.09 Kira-Kasangati'!N55,'25.09 Kira-Kasangati'!N55,'27.09 Kira-Kasangati'!N55,'26.09 Kira-Kasangati-24h'!N55,'28.09 Kira-Kasangati-24h'!N55,'29.09 Kira-Kasangati'!N55)</f>
        <v>0</v>
      </c>
      <c r="O55" s="15">
        <f t="shared" si="0"/>
        <v>22.714285714285712</v>
      </c>
      <c r="P55" s="15">
        <f t="shared" si="1"/>
        <v>45.142857142857139</v>
      </c>
      <c r="R55" s="8"/>
      <c r="T55"/>
    </row>
    <row r="56" spans="2:20" ht="23.1" customHeight="1" x14ac:dyDescent="0.25">
      <c r="B56" s="23" t="s">
        <v>83</v>
      </c>
      <c r="C56" s="49">
        <f>AVERAGE('23.09.KIIRA-KASANGATI'!C56,'24.09 Kira-Kasangati'!C56,'25.09 Kira-Kasangati'!C56,'27.09 Kira-Kasangati'!C56,'26.09 Kira-Kasangati-24h'!C56,'28.09 Kira-Kasangati-24h'!C56,'29.09 Kira-Kasangati'!C56)</f>
        <v>16.142857142857142</v>
      </c>
      <c r="D56" s="49">
        <f>AVERAGE('23.09.KIIRA-KASANGATI'!D56,'24.09 Kira-Kasangati'!D56,'25.09 Kira-Kasangati'!D56,'27.09 Kira-Kasangati'!D56,'26.09 Kira-Kasangati-24h'!D56,'28.09 Kira-Kasangati-24h'!D56,'29.09 Kira-Kasangati'!D56)</f>
        <v>1.2857142857142858</v>
      </c>
      <c r="E56" s="49">
        <f>AVERAGE('23.09.KIIRA-KASANGATI'!E56,'24.09 Kira-Kasangati'!E56,'25.09 Kira-Kasangati'!E56,'27.09 Kira-Kasangati'!E56,'26.09 Kira-Kasangati-24h'!E56,'28.09 Kira-Kasangati-24h'!E56,'29.09 Kira-Kasangati'!E56)</f>
        <v>2.7142857142857144</v>
      </c>
      <c r="F56" s="49">
        <f>AVERAGE('23.09.KIIRA-KASANGATI'!F56,'24.09 Kira-Kasangati'!F56,'25.09 Kira-Kasangati'!F56,'27.09 Kira-Kasangati'!F56,'26.09 Kira-Kasangati-24h'!F56,'28.09 Kira-Kasangati-24h'!F56,'29.09 Kira-Kasangati'!F56)</f>
        <v>5.5714285714285712</v>
      </c>
      <c r="G56" s="49">
        <f>AVERAGE('23.09.KIIRA-KASANGATI'!G56,'24.09 Kira-Kasangati'!G56,'25.09 Kira-Kasangati'!G56,'27.09 Kira-Kasangati'!G56,'26.09 Kira-Kasangati-24h'!G56,'28.09 Kira-Kasangati-24h'!G56,'29.09 Kira-Kasangati'!G56)</f>
        <v>0.14285714285714285</v>
      </c>
      <c r="H56" s="49">
        <f>AVERAGE('23.09.KIIRA-KASANGATI'!H56,'24.09 Kira-Kasangati'!H56,'25.09 Kira-Kasangati'!H56,'27.09 Kira-Kasangati'!H56,'26.09 Kira-Kasangati-24h'!H56,'28.09 Kira-Kasangati-24h'!H56,'29.09 Kira-Kasangati'!H56)</f>
        <v>0</v>
      </c>
      <c r="I56" s="49">
        <f>AVERAGE('23.09.KIIRA-KASANGATI'!I56,'24.09 Kira-Kasangati'!I56,'25.09 Kira-Kasangati'!I56,'27.09 Kira-Kasangati'!I56,'26.09 Kira-Kasangati-24h'!I56,'28.09 Kira-Kasangati-24h'!I56,'29.09 Kira-Kasangati'!I56)</f>
        <v>1.7142857142857142</v>
      </c>
      <c r="J56" s="49">
        <f>AVERAGE('23.09.KIIRA-KASANGATI'!J56,'24.09 Kira-Kasangati'!J56,'25.09 Kira-Kasangati'!J56,'27.09 Kira-Kasangati'!J56,'26.09 Kira-Kasangati-24h'!J56,'28.09 Kira-Kasangati-24h'!J56,'29.09 Kira-Kasangati'!J56)</f>
        <v>0.5714285714285714</v>
      </c>
      <c r="K56" s="49">
        <f>AVERAGE('23.09.KIIRA-KASANGATI'!K56,'24.09 Kira-Kasangati'!K56,'25.09 Kira-Kasangati'!K56,'27.09 Kira-Kasangati'!K56,'26.09 Kira-Kasangati-24h'!K56,'28.09 Kira-Kasangati-24h'!K56,'29.09 Kira-Kasangati'!K56)</f>
        <v>0.42857142857142855</v>
      </c>
      <c r="L56" s="49">
        <f>AVERAGE('23.09.KIIRA-KASANGATI'!L56,'24.09 Kira-Kasangati'!L56,'25.09 Kira-Kasangati'!L56,'27.09 Kira-Kasangati'!L56,'26.09 Kira-Kasangati-24h'!L56,'28.09 Kira-Kasangati-24h'!L56,'29.09 Kira-Kasangati'!L56)</f>
        <v>0</v>
      </c>
      <c r="M56" s="49">
        <f>AVERAGE('23.09.KIIRA-KASANGATI'!M56,'24.09 Kira-Kasangati'!M56,'25.09 Kira-Kasangati'!M56,'27.09 Kira-Kasangati'!M56,'26.09 Kira-Kasangati-24h'!M56,'28.09 Kira-Kasangati-24h'!M56,'29.09 Kira-Kasangati'!M56)</f>
        <v>31.285714285714285</v>
      </c>
      <c r="N56" s="49">
        <f>AVERAGE('23.09.KIIRA-KASANGATI'!N56,'24.09 Kira-Kasangati'!N56,'25.09 Kira-Kasangati'!N56,'27.09 Kira-Kasangati'!N56,'26.09 Kira-Kasangati-24h'!N56,'28.09 Kira-Kasangati-24h'!N56,'29.09 Kira-Kasangati'!N56)</f>
        <v>0</v>
      </c>
      <c r="O56" s="15">
        <f t="shared" si="0"/>
        <v>28.571428571428573</v>
      </c>
      <c r="P56" s="15">
        <f t="shared" si="1"/>
        <v>59.857142857142861</v>
      </c>
      <c r="R56" s="8"/>
      <c r="T56"/>
    </row>
    <row r="57" spans="2:20" ht="23.1" customHeight="1" x14ac:dyDescent="0.25">
      <c r="B57" s="23" t="s">
        <v>84</v>
      </c>
      <c r="C57" s="49">
        <f>AVERAGE('23.09.KIIRA-KASANGATI'!C57,'24.09 Kira-Kasangati'!C57,'25.09 Kira-Kasangati'!C57,'27.09 Kira-Kasangati'!C57,'26.09 Kira-Kasangati-24h'!C57,'28.09 Kira-Kasangati-24h'!C57,'29.09 Kira-Kasangati'!C57)</f>
        <v>13.857142857142858</v>
      </c>
      <c r="D57" s="49">
        <f>AVERAGE('23.09.KIIRA-KASANGATI'!D57,'24.09 Kira-Kasangati'!D57,'25.09 Kira-Kasangati'!D57,'27.09 Kira-Kasangati'!D57,'26.09 Kira-Kasangati-24h'!D57,'28.09 Kira-Kasangati-24h'!D57,'29.09 Kira-Kasangati'!D57)</f>
        <v>2</v>
      </c>
      <c r="E57" s="49">
        <f>AVERAGE('23.09.KIIRA-KASANGATI'!E57,'24.09 Kira-Kasangati'!E57,'25.09 Kira-Kasangati'!E57,'27.09 Kira-Kasangati'!E57,'26.09 Kira-Kasangati-24h'!E57,'28.09 Kira-Kasangati-24h'!E57,'29.09 Kira-Kasangati'!E57)</f>
        <v>2.7142857142857144</v>
      </c>
      <c r="F57" s="49">
        <f>AVERAGE('23.09.KIIRA-KASANGATI'!F57,'24.09 Kira-Kasangati'!F57,'25.09 Kira-Kasangati'!F57,'27.09 Kira-Kasangati'!F57,'26.09 Kira-Kasangati-24h'!F57,'28.09 Kira-Kasangati-24h'!F57,'29.09 Kira-Kasangati'!F57)</f>
        <v>2.5714285714285716</v>
      </c>
      <c r="G57" s="49">
        <f>AVERAGE('23.09.KIIRA-KASANGATI'!G57,'24.09 Kira-Kasangati'!G57,'25.09 Kira-Kasangati'!G57,'27.09 Kira-Kasangati'!G57,'26.09 Kira-Kasangati-24h'!G57,'28.09 Kira-Kasangati-24h'!G57,'29.09 Kira-Kasangati'!G57)</f>
        <v>0.7142857142857143</v>
      </c>
      <c r="H57" s="49">
        <f>AVERAGE('23.09.KIIRA-KASANGATI'!H57,'24.09 Kira-Kasangati'!H57,'25.09 Kira-Kasangati'!H57,'27.09 Kira-Kasangati'!H57,'26.09 Kira-Kasangati-24h'!H57,'28.09 Kira-Kasangati-24h'!H57,'29.09 Kira-Kasangati'!H57)</f>
        <v>0</v>
      </c>
      <c r="I57" s="49">
        <f>AVERAGE('23.09.KIIRA-KASANGATI'!I57,'24.09 Kira-Kasangati'!I57,'25.09 Kira-Kasangati'!I57,'27.09 Kira-Kasangati'!I57,'26.09 Kira-Kasangati-24h'!I57,'28.09 Kira-Kasangati-24h'!I57,'29.09 Kira-Kasangati'!I57)</f>
        <v>0.7142857142857143</v>
      </c>
      <c r="J57" s="49">
        <f>AVERAGE('23.09.KIIRA-KASANGATI'!J57,'24.09 Kira-Kasangati'!J57,'25.09 Kira-Kasangati'!J57,'27.09 Kira-Kasangati'!J57,'26.09 Kira-Kasangati-24h'!J57,'28.09 Kira-Kasangati-24h'!J57,'29.09 Kira-Kasangati'!J57)</f>
        <v>0.8571428571428571</v>
      </c>
      <c r="K57" s="49">
        <f>AVERAGE('23.09.KIIRA-KASANGATI'!K57,'24.09 Kira-Kasangati'!K57,'25.09 Kira-Kasangati'!K57,'27.09 Kira-Kasangati'!K57,'26.09 Kira-Kasangati-24h'!K57,'28.09 Kira-Kasangati-24h'!K57,'29.09 Kira-Kasangati'!K57)</f>
        <v>0.42857142857142855</v>
      </c>
      <c r="L57" s="49">
        <f>AVERAGE('23.09.KIIRA-KASANGATI'!L57,'24.09 Kira-Kasangati'!L57,'25.09 Kira-Kasangati'!L57,'27.09 Kira-Kasangati'!L57,'26.09 Kira-Kasangati-24h'!L57,'28.09 Kira-Kasangati-24h'!L57,'29.09 Kira-Kasangati'!L57)</f>
        <v>0.42857142857142855</v>
      </c>
      <c r="M57" s="49">
        <f>AVERAGE('23.09.KIIRA-KASANGATI'!M57,'24.09 Kira-Kasangati'!M57,'25.09 Kira-Kasangati'!M57,'27.09 Kira-Kasangati'!M57,'26.09 Kira-Kasangati-24h'!M57,'28.09 Kira-Kasangati-24h'!M57,'29.09 Kira-Kasangati'!M57)</f>
        <v>23</v>
      </c>
      <c r="N57" s="49">
        <f>AVERAGE('23.09.KIIRA-KASANGATI'!N57,'24.09 Kira-Kasangati'!N57,'25.09 Kira-Kasangati'!N57,'27.09 Kira-Kasangati'!N57,'26.09 Kira-Kasangati-24h'!N57,'28.09 Kira-Kasangati-24h'!N57,'29.09 Kira-Kasangati'!N57)</f>
        <v>0</v>
      </c>
      <c r="O57" s="15">
        <f t="shared" si="0"/>
        <v>24.285714285714288</v>
      </c>
      <c r="P57" s="15">
        <f t="shared" si="1"/>
        <v>47.285714285714292</v>
      </c>
      <c r="R57" s="8"/>
      <c r="T57"/>
    </row>
    <row r="58" spans="2:20" ht="23.1" customHeight="1" x14ac:dyDescent="0.25">
      <c r="B58" s="23" t="s">
        <v>99</v>
      </c>
      <c r="C58" s="49">
        <f>AVERAGE('26.09 Kira-Kasangati-24h'!C58,'28.09 Kira-Kasangati-24h'!C58)</f>
        <v>12.5</v>
      </c>
      <c r="D58" s="49">
        <f>AVERAGE('26.09 Kira-Kasangati-24h'!D58,'28.09 Kira-Kasangati-24h'!D58)</f>
        <v>2</v>
      </c>
      <c r="E58" s="49">
        <f>AVERAGE('26.09 Kira-Kasangati-24h'!E58,'28.09 Kira-Kasangati-24h'!E58)</f>
        <v>0.5</v>
      </c>
      <c r="F58" s="49">
        <f>AVERAGE('26.09 Kira-Kasangati-24h'!F58,'28.09 Kira-Kasangati-24h'!F58)</f>
        <v>3.5</v>
      </c>
      <c r="G58" s="49">
        <f>AVERAGE('26.09 Kira-Kasangati-24h'!G58,'28.09 Kira-Kasangati-24h'!G58)</f>
        <v>0</v>
      </c>
      <c r="H58" s="49">
        <f>AVERAGE('26.09 Kira-Kasangati-24h'!H58,'28.09 Kira-Kasangati-24h'!H58)</f>
        <v>0</v>
      </c>
      <c r="I58" s="49">
        <f>AVERAGE('26.09 Kira-Kasangati-24h'!I58,'28.09 Kira-Kasangati-24h'!I58)</f>
        <v>1.5</v>
      </c>
      <c r="J58" s="49">
        <f>AVERAGE('26.09 Kira-Kasangati-24h'!J58,'28.09 Kira-Kasangati-24h'!J58)</f>
        <v>0.5</v>
      </c>
      <c r="K58" s="49">
        <f>AVERAGE('26.09 Kira-Kasangati-24h'!K58,'28.09 Kira-Kasangati-24h'!K58)</f>
        <v>1.5</v>
      </c>
      <c r="L58" s="49">
        <f>AVERAGE('26.09 Kira-Kasangati-24h'!L58,'28.09 Kira-Kasangati-24h'!L58)</f>
        <v>0</v>
      </c>
      <c r="M58" s="49">
        <f>AVERAGE('26.09 Kira-Kasangati-24h'!M58,'28.09 Kira-Kasangati-24h'!M58)</f>
        <v>34.5</v>
      </c>
      <c r="N58" s="49">
        <f>AVERAGE('26.09 Kira-Kasangati-24h'!N58,'28.09 Kira-Kasangati-24h'!N58)</f>
        <v>0</v>
      </c>
      <c r="O58" s="15">
        <f t="shared" si="0"/>
        <v>22</v>
      </c>
      <c r="P58" s="15">
        <f t="shared" si="1"/>
        <v>56.5</v>
      </c>
      <c r="R58" s="8"/>
      <c r="T58"/>
    </row>
    <row r="59" spans="2:20" ht="23.1" customHeight="1" x14ac:dyDescent="0.25">
      <c r="B59" s="23" t="s">
        <v>100</v>
      </c>
      <c r="C59" s="49">
        <f>AVERAGE('26.09 Kira-Kasangati-24h'!C59,'28.09 Kira-Kasangati-24h'!C59)</f>
        <v>11.5</v>
      </c>
      <c r="D59" s="49">
        <f>AVERAGE('26.09 Kira-Kasangati-24h'!D59,'28.09 Kira-Kasangati-24h'!D59)</f>
        <v>2.5</v>
      </c>
      <c r="E59" s="49">
        <f>AVERAGE('26.09 Kira-Kasangati-24h'!E59,'28.09 Kira-Kasangati-24h'!E59)</f>
        <v>1.5</v>
      </c>
      <c r="F59" s="49">
        <f>AVERAGE('26.09 Kira-Kasangati-24h'!F59,'28.09 Kira-Kasangati-24h'!F59)</f>
        <v>3.5</v>
      </c>
      <c r="G59" s="49">
        <f>AVERAGE('26.09 Kira-Kasangati-24h'!G59,'28.09 Kira-Kasangati-24h'!G59)</f>
        <v>0</v>
      </c>
      <c r="H59" s="49">
        <f>AVERAGE('26.09 Kira-Kasangati-24h'!H59,'28.09 Kira-Kasangati-24h'!H59)</f>
        <v>0</v>
      </c>
      <c r="I59" s="49">
        <f>AVERAGE('26.09 Kira-Kasangati-24h'!I59,'28.09 Kira-Kasangati-24h'!I59)</f>
        <v>0</v>
      </c>
      <c r="J59" s="49">
        <f>AVERAGE('26.09 Kira-Kasangati-24h'!J59,'28.09 Kira-Kasangati-24h'!J59)</f>
        <v>0</v>
      </c>
      <c r="K59" s="49">
        <f>AVERAGE('26.09 Kira-Kasangati-24h'!K59,'28.09 Kira-Kasangati-24h'!K59)</f>
        <v>1.5</v>
      </c>
      <c r="L59" s="49">
        <f>AVERAGE('26.09 Kira-Kasangati-24h'!L59,'28.09 Kira-Kasangati-24h'!L59)</f>
        <v>0.5</v>
      </c>
      <c r="M59" s="49">
        <f>AVERAGE('26.09 Kira-Kasangati-24h'!M59,'28.09 Kira-Kasangati-24h'!M59)</f>
        <v>26.5</v>
      </c>
      <c r="N59" s="49">
        <f>AVERAGE('26.09 Kira-Kasangati-24h'!N59,'28.09 Kira-Kasangati-24h'!N59)</f>
        <v>0</v>
      </c>
      <c r="O59" s="15">
        <f t="shared" ref="O59:O105" si="35">SUM(C59:L59,N59)</f>
        <v>21</v>
      </c>
      <c r="P59" s="15">
        <f t="shared" ref="P59:P105" si="36">SUM(C59:N59)</f>
        <v>47.5</v>
      </c>
      <c r="R59" s="8"/>
      <c r="T59"/>
    </row>
    <row r="60" spans="2:20" ht="23.1" customHeight="1" x14ac:dyDescent="0.25">
      <c r="B60" s="23" t="s">
        <v>101</v>
      </c>
      <c r="C60" s="49">
        <f>AVERAGE('26.09 Kira-Kasangati-24h'!C60,'28.09 Kira-Kasangati-24h'!C60)</f>
        <v>8</v>
      </c>
      <c r="D60" s="49">
        <f>AVERAGE('26.09 Kira-Kasangati-24h'!D60,'28.09 Kira-Kasangati-24h'!D60)</f>
        <v>3</v>
      </c>
      <c r="E60" s="49">
        <f>AVERAGE('26.09 Kira-Kasangati-24h'!E60,'28.09 Kira-Kasangati-24h'!E60)</f>
        <v>1.5</v>
      </c>
      <c r="F60" s="49">
        <f>AVERAGE('26.09 Kira-Kasangati-24h'!F60,'28.09 Kira-Kasangati-24h'!F60)</f>
        <v>5</v>
      </c>
      <c r="G60" s="49">
        <f>AVERAGE('26.09 Kira-Kasangati-24h'!G60,'28.09 Kira-Kasangati-24h'!G60)</f>
        <v>0</v>
      </c>
      <c r="H60" s="49">
        <f>AVERAGE('26.09 Kira-Kasangati-24h'!H60,'28.09 Kira-Kasangati-24h'!H60)</f>
        <v>0.5</v>
      </c>
      <c r="I60" s="49">
        <f>AVERAGE('26.09 Kira-Kasangati-24h'!I60,'28.09 Kira-Kasangati-24h'!I60)</f>
        <v>1.5</v>
      </c>
      <c r="J60" s="49">
        <f>AVERAGE('26.09 Kira-Kasangati-24h'!J60,'28.09 Kira-Kasangati-24h'!J60)</f>
        <v>1.5</v>
      </c>
      <c r="K60" s="49">
        <f>AVERAGE('26.09 Kira-Kasangati-24h'!K60,'28.09 Kira-Kasangati-24h'!K60)</f>
        <v>1.5</v>
      </c>
      <c r="L60" s="49">
        <f>AVERAGE('26.09 Kira-Kasangati-24h'!L60,'28.09 Kira-Kasangati-24h'!L60)</f>
        <v>0</v>
      </c>
      <c r="M60" s="49">
        <f>AVERAGE('26.09 Kira-Kasangati-24h'!M60,'28.09 Kira-Kasangati-24h'!M60)</f>
        <v>33.5</v>
      </c>
      <c r="N60" s="49">
        <f>AVERAGE('26.09 Kira-Kasangati-24h'!N60,'28.09 Kira-Kasangati-24h'!N60)</f>
        <v>0</v>
      </c>
      <c r="O60" s="15">
        <f t="shared" si="35"/>
        <v>22.5</v>
      </c>
      <c r="P60" s="15">
        <f t="shared" si="36"/>
        <v>56</v>
      </c>
      <c r="R60" s="8"/>
      <c r="T60"/>
    </row>
    <row r="61" spans="2:20" ht="23.1" customHeight="1" x14ac:dyDescent="0.25">
      <c r="B61" s="23" t="s">
        <v>102</v>
      </c>
      <c r="C61" s="49">
        <f>AVERAGE('26.09 Kira-Kasangati-24h'!C61,'28.09 Kira-Kasangati-24h'!C61)</f>
        <v>7.5</v>
      </c>
      <c r="D61" s="49">
        <f>AVERAGE('26.09 Kira-Kasangati-24h'!D61,'28.09 Kira-Kasangati-24h'!D61)</f>
        <v>2</v>
      </c>
      <c r="E61" s="49">
        <f>AVERAGE('26.09 Kira-Kasangati-24h'!E61,'28.09 Kira-Kasangati-24h'!E61)</f>
        <v>1.5</v>
      </c>
      <c r="F61" s="49">
        <f>AVERAGE('26.09 Kira-Kasangati-24h'!F61,'28.09 Kira-Kasangati-24h'!F61)</f>
        <v>3</v>
      </c>
      <c r="G61" s="49">
        <f>AVERAGE('26.09 Kira-Kasangati-24h'!G61,'28.09 Kira-Kasangati-24h'!G61)</f>
        <v>0</v>
      </c>
      <c r="H61" s="49">
        <f>AVERAGE('26.09 Kira-Kasangati-24h'!H61,'28.09 Kira-Kasangati-24h'!H61)</f>
        <v>1</v>
      </c>
      <c r="I61" s="49">
        <f>AVERAGE('26.09 Kira-Kasangati-24h'!I61,'28.09 Kira-Kasangati-24h'!I61)</f>
        <v>1</v>
      </c>
      <c r="J61" s="49">
        <f>AVERAGE('26.09 Kira-Kasangati-24h'!J61,'28.09 Kira-Kasangati-24h'!J61)</f>
        <v>1</v>
      </c>
      <c r="K61" s="49">
        <f>AVERAGE('26.09 Kira-Kasangati-24h'!K61,'28.09 Kira-Kasangati-24h'!K61)</f>
        <v>1.5</v>
      </c>
      <c r="L61" s="49">
        <f>AVERAGE('26.09 Kira-Kasangati-24h'!L61,'28.09 Kira-Kasangati-24h'!L61)</f>
        <v>0.5</v>
      </c>
      <c r="M61" s="49">
        <f>AVERAGE('26.09 Kira-Kasangati-24h'!M61,'28.09 Kira-Kasangati-24h'!M61)</f>
        <v>32.5</v>
      </c>
      <c r="N61" s="49">
        <f>AVERAGE('26.09 Kira-Kasangati-24h'!N61,'28.09 Kira-Kasangati-24h'!N61)</f>
        <v>0</v>
      </c>
      <c r="O61" s="15">
        <f t="shared" si="35"/>
        <v>19</v>
      </c>
      <c r="P61" s="15">
        <f t="shared" si="36"/>
        <v>51.5</v>
      </c>
      <c r="R61" s="8"/>
      <c r="T61"/>
    </row>
    <row r="62" spans="2:20" ht="23.1" customHeight="1" x14ac:dyDescent="0.25">
      <c r="B62" s="23" t="s">
        <v>107</v>
      </c>
      <c r="C62" s="49">
        <f>AVERAGE('26.09 Kira-Kasangati-24h'!C62,'28.09 Kira-Kasangati-24h'!C62)</f>
        <v>8</v>
      </c>
      <c r="D62" s="49">
        <f>AVERAGE('26.09 Kira-Kasangati-24h'!D62,'28.09 Kira-Kasangati-24h'!D62)</f>
        <v>3</v>
      </c>
      <c r="E62" s="49">
        <f>AVERAGE('26.09 Kira-Kasangati-24h'!E62,'28.09 Kira-Kasangati-24h'!E62)</f>
        <v>1.5</v>
      </c>
      <c r="F62" s="49">
        <f>AVERAGE('26.09 Kira-Kasangati-24h'!F62,'28.09 Kira-Kasangati-24h'!F62)</f>
        <v>3.5</v>
      </c>
      <c r="G62" s="49">
        <f>AVERAGE('26.09 Kira-Kasangati-24h'!G62,'28.09 Kira-Kasangati-24h'!G62)</f>
        <v>0</v>
      </c>
      <c r="H62" s="49">
        <f>AVERAGE('26.09 Kira-Kasangati-24h'!H62,'28.09 Kira-Kasangati-24h'!H62)</f>
        <v>0</v>
      </c>
      <c r="I62" s="49">
        <f>AVERAGE('26.09 Kira-Kasangati-24h'!I62,'28.09 Kira-Kasangati-24h'!I62)</f>
        <v>1.5</v>
      </c>
      <c r="J62" s="49">
        <f>AVERAGE('26.09 Kira-Kasangati-24h'!J62,'28.09 Kira-Kasangati-24h'!J62)</f>
        <v>0.5</v>
      </c>
      <c r="K62" s="49">
        <f>AVERAGE('26.09 Kira-Kasangati-24h'!K62,'28.09 Kira-Kasangati-24h'!K62)</f>
        <v>1</v>
      </c>
      <c r="L62" s="49">
        <f>AVERAGE('26.09 Kira-Kasangati-24h'!L62,'28.09 Kira-Kasangati-24h'!L62)</f>
        <v>0</v>
      </c>
      <c r="M62" s="49">
        <f>AVERAGE('26.09 Kira-Kasangati-24h'!M62,'28.09 Kira-Kasangati-24h'!M62)</f>
        <v>27</v>
      </c>
      <c r="N62" s="49">
        <f>AVERAGE('26.09 Kira-Kasangati-24h'!N62,'28.09 Kira-Kasangati-24h'!N62)</f>
        <v>0</v>
      </c>
      <c r="O62" s="15">
        <f t="shared" si="35"/>
        <v>19</v>
      </c>
      <c r="P62" s="15">
        <f t="shared" si="36"/>
        <v>46</v>
      </c>
      <c r="R62" s="8"/>
      <c r="T62"/>
    </row>
    <row r="63" spans="2:20" ht="23.1" customHeight="1" x14ac:dyDescent="0.25">
      <c r="B63" s="23" t="s">
        <v>108</v>
      </c>
      <c r="C63" s="49">
        <f>AVERAGE('26.09 Kira-Kasangati-24h'!C63,'28.09 Kira-Kasangati-24h'!C63)</f>
        <v>7.5</v>
      </c>
      <c r="D63" s="49">
        <f>AVERAGE('26.09 Kira-Kasangati-24h'!D63,'28.09 Kira-Kasangati-24h'!D63)</f>
        <v>2</v>
      </c>
      <c r="E63" s="49">
        <f>AVERAGE('26.09 Kira-Kasangati-24h'!E63,'28.09 Kira-Kasangati-24h'!E63)</f>
        <v>1.5</v>
      </c>
      <c r="F63" s="49">
        <f>AVERAGE('26.09 Kira-Kasangati-24h'!F63,'28.09 Kira-Kasangati-24h'!F63)</f>
        <v>4</v>
      </c>
      <c r="G63" s="49">
        <f>AVERAGE('26.09 Kira-Kasangati-24h'!G63,'28.09 Kira-Kasangati-24h'!G63)</f>
        <v>0</v>
      </c>
      <c r="H63" s="49">
        <f>AVERAGE('26.09 Kira-Kasangati-24h'!H63,'28.09 Kira-Kasangati-24h'!H63)</f>
        <v>0</v>
      </c>
      <c r="I63" s="49">
        <f>AVERAGE('26.09 Kira-Kasangati-24h'!I63,'28.09 Kira-Kasangati-24h'!I63)</f>
        <v>1</v>
      </c>
      <c r="J63" s="49">
        <f>AVERAGE('26.09 Kira-Kasangati-24h'!J63,'28.09 Kira-Kasangati-24h'!J63)</f>
        <v>1.5</v>
      </c>
      <c r="K63" s="49">
        <f>AVERAGE('26.09 Kira-Kasangati-24h'!K63,'28.09 Kira-Kasangati-24h'!K63)</f>
        <v>1</v>
      </c>
      <c r="L63" s="49">
        <f>AVERAGE('26.09 Kira-Kasangati-24h'!L63,'28.09 Kira-Kasangati-24h'!L63)</f>
        <v>0</v>
      </c>
      <c r="M63" s="49">
        <f>AVERAGE('26.09 Kira-Kasangati-24h'!M63,'28.09 Kira-Kasangati-24h'!M63)</f>
        <v>26</v>
      </c>
      <c r="N63" s="49">
        <f>AVERAGE('26.09 Kira-Kasangati-24h'!N63,'28.09 Kira-Kasangati-24h'!N63)</f>
        <v>0</v>
      </c>
      <c r="O63" s="15">
        <f t="shared" si="35"/>
        <v>18.5</v>
      </c>
      <c r="P63" s="15">
        <f t="shared" si="36"/>
        <v>44.5</v>
      </c>
      <c r="R63" s="8"/>
      <c r="T63"/>
    </row>
    <row r="64" spans="2:20" ht="23.1" customHeight="1" x14ac:dyDescent="0.25">
      <c r="B64" s="23" t="s">
        <v>109</v>
      </c>
      <c r="C64" s="49">
        <f>AVERAGE('26.09 Kira-Kasangati-24h'!C64,'28.09 Kira-Kasangati-24h'!C64)</f>
        <v>10.5</v>
      </c>
      <c r="D64" s="49">
        <f>AVERAGE('26.09 Kira-Kasangati-24h'!D64,'28.09 Kira-Kasangati-24h'!D64)</f>
        <v>2</v>
      </c>
      <c r="E64" s="49">
        <f>AVERAGE('26.09 Kira-Kasangati-24h'!E64,'28.09 Kira-Kasangati-24h'!E64)</f>
        <v>1.5</v>
      </c>
      <c r="F64" s="49">
        <f>AVERAGE('26.09 Kira-Kasangati-24h'!F64,'28.09 Kira-Kasangati-24h'!F64)</f>
        <v>3</v>
      </c>
      <c r="G64" s="49">
        <f>AVERAGE('26.09 Kira-Kasangati-24h'!G64,'28.09 Kira-Kasangati-24h'!G64)</f>
        <v>0</v>
      </c>
      <c r="H64" s="49">
        <f>AVERAGE('26.09 Kira-Kasangati-24h'!H64,'28.09 Kira-Kasangati-24h'!H64)</f>
        <v>0</v>
      </c>
      <c r="I64" s="49">
        <f>AVERAGE('26.09 Kira-Kasangati-24h'!I64,'28.09 Kira-Kasangati-24h'!I64)</f>
        <v>2</v>
      </c>
      <c r="J64" s="49">
        <f>AVERAGE('26.09 Kira-Kasangati-24h'!J64,'28.09 Kira-Kasangati-24h'!J64)</f>
        <v>0</v>
      </c>
      <c r="K64" s="49">
        <f>AVERAGE('26.09 Kira-Kasangati-24h'!K64,'28.09 Kira-Kasangati-24h'!K64)</f>
        <v>0</v>
      </c>
      <c r="L64" s="49">
        <f>AVERAGE('26.09 Kira-Kasangati-24h'!L64,'28.09 Kira-Kasangati-24h'!L64)</f>
        <v>0</v>
      </c>
      <c r="M64" s="49">
        <f>AVERAGE('26.09 Kira-Kasangati-24h'!M64,'28.09 Kira-Kasangati-24h'!M64)</f>
        <v>22</v>
      </c>
      <c r="N64" s="49">
        <f>AVERAGE('26.09 Kira-Kasangati-24h'!N64,'28.09 Kira-Kasangati-24h'!N64)</f>
        <v>0</v>
      </c>
      <c r="O64" s="15">
        <f t="shared" si="35"/>
        <v>19</v>
      </c>
      <c r="P64" s="15">
        <f t="shared" si="36"/>
        <v>41</v>
      </c>
      <c r="R64" s="8"/>
      <c r="T64"/>
    </row>
    <row r="65" spans="2:20" ht="23.1" customHeight="1" x14ac:dyDescent="0.25">
      <c r="B65" s="23" t="s">
        <v>158</v>
      </c>
      <c r="C65" s="49">
        <f>AVERAGE('26.09 Kira-Kasangati-24h'!C65,'28.09 Kira-Kasangati-24h'!C65)</f>
        <v>5</v>
      </c>
      <c r="D65" s="49">
        <f>AVERAGE('26.09 Kira-Kasangati-24h'!D65,'28.09 Kira-Kasangati-24h'!D65)</f>
        <v>0.5</v>
      </c>
      <c r="E65" s="49">
        <f>AVERAGE('26.09 Kira-Kasangati-24h'!E65,'28.09 Kira-Kasangati-24h'!E65)</f>
        <v>1</v>
      </c>
      <c r="F65" s="49">
        <f>AVERAGE('26.09 Kira-Kasangati-24h'!F65,'28.09 Kira-Kasangati-24h'!F65)</f>
        <v>3</v>
      </c>
      <c r="G65" s="49">
        <f>AVERAGE('26.09 Kira-Kasangati-24h'!G65,'28.09 Kira-Kasangati-24h'!G65)</f>
        <v>0</v>
      </c>
      <c r="H65" s="49">
        <f>AVERAGE('26.09 Kira-Kasangati-24h'!H65,'28.09 Kira-Kasangati-24h'!H65)</f>
        <v>0</v>
      </c>
      <c r="I65" s="49">
        <f>AVERAGE('26.09 Kira-Kasangati-24h'!I65,'28.09 Kira-Kasangati-24h'!I65)</f>
        <v>2.5</v>
      </c>
      <c r="J65" s="49">
        <f>AVERAGE('26.09 Kira-Kasangati-24h'!J65,'28.09 Kira-Kasangati-24h'!J65)</f>
        <v>0.5</v>
      </c>
      <c r="K65" s="49">
        <f>AVERAGE('26.09 Kira-Kasangati-24h'!K65,'28.09 Kira-Kasangati-24h'!K65)</f>
        <v>0</v>
      </c>
      <c r="L65" s="49">
        <f>AVERAGE('26.09 Kira-Kasangati-24h'!L65,'28.09 Kira-Kasangati-24h'!L65)</f>
        <v>0</v>
      </c>
      <c r="M65" s="49">
        <f>AVERAGE('26.09 Kira-Kasangati-24h'!M65,'28.09 Kira-Kasangati-24h'!M65)</f>
        <v>22.5</v>
      </c>
      <c r="N65" s="49">
        <f>AVERAGE('26.09 Kira-Kasangati-24h'!N65,'28.09 Kira-Kasangati-24h'!N65)</f>
        <v>0</v>
      </c>
      <c r="O65" s="15">
        <f t="shared" si="35"/>
        <v>12.5</v>
      </c>
      <c r="P65" s="15">
        <f t="shared" si="36"/>
        <v>35</v>
      </c>
      <c r="R65" s="8"/>
      <c r="T65"/>
    </row>
    <row r="66" spans="2:20" ht="23.1" customHeight="1" x14ac:dyDescent="0.25">
      <c r="B66" s="23" t="s">
        <v>103</v>
      </c>
      <c r="C66" s="49">
        <f>AVERAGE('26.09 Kira-Kasangati-24h'!C66,'28.09 Kira-Kasangati-24h'!C66)</f>
        <v>10</v>
      </c>
      <c r="D66" s="49">
        <f>AVERAGE('26.09 Kira-Kasangati-24h'!D66,'28.09 Kira-Kasangati-24h'!D66)</f>
        <v>1.5</v>
      </c>
      <c r="E66" s="49">
        <f>AVERAGE('26.09 Kira-Kasangati-24h'!E66,'28.09 Kira-Kasangati-24h'!E66)</f>
        <v>1</v>
      </c>
      <c r="F66" s="49">
        <f>AVERAGE('26.09 Kira-Kasangati-24h'!F66,'28.09 Kira-Kasangati-24h'!F66)</f>
        <v>2</v>
      </c>
      <c r="G66" s="49">
        <f>AVERAGE('26.09 Kira-Kasangati-24h'!G66,'28.09 Kira-Kasangati-24h'!G66)</f>
        <v>0</v>
      </c>
      <c r="H66" s="49">
        <f>AVERAGE('26.09 Kira-Kasangati-24h'!H66,'28.09 Kira-Kasangati-24h'!H66)</f>
        <v>0</v>
      </c>
      <c r="I66" s="49">
        <f>AVERAGE('26.09 Kira-Kasangati-24h'!I66,'28.09 Kira-Kasangati-24h'!I66)</f>
        <v>1</v>
      </c>
      <c r="J66" s="49">
        <f>AVERAGE('26.09 Kira-Kasangati-24h'!J66,'28.09 Kira-Kasangati-24h'!J66)</f>
        <v>0</v>
      </c>
      <c r="K66" s="49">
        <f>AVERAGE('26.09 Kira-Kasangati-24h'!K66,'28.09 Kira-Kasangati-24h'!K66)</f>
        <v>1</v>
      </c>
      <c r="L66" s="49">
        <f>AVERAGE('26.09 Kira-Kasangati-24h'!L66,'28.09 Kira-Kasangati-24h'!L66)</f>
        <v>0</v>
      </c>
      <c r="M66" s="49">
        <f>AVERAGE('26.09 Kira-Kasangati-24h'!M66,'28.09 Kira-Kasangati-24h'!M66)</f>
        <v>23</v>
      </c>
      <c r="N66" s="49">
        <f>AVERAGE('26.09 Kira-Kasangati-24h'!N66,'28.09 Kira-Kasangati-24h'!N66)</f>
        <v>0</v>
      </c>
      <c r="O66" s="15">
        <f t="shared" si="35"/>
        <v>16.5</v>
      </c>
      <c r="P66" s="15">
        <f t="shared" si="36"/>
        <v>39.5</v>
      </c>
      <c r="R66" s="8"/>
      <c r="T66"/>
    </row>
    <row r="67" spans="2:20" ht="23.1" customHeight="1" x14ac:dyDescent="0.25">
      <c r="B67" s="23" t="s">
        <v>104</v>
      </c>
      <c r="C67" s="49">
        <f>AVERAGE('26.09 Kira-Kasangati-24h'!C67,'28.09 Kira-Kasangati-24h'!C67)</f>
        <v>7.5</v>
      </c>
      <c r="D67" s="49">
        <f>AVERAGE('26.09 Kira-Kasangati-24h'!D67,'28.09 Kira-Kasangati-24h'!D67)</f>
        <v>1</v>
      </c>
      <c r="E67" s="49">
        <f>AVERAGE('26.09 Kira-Kasangati-24h'!E67,'28.09 Kira-Kasangati-24h'!E67)</f>
        <v>0.5</v>
      </c>
      <c r="F67" s="49">
        <f>AVERAGE('26.09 Kira-Kasangati-24h'!F67,'28.09 Kira-Kasangati-24h'!F67)</f>
        <v>3</v>
      </c>
      <c r="G67" s="49">
        <f>AVERAGE('26.09 Kira-Kasangati-24h'!G67,'28.09 Kira-Kasangati-24h'!G67)</f>
        <v>0</v>
      </c>
      <c r="H67" s="49">
        <f>AVERAGE('26.09 Kira-Kasangati-24h'!H67,'28.09 Kira-Kasangati-24h'!H67)</f>
        <v>0</v>
      </c>
      <c r="I67" s="49">
        <f>AVERAGE('26.09 Kira-Kasangati-24h'!I67,'28.09 Kira-Kasangati-24h'!I67)</f>
        <v>0</v>
      </c>
      <c r="J67" s="49">
        <f>AVERAGE('26.09 Kira-Kasangati-24h'!J67,'28.09 Kira-Kasangati-24h'!J67)</f>
        <v>1.5</v>
      </c>
      <c r="K67" s="49">
        <f>AVERAGE('26.09 Kira-Kasangati-24h'!K67,'28.09 Kira-Kasangati-24h'!K67)</f>
        <v>0.5</v>
      </c>
      <c r="L67" s="49">
        <f>AVERAGE('26.09 Kira-Kasangati-24h'!L67,'28.09 Kira-Kasangati-24h'!L67)</f>
        <v>0</v>
      </c>
      <c r="M67" s="49">
        <f>AVERAGE('26.09 Kira-Kasangati-24h'!M67,'28.09 Kira-Kasangati-24h'!M67)</f>
        <v>20.5</v>
      </c>
      <c r="N67" s="49">
        <f>AVERAGE('26.09 Kira-Kasangati-24h'!N67,'28.09 Kira-Kasangati-24h'!N67)</f>
        <v>0</v>
      </c>
      <c r="O67" s="15">
        <f t="shared" si="35"/>
        <v>14</v>
      </c>
      <c r="P67" s="15">
        <f t="shared" si="36"/>
        <v>34.5</v>
      </c>
      <c r="R67" s="8"/>
      <c r="T67"/>
    </row>
    <row r="68" spans="2:20" ht="23.1" customHeight="1" x14ac:dyDescent="0.25">
      <c r="B68" s="23" t="s">
        <v>105</v>
      </c>
      <c r="C68" s="49">
        <f>AVERAGE('26.09 Kira-Kasangati-24h'!C68,'28.09 Kira-Kasangati-24h'!C68)</f>
        <v>8</v>
      </c>
      <c r="D68" s="49">
        <f>AVERAGE('26.09 Kira-Kasangati-24h'!D68,'28.09 Kira-Kasangati-24h'!D68)</f>
        <v>1.5</v>
      </c>
      <c r="E68" s="49">
        <f>AVERAGE('26.09 Kira-Kasangati-24h'!E68,'28.09 Kira-Kasangati-24h'!E68)</f>
        <v>0.5</v>
      </c>
      <c r="F68" s="49">
        <f>AVERAGE('26.09 Kira-Kasangati-24h'!F68,'28.09 Kira-Kasangati-24h'!F68)</f>
        <v>4</v>
      </c>
      <c r="G68" s="49">
        <f>AVERAGE('26.09 Kira-Kasangati-24h'!G68,'28.09 Kira-Kasangati-24h'!G68)</f>
        <v>0</v>
      </c>
      <c r="H68" s="49">
        <f>AVERAGE('26.09 Kira-Kasangati-24h'!H68,'28.09 Kira-Kasangati-24h'!H68)</f>
        <v>0</v>
      </c>
      <c r="I68" s="49">
        <f>AVERAGE('26.09 Kira-Kasangati-24h'!I68,'28.09 Kira-Kasangati-24h'!I68)</f>
        <v>0</v>
      </c>
      <c r="J68" s="49">
        <f>AVERAGE('26.09 Kira-Kasangati-24h'!J68,'28.09 Kira-Kasangati-24h'!J68)</f>
        <v>0</v>
      </c>
      <c r="K68" s="49">
        <f>AVERAGE('26.09 Kira-Kasangati-24h'!K68,'28.09 Kira-Kasangati-24h'!K68)</f>
        <v>0.5</v>
      </c>
      <c r="L68" s="49">
        <f>AVERAGE('26.09 Kira-Kasangati-24h'!L68,'28.09 Kira-Kasangati-24h'!L68)</f>
        <v>0</v>
      </c>
      <c r="M68" s="49">
        <f>AVERAGE('26.09 Kira-Kasangati-24h'!M68,'28.09 Kira-Kasangati-24h'!M68)</f>
        <v>23.5</v>
      </c>
      <c r="N68" s="49">
        <f>AVERAGE('26.09 Kira-Kasangati-24h'!N68,'28.09 Kira-Kasangati-24h'!N68)</f>
        <v>0</v>
      </c>
      <c r="O68" s="15">
        <f t="shared" si="35"/>
        <v>14.5</v>
      </c>
      <c r="P68" s="15">
        <f t="shared" si="36"/>
        <v>38</v>
      </c>
      <c r="R68" s="8"/>
      <c r="T68"/>
    </row>
    <row r="69" spans="2:20" ht="23.1" customHeight="1" x14ac:dyDescent="0.25">
      <c r="B69" s="23" t="s">
        <v>106</v>
      </c>
      <c r="C69" s="49">
        <f>AVERAGE('26.09 Kira-Kasangati-24h'!C69,'28.09 Kira-Kasangati-24h'!C69)</f>
        <v>8.5</v>
      </c>
      <c r="D69" s="49">
        <f>AVERAGE('26.09 Kira-Kasangati-24h'!D69,'28.09 Kira-Kasangati-24h'!D69)</f>
        <v>1.5</v>
      </c>
      <c r="E69" s="49">
        <f>AVERAGE('26.09 Kira-Kasangati-24h'!E69,'28.09 Kira-Kasangati-24h'!E69)</f>
        <v>0.5</v>
      </c>
      <c r="F69" s="49">
        <f>AVERAGE('26.09 Kira-Kasangati-24h'!F69,'28.09 Kira-Kasangati-24h'!F69)</f>
        <v>2</v>
      </c>
      <c r="G69" s="49">
        <f>AVERAGE('26.09 Kira-Kasangati-24h'!G69,'28.09 Kira-Kasangati-24h'!G69)</f>
        <v>0</v>
      </c>
      <c r="H69" s="49">
        <f>AVERAGE('26.09 Kira-Kasangati-24h'!H69,'28.09 Kira-Kasangati-24h'!H69)</f>
        <v>0</v>
      </c>
      <c r="I69" s="49">
        <f>AVERAGE('26.09 Kira-Kasangati-24h'!I69,'28.09 Kira-Kasangati-24h'!I69)</f>
        <v>0</v>
      </c>
      <c r="J69" s="49">
        <f>AVERAGE('26.09 Kira-Kasangati-24h'!J69,'28.09 Kira-Kasangati-24h'!J69)</f>
        <v>1</v>
      </c>
      <c r="K69" s="49">
        <f>AVERAGE('26.09 Kira-Kasangati-24h'!K69,'28.09 Kira-Kasangati-24h'!K69)</f>
        <v>0</v>
      </c>
      <c r="L69" s="49">
        <f>AVERAGE('26.09 Kira-Kasangati-24h'!L69,'28.09 Kira-Kasangati-24h'!L69)</f>
        <v>0</v>
      </c>
      <c r="M69" s="49">
        <f>AVERAGE('26.09 Kira-Kasangati-24h'!M69,'28.09 Kira-Kasangati-24h'!M69)</f>
        <v>19.5</v>
      </c>
      <c r="N69" s="49">
        <f>AVERAGE('26.09 Kira-Kasangati-24h'!N69,'28.09 Kira-Kasangati-24h'!N69)</f>
        <v>0.5</v>
      </c>
      <c r="O69" s="15">
        <f t="shared" si="35"/>
        <v>14</v>
      </c>
      <c r="P69" s="15">
        <f t="shared" si="36"/>
        <v>33.5</v>
      </c>
      <c r="R69" s="8"/>
      <c r="T69"/>
    </row>
    <row r="70" spans="2:20" ht="23.1" customHeight="1" x14ac:dyDescent="0.25">
      <c r="B70" s="23" t="s">
        <v>110</v>
      </c>
      <c r="C70" s="49">
        <f>AVERAGE('26.09 Kira-Kasangati-24h'!C70,'28.09 Kira-Kasangati-24h'!C70)</f>
        <v>4</v>
      </c>
      <c r="D70" s="49">
        <f>AVERAGE('26.09 Kira-Kasangati-24h'!D70,'28.09 Kira-Kasangati-24h'!D70)</f>
        <v>2</v>
      </c>
      <c r="E70" s="49">
        <f>AVERAGE('26.09 Kira-Kasangati-24h'!E70,'28.09 Kira-Kasangati-24h'!E70)</f>
        <v>0.5</v>
      </c>
      <c r="F70" s="49">
        <f>AVERAGE('26.09 Kira-Kasangati-24h'!F70,'28.09 Kira-Kasangati-24h'!F70)</f>
        <v>2.5</v>
      </c>
      <c r="G70" s="49">
        <f>AVERAGE('26.09 Kira-Kasangati-24h'!G70,'28.09 Kira-Kasangati-24h'!G70)</f>
        <v>0</v>
      </c>
      <c r="H70" s="49">
        <f>AVERAGE('26.09 Kira-Kasangati-24h'!H70,'28.09 Kira-Kasangati-24h'!H70)</f>
        <v>0</v>
      </c>
      <c r="I70" s="49">
        <f>AVERAGE('26.09 Kira-Kasangati-24h'!I70,'28.09 Kira-Kasangati-24h'!I70)</f>
        <v>1</v>
      </c>
      <c r="J70" s="49">
        <f>AVERAGE('26.09 Kira-Kasangati-24h'!J70,'28.09 Kira-Kasangati-24h'!J70)</f>
        <v>0.5</v>
      </c>
      <c r="K70" s="49">
        <f>AVERAGE('26.09 Kira-Kasangati-24h'!K70,'28.09 Kira-Kasangati-24h'!K70)</f>
        <v>0.5</v>
      </c>
      <c r="L70" s="49">
        <f>AVERAGE('26.09 Kira-Kasangati-24h'!L70,'28.09 Kira-Kasangati-24h'!L70)</f>
        <v>0</v>
      </c>
      <c r="M70" s="49">
        <f>AVERAGE('26.09 Kira-Kasangati-24h'!M70,'28.09 Kira-Kasangati-24h'!M70)</f>
        <v>22.5</v>
      </c>
      <c r="N70" s="49">
        <f>AVERAGE('26.09 Kira-Kasangati-24h'!N70,'28.09 Kira-Kasangati-24h'!N70)</f>
        <v>0</v>
      </c>
      <c r="O70" s="15">
        <f t="shared" si="35"/>
        <v>11</v>
      </c>
      <c r="P70" s="15">
        <f t="shared" si="36"/>
        <v>33.5</v>
      </c>
      <c r="R70" s="8"/>
      <c r="T70"/>
    </row>
    <row r="71" spans="2:20" ht="23.1" customHeight="1" x14ac:dyDescent="0.25">
      <c r="B71" s="23" t="s">
        <v>111</v>
      </c>
      <c r="C71" s="49">
        <f>AVERAGE('26.09 Kira-Kasangati-24h'!C71,'28.09 Kira-Kasangati-24h'!C71)</f>
        <v>5</v>
      </c>
      <c r="D71" s="49">
        <f>AVERAGE('26.09 Kira-Kasangati-24h'!D71,'28.09 Kira-Kasangati-24h'!D71)</f>
        <v>0.5</v>
      </c>
      <c r="E71" s="49">
        <f>AVERAGE('26.09 Kira-Kasangati-24h'!E71,'28.09 Kira-Kasangati-24h'!E71)</f>
        <v>0</v>
      </c>
      <c r="F71" s="49">
        <f>AVERAGE('26.09 Kira-Kasangati-24h'!F71,'28.09 Kira-Kasangati-24h'!F71)</f>
        <v>2</v>
      </c>
      <c r="G71" s="49">
        <f>AVERAGE('26.09 Kira-Kasangati-24h'!G71,'28.09 Kira-Kasangati-24h'!G71)</f>
        <v>0</v>
      </c>
      <c r="H71" s="49">
        <f>AVERAGE('26.09 Kira-Kasangati-24h'!H71,'28.09 Kira-Kasangati-24h'!H71)</f>
        <v>0</v>
      </c>
      <c r="I71" s="49">
        <f>AVERAGE('26.09 Kira-Kasangati-24h'!I71,'28.09 Kira-Kasangati-24h'!I71)</f>
        <v>2</v>
      </c>
      <c r="J71" s="49">
        <f>AVERAGE('26.09 Kira-Kasangati-24h'!J71,'28.09 Kira-Kasangati-24h'!J71)</f>
        <v>1</v>
      </c>
      <c r="K71" s="49">
        <f>AVERAGE('26.09 Kira-Kasangati-24h'!K71,'28.09 Kira-Kasangati-24h'!K71)</f>
        <v>0.5</v>
      </c>
      <c r="L71" s="49">
        <f>AVERAGE('26.09 Kira-Kasangati-24h'!L71,'28.09 Kira-Kasangati-24h'!L71)</f>
        <v>0</v>
      </c>
      <c r="M71" s="49">
        <f>AVERAGE('26.09 Kira-Kasangati-24h'!M71,'28.09 Kira-Kasangati-24h'!M71)</f>
        <v>12</v>
      </c>
      <c r="N71" s="49">
        <f>AVERAGE('26.09 Kira-Kasangati-24h'!N71,'28.09 Kira-Kasangati-24h'!N71)</f>
        <v>0</v>
      </c>
      <c r="O71" s="15">
        <f t="shared" si="35"/>
        <v>11</v>
      </c>
      <c r="P71" s="15">
        <f t="shared" si="36"/>
        <v>23</v>
      </c>
      <c r="R71" s="8"/>
      <c r="T71"/>
    </row>
    <row r="72" spans="2:20" ht="23.1" customHeight="1" x14ac:dyDescent="0.25">
      <c r="B72" s="23" t="s">
        <v>112</v>
      </c>
      <c r="C72" s="49">
        <f>AVERAGE('26.09 Kira-Kasangati-24h'!C72,'28.09 Kira-Kasangati-24h'!C72)</f>
        <v>3</v>
      </c>
      <c r="D72" s="49">
        <f>AVERAGE('26.09 Kira-Kasangati-24h'!D72,'28.09 Kira-Kasangati-24h'!D72)</f>
        <v>0.5</v>
      </c>
      <c r="E72" s="49">
        <f>AVERAGE('26.09 Kira-Kasangati-24h'!E72,'28.09 Kira-Kasangati-24h'!E72)</f>
        <v>2</v>
      </c>
      <c r="F72" s="49">
        <f>AVERAGE('26.09 Kira-Kasangati-24h'!F72,'28.09 Kira-Kasangati-24h'!F72)</f>
        <v>1</v>
      </c>
      <c r="G72" s="49">
        <f>AVERAGE('26.09 Kira-Kasangati-24h'!G72,'28.09 Kira-Kasangati-24h'!G72)</f>
        <v>0</v>
      </c>
      <c r="H72" s="49">
        <f>AVERAGE('26.09 Kira-Kasangati-24h'!H72,'28.09 Kira-Kasangati-24h'!H72)</f>
        <v>0</v>
      </c>
      <c r="I72" s="49">
        <f>AVERAGE('26.09 Kira-Kasangati-24h'!I72,'28.09 Kira-Kasangati-24h'!I72)</f>
        <v>0</v>
      </c>
      <c r="J72" s="49">
        <f>AVERAGE('26.09 Kira-Kasangati-24h'!J72,'28.09 Kira-Kasangati-24h'!J72)</f>
        <v>0</v>
      </c>
      <c r="K72" s="49">
        <f>AVERAGE('26.09 Kira-Kasangati-24h'!K72,'28.09 Kira-Kasangati-24h'!K72)</f>
        <v>0</v>
      </c>
      <c r="L72" s="49">
        <f>AVERAGE('26.09 Kira-Kasangati-24h'!L72,'28.09 Kira-Kasangati-24h'!L72)</f>
        <v>0</v>
      </c>
      <c r="M72" s="49">
        <f>AVERAGE('26.09 Kira-Kasangati-24h'!M72,'28.09 Kira-Kasangati-24h'!M72)</f>
        <v>13.5</v>
      </c>
      <c r="N72" s="49">
        <f>AVERAGE('26.09 Kira-Kasangati-24h'!N72,'28.09 Kira-Kasangati-24h'!N72)</f>
        <v>0</v>
      </c>
      <c r="O72" s="15">
        <f t="shared" si="35"/>
        <v>6.5</v>
      </c>
      <c r="P72" s="15">
        <f t="shared" si="36"/>
        <v>20</v>
      </c>
      <c r="R72" s="8"/>
      <c r="T72"/>
    </row>
    <row r="73" spans="2:20" ht="23.1" customHeight="1" x14ac:dyDescent="0.25">
      <c r="B73" s="23" t="s">
        <v>113</v>
      </c>
      <c r="C73" s="49">
        <f>AVERAGE('26.09 Kira-Kasangati-24h'!C73,'28.09 Kira-Kasangati-24h'!C73)</f>
        <v>5.5</v>
      </c>
      <c r="D73" s="49">
        <f>AVERAGE('26.09 Kira-Kasangati-24h'!D73,'28.09 Kira-Kasangati-24h'!D73)</f>
        <v>1.5</v>
      </c>
      <c r="E73" s="49">
        <f>AVERAGE('26.09 Kira-Kasangati-24h'!E73,'28.09 Kira-Kasangati-24h'!E73)</f>
        <v>0.5</v>
      </c>
      <c r="F73" s="49">
        <f>AVERAGE('26.09 Kira-Kasangati-24h'!F73,'28.09 Kira-Kasangati-24h'!F73)</f>
        <v>2</v>
      </c>
      <c r="G73" s="49">
        <f>AVERAGE('26.09 Kira-Kasangati-24h'!G73,'28.09 Kira-Kasangati-24h'!G73)</f>
        <v>0</v>
      </c>
      <c r="H73" s="49">
        <f>AVERAGE('26.09 Kira-Kasangati-24h'!H73,'28.09 Kira-Kasangati-24h'!H73)</f>
        <v>0</v>
      </c>
      <c r="I73" s="49">
        <f>AVERAGE('26.09 Kira-Kasangati-24h'!I73,'28.09 Kira-Kasangati-24h'!I73)</f>
        <v>0</v>
      </c>
      <c r="J73" s="49">
        <f>AVERAGE('26.09 Kira-Kasangati-24h'!J73,'28.09 Kira-Kasangati-24h'!J73)</f>
        <v>0</v>
      </c>
      <c r="K73" s="49">
        <f>AVERAGE('26.09 Kira-Kasangati-24h'!K73,'28.09 Kira-Kasangati-24h'!K73)</f>
        <v>0.5</v>
      </c>
      <c r="L73" s="49">
        <f>AVERAGE('26.09 Kira-Kasangati-24h'!L73,'28.09 Kira-Kasangati-24h'!L73)</f>
        <v>0</v>
      </c>
      <c r="M73" s="49">
        <f>AVERAGE('26.09 Kira-Kasangati-24h'!M73,'28.09 Kira-Kasangati-24h'!M73)</f>
        <v>14.5</v>
      </c>
      <c r="N73" s="49">
        <f>AVERAGE('26.09 Kira-Kasangati-24h'!N73,'28.09 Kira-Kasangati-24h'!N73)</f>
        <v>0</v>
      </c>
      <c r="O73" s="15">
        <f t="shared" si="35"/>
        <v>10</v>
      </c>
      <c r="P73" s="15">
        <f t="shared" si="36"/>
        <v>24.5</v>
      </c>
      <c r="R73" s="8"/>
      <c r="T73"/>
    </row>
    <row r="74" spans="2:20" ht="23.1" customHeight="1" x14ac:dyDescent="0.25">
      <c r="B74" s="23" t="s">
        <v>114</v>
      </c>
      <c r="C74" s="49">
        <f>AVERAGE('26.09 Kira-Kasangati-24h'!C74,'28.09 Kira-Kasangati-24h'!C74)</f>
        <v>3.5</v>
      </c>
      <c r="D74" s="49">
        <f>AVERAGE('26.09 Kira-Kasangati-24h'!D74,'28.09 Kira-Kasangati-24h'!D74)</f>
        <v>1.5</v>
      </c>
      <c r="E74" s="49">
        <f>AVERAGE('26.09 Kira-Kasangati-24h'!E74,'28.09 Kira-Kasangati-24h'!E74)</f>
        <v>1</v>
      </c>
      <c r="F74" s="49">
        <f>AVERAGE('26.09 Kira-Kasangati-24h'!F74,'28.09 Kira-Kasangati-24h'!F74)</f>
        <v>1</v>
      </c>
      <c r="G74" s="49">
        <f>AVERAGE('26.09 Kira-Kasangati-24h'!G74,'28.09 Kira-Kasangati-24h'!G74)</f>
        <v>0</v>
      </c>
      <c r="H74" s="49">
        <f>AVERAGE('26.09 Kira-Kasangati-24h'!H74,'28.09 Kira-Kasangati-24h'!H74)</f>
        <v>0</v>
      </c>
      <c r="I74" s="49">
        <f>AVERAGE('26.09 Kira-Kasangati-24h'!I74,'28.09 Kira-Kasangati-24h'!I74)</f>
        <v>0</v>
      </c>
      <c r="J74" s="49">
        <f>AVERAGE('26.09 Kira-Kasangati-24h'!J74,'28.09 Kira-Kasangati-24h'!J74)</f>
        <v>0</v>
      </c>
      <c r="K74" s="49">
        <f>AVERAGE('26.09 Kira-Kasangati-24h'!K74,'28.09 Kira-Kasangati-24h'!K74)</f>
        <v>0</v>
      </c>
      <c r="L74" s="49">
        <f>AVERAGE('26.09 Kira-Kasangati-24h'!L74,'28.09 Kira-Kasangati-24h'!L74)</f>
        <v>0</v>
      </c>
      <c r="M74" s="49">
        <f>AVERAGE('26.09 Kira-Kasangati-24h'!M74,'28.09 Kira-Kasangati-24h'!M74)</f>
        <v>13</v>
      </c>
      <c r="N74" s="49">
        <f>AVERAGE('26.09 Kira-Kasangati-24h'!N74,'28.09 Kira-Kasangati-24h'!N74)</f>
        <v>0</v>
      </c>
      <c r="O74" s="15">
        <f t="shared" si="35"/>
        <v>7</v>
      </c>
      <c r="P74" s="15">
        <f t="shared" si="36"/>
        <v>20</v>
      </c>
      <c r="R74" s="8"/>
      <c r="T74"/>
    </row>
    <row r="75" spans="2:20" ht="23.1" customHeight="1" x14ac:dyDescent="0.25">
      <c r="B75" s="23" t="s">
        <v>115</v>
      </c>
      <c r="C75" s="49">
        <f>AVERAGE('26.09 Kira-Kasangati-24h'!C75,'28.09 Kira-Kasangati-24h'!C75)</f>
        <v>2</v>
      </c>
      <c r="D75" s="49">
        <f>AVERAGE('26.09 Kira-Kasangati-24h'!D75,'28.09 Kira-Kasangati-24h'!D75)</f>
        <v>0.5</v>
      </c>
      <c r="E75" s="49">
        <f>AVERAGE('26.09 Kira-Kasangati-24h'!E75,'28.09 Kira-Kasangati-24h'!E75)</f>
        <v>1</v>
      </c>
      <c r="F75" s="49">
        <f>AVERAGE('26.09 Kira-Kasangati-24h'!F75,'28.09 Kira-Kasangati-24h'!F75)</f>
        <v>1.5</v>
      </c>
      <c r="G75" s="49">
        <f>AVERAGE('26.09 Kira-Kasangati-24h'!G75,'28.09 Kira-Kasangati-24h'!G75)</f>
        <v>0</v>
      </c>
      <c r="H75" s="49">
        <f>AVERAGE('26.09 Kira-Kasangati-24h'!H75,'28.09 Kira-Kasangati-24h'!H75)</f>
        <v>0</v>
      </c>
      <c r="I75" s="49">
        <f>AVERAGE('26.09 Kira-Kasangati-24h'!I75,'28.09 Kira-Kasangati-24h'!I75)</f>
        <v>0.5</v>
      </c>
      <c r="J75" s="49">
        <f>AVERAGE('26.09 Kira-Kasangati-24h'!J75,'28.09 Kira-Kasangati-24h'!J75)</f>
        <v>0</v>
      </c>
      <c r="K75" s="49">
        <f>AVERAGE('26.09 Kira-Kasangati-24h'!K75,'28.09 Kira-Kasangati-24h'!K75)</f>
        <v>0</v>
      </c>
      <c r="L75" s="49">
        <f>AVERAGE('26.09 Kira-Kasangati-24h'!L75,'28.09 Kira-Kasangati-24h'!L75)</f>
        <v>0</v>
      </c>
      <c r="M75" s="49">
        <f>AVERAGE('26.09 Kira-Kasangati-24h'!M75,'28.09 Kira-Kasangati-24h'!M75)</f>
        <v>13.5</v>
      </c>
      <c r="N75" s="49">
        <f>AVERAGE('26.09 Kira-Kasangati-24h'!N75,'28.09 Kira-Kasangati-24h'!N75)</f>
        <v>0</v>
      </c>
      <c r="O75" s="15">
        <f t="shared" si="35"/>
        <v>5.5</v>
      </c>
      <c r="P75" s="15">
        <f t="shared" si="36"/>
        <v>19</v>
      </c>
      <c r="R75" s="8"/>
      <c r="T75"/>
    </row>
    <row r="76" spans="2:20" ht="23.1" customHeight="1" x14ac:dyDescent="0.25">
      <c r="B76" s="23" t="s">
        <v>116</v>
      </c>
      <c r="C76" s="49">
        <f>AVERAGE('26.09 Kira-Kasangati-24h'!C76,'28.09 Kira-Kasangati-24h'!C76)</f>
        <v>2.5</v>
      </c>
      <c r="D76" s="49">
        <f>AVERAGE('26.09 Kira-Kasangati-24h'!D76,'28.09 Kira-Kasangati-24h'!D76)</f>
        <v>0.5</v>
      </c>
      <c r="E76" s="49">
        <f>AVERAGE('26.09 Kira-Kasangati-24h'!E76,'28.09 Kira-Kasangati-24h'!E76)</f>
        <v>1</v>
      </c>
      <c r="F76" s="49">
        <f>AVERAGE('26.09 Kira-Kasangati-24h'!F76,'28.09 Kira-Kasangati-24h'!F76)</f>
        <v>2</v>
      </c>
      <c r="G76" s="49">
        <f>AVERAGE('26.09 Kira-Kasangati-24h'!G76,'28.09 Kira-Kasangati-24h'!G76)</f>
        <v>0</v>
      </c>
      <c r="H76" s="49">
        <f>AVERAGE('26.09 Kira-Kasangati-24h'!H76,'28.09 Kira-Kasangati-24h'!H76)</f>
        <v>0</v>
      </c>
      <c r="I76" s="49">
        <f>AVERAGE('26.09 Kira-Kasangati-24h'!I76,'28.09 Kira-Kasangati-24h'!I76)</f>
        <v>1.5</v>
      </c>
      <c r="J76" s="49">
        <f>AVERAGE('26.09 Kira-Kasangati-24h'!J76,'28.09 Kira-Kasangati-24h'!J76)</f>
        <v>0</v>
      </c>
      <c r="K76" s="49">
        <f>AVERAGE('26.09 Kira-Kasangati-24h'!K76,'28.09 Kira-Kasangati-24h'!K76)</f>
        <v>0</v>
      </c>
      <c r="L76" s="49">
        <f>AVERAGE('26.09 Kira-Kasangati-24h'!L76,'28.09 Kira-Kasangati-24h'!L76)</f>
        <v>0</v>
      </c>
      <c r="M76" s="49">
        <f>AVERAGE('26.09 Kira-Kasangati-24h'!M76,'28.09 Kira-Kasangati-24h'!M76)</f>
        <v>12.5</v>
      </c>
      <c r="N76" s="49">
        <f>AVERAGE('26.09 Kira-Kasangati-24h'!N76,'28.09 Kira-Kasangati-24h'!N76)</f>
        <v>0</v>
      </c>
      <c r="O76" s="15">
        <f t="shared" si="35"/>
        <v>7.5</v>
      </c>
      <c r="P76" s="15">
        <f t="shared" si="36"/>
        <v>20</v>
      </c>
      <c r="R76" s="8"/>
      <c r="T76"/>
    </row>
    <row r="77" spans="2:20" ht="23.1" customHeight="1" x14ac:dyDescent="0.25">
      <c r="B77" s="23" t="s">
        <v>117</v>
      </c>
      <c r="C77" s="49">
        <f>AVERAGE('26.09 Kira-Kasangati-24h'!C77,'28.09 Kira-Kasangati-24h'!C77)</f>
        <v>3.5</v>
      </c>
      <c r="D77" s="49">
        <f>AVERAGE('26.09 Kira-Kasangati-24h'!D77,'28.09 Kira-Kasangati-24h'!D77)</f>
        <v>1</v>
      </c>
      <c r="E77" s="49">
        <f>AVERAGE('26.09 Kira-Kasangati-24h'!E77,'28.09 Kira-Kasangati-24h'!E77)</f>
        <v>0.5</v>
      </c>
      <c r="F77" s="49">
        <f>AVERAGE('26.09 Kira-Kasangati-24h'!F77,'28.09 Kira-Kasangati-24h'!F77)</f>
        <v>1</v>
      </c>
      <c r="G77" s="49">
        <f>AVERAGE('26.09 Kira-Kasangati-24h'!G77,'28.09 Kira-Kasangati-24h'!G77)</f>
        <v>0</v>
      </c>
      <c r="H77" s="49">
        <f>AVERAGE('26.09 Kira-Kasangati-24h'!H77,'28.09 Kira-Kasangati-24h'!H77)</f>
        <v>0</v>
      </c>
      <c r="I77" s="49">
        <f>AVERAGE('26.09 Kira-Kasangati-24h'!I77,'28.09 Kira-Kasangati-24h'!I77)</f>
        <v>0.5</v>
      </c>
      <c r="J77" s="49">
        <f>AVERAGE('26.09 Kira-Kasangati-24h'!J77,'28.09 Kira-Kasangati-24h'!J77)</f>
        <v>0</v>
      </c>
      <c r="K77" s="49">
        <f>AVERAGE('26.09 Kira-Kasangati-24h'!K77,'28.09 Kira-Kasangati-24h'!K77)</f>
        <v>0</v>
      </c>
      <c r="L77" s="49">
        <f>AVERAGE('26.09 Kira-Kasangati-24h'!L77,'28.09 Kira-Kasangati-24h'!L77)</f>
        <v>0</v>
      </c>
      <c r="M77" s="49">
        <f>AVERAGE('26.09 Kira-Kasangati-24h'!M77,'28.09 Kira-Kasangati-24h'!M77)</f>
        <v>11</v>
      </c>
      <c r="N77" s="49">
        <f>AVERAGE('26.09 Kira-Kasangati-24h'!N77,'28.09 Kira-Kasangati-24h'!N77)</f>
        <v>0</v>
      </c>
      <c r="O77" s="15">
        <f t="shared" si="35"/>
        <v>6.5</v>
      </c>
      <c r="P77" s="15">
        <f t="shared" si="36"/>
        <v>17.5</v>
      </c>
      <c r="R77" s="8"/>
      <c r="T77"/>
    </row>
    <row r="78" spans="2:20" ht="23.1" customHeight="1" x14ac:dyDescent="0.25">
      <c r="B78" s="24" t="s">
        <v>118</v>
      </c>
      <c r="C78" s="49">
        <f>AVERAGE('26.09 Kira-Kasangati-24h'!C78,'28.09 Kira-Kasangati-24h'!C78)</f>
        <v>3</v>
      </c>
      <c r="D78" s="49">
        <f>AVERAGE('26.09 Kira-Kasangati-24h'!D78,'28.09 Kira-Kasangati-24h'!D78)</f>
        <v>0</v>
      </c>
      <c r="E78" s="49">
        <f>AVERAGE('26.09 Kira-Kasangati-24h'!E78,'28.09 Kira-Kasangati-24h'!E78)</f>
        <v>0</v>
      </c>
      <c r="F78" s="49">
        <f>AVERAGE('26.09 Kira-Kasangati-24h'!F78,'28.09 Kira-Kasangati-24h'!F78)</f>
        <v>0</v>
      </c>
      <c r="G78" s="49">
        <f>AVERAGE('26.09 Kira-Kasangati-24h'!G78,'28.09 Kira-Kasangati-24h'!G78)</f>
        <v>0</v>
      </c>
      <c r="H78" s="49">
        <f>AVERAGE('26.09 Kira-Kasangati-24h'!H78,'28.09 Kira-Kasangati-24h'!H78)</f>
        <v>0</v>
      </c>
      <c r="I78" s="49">
        <f>AVERAGE('26.09 Kira-Kasangati-24h'!I78,'28.09 Kira-Kasangati-24h'!I78)</f>
        <v>0</v>
      </c>
      <c r="J78" s="49">
        <f>AVERAGE('26.09 Kira-Kasangati-24h'!J78,'28.09 Kira-Kasangati-24h'!J78)</f>
        <v>1</v>
      </c>
      <c r="K78" s="49">
        <f>AVERAGE('26.09 Kira-Kasangati-24h'!K78,'28.09 Kira-Kasangati-24h'!K78)</f>
        <v>0.5</v>
      </c>
      <c r="L78" s="49">
        <f>AVERAGE('26.09 Kira-Kasangati-24h'!L78,'28.09 Kira-Kasangati-24h'!L78)</f>
        <v>0</v>
      </c>
      <c r="M78" s="49">
        <f>AVERAGE('26.09 Kira-Kasangati-24h'!M78,'28.09 Kira-Kasangati-24h'!M78)</f>
        <v>15</v>
      </c>
      <c r="N78" s="49">
        <f>AVERAGE('26.09 Kira-Kasangati-24h'!N78,'28.09 Kira-Kasangati-24h'!N78)</f>
        <v>0</v>
      </c>
      <c r="O78" s="15">
        <f t="shared" si="35"/>
        <v>4.5</v>
      </c>
      <c r="P78" s="15">
        <f t="shared" si="36"/>
        <v>19.5</v>
      </c>
      <c r="R78" s="8"/>
      <c r="T78"/>
    </row>
    <row r="79" spans="2:20" ht="23.1" customHeight="1" x14ac:dyDescent="0.25">
      <c r="B79" s="23" t="s">
        <v>119</v>
      </c>
      <c r="C79" s="49">
        <f>AVERAGE('26.09 Kira-Kasangati-24h'!C79,'28.09 Kira-Kasangati-24h'!C79)</f>
        <v>2</v>
      </c>
      <c r="D79" s="49">
        <f>AVERAGE('26.09 Kira-Kasangati-24h'!D79,'28.09 Kira-Kasangati-24h'!D79)</f>
        <v>0</v>
      </c>
      <c r="E79" s="49">
        <f>AVERAGE('26.09 Kira-Kasangati-24h'!E79,'28.09 Kira-Kasangati-24h'!E79)</f>
        <v>1</v>
      </c>
      <c r="F79" s="49">
        <f>AVERAGE('26.09 Kira-Kasangati-24h'!F79,'28.09 Kira-Kasangati-24h'!F79)</f>
        <v>0</v>
      </c>
      <c r="G79" s="49">
        <f>AVERAGE('26.09 Kira-Kasangati-24h'!G79,'28.09 Kira-Kasangati-24h'!G79)</f>
        <v>0</v>
      </c>
      <c r="H79" s="49">
        <f>AVERAGE('26.09 Kira-Kasangati-24h'!H79,'28.09 Kira-Kasangati-24h'!H79)</f>
        <v>0</v>
      </c>
      <c r="I79" s="49">
        <f>AVERAGE('26.09 Kira-Kasangati-24h'!I79,'28.09 Kira-Kasangati-24h'!I79)</f>
        <v>0</v>
      </c>
      <c r="J79" s="49">
        <f>AVERAGE('26.09 Kira-Kasangati-24h'!J79,'28.09 Kira-Kasangati-24h'!J79)</f>
        <v>0</v>
      </c>
      <c r="K79" s="49">
        <f>AVERAGE('26.09 Kira-Kasangati-24h'!K79,'28.09 Kira-Kasangati-24h'!K79)</f>
        <v>0</v>
      </c>
      <c r="L79" s="49">
        <f>AVERAGE('26.09 Kira-Kasangati-24h'!L79,'28.09 Kira-Kasangati-24h'!L79)</f>
        <v>0</v>
      </c>
      <c r="M79" s="49">
        <f>AVERAGE('26.09 Kira-Kasangati-24h'!M79,'28.09 Kira-Kasangati-24h'!M79)</f>
        <v>5.5</v>
      </c>
      <c r="N79" s="49">
        <f>AVERAGE('26.09 Kira-Kasangati-24h'!N79,'28.09 Kira-Kasangati-24h'!N79)</f>
        <v>0</v>
      </c>
      <c r="O79" s="15">
        <f t="shared" si="35"/>
        <v>3</v>
      </c>
      <c r="P79" s="15">
        <f t="shared" si="36"/>
        <v>8.5</v>
      </c>
      <c r="R79" s="8"/>
      <c r="T79"/>
    </row>
    <row r="80" spans="2:20" ht="23.1" customHeight="1" x14ac:dyDescent="0.25">
      <c r="B80" s="25" t="s">
        <v>120</v>
      </c>
      <c r="C80" s="49">
        <f>AVERAGE('26.09 Kira-Kasangati-24h'!C80,'28.09 Kira-Kasangati-24h'!C80)</f>
        <v>1</v>
      </c>
      <c r="D80" s="49">
        <f>AVERAGE('26.09 Kira-Kasangati-24h'!D80,'28.09 Kira-Kasangati-24h'!D80)</f>
        <v>0</v>
      </c>
      <c r="E80" s="49">
        <f>AVERAGE('26.09 Kira-Kasangati-24h'!E80,'28.09 Kira-Kasangati-24h'!E80)</f>
        <v>0</v>
      </c>
      <c r="F80" s="49">
        <f>AVERAGE('26.09 Kira-Kasangati-24h'!F80,'28.09 Kira-Kasangati-24h'!F80)</f>
        <v>0.5</v>
      </c>
      <c r="G80" s="49">
        <f>AVERAGE('26.09 Kira-Kasangati-24h'!G80,'28.09 Kira-Kasangati-24h'!G80)</f>
        <v>0</v>
      </c>
      <c r="H80" s="49">
        <f>AVERAGE('26.09 Kira-Kasangati-24h'!H80,'28.09 Kira-Kasangati-24h'!H80)</f>
        <v>0</v>
      </c>
      <c r="I80" s="49">
        <f>AVERAGE('26.09 Kira-Kasangati-24h'!I80,'28.09 Kira-Kasangati-24h'!I80)</f>
        <v>0.5</v>
      </c>
      <c r="J80" s="49">
        <f>AVERAGE('26.09 Kira-Kasangati-24h'!J80,'28.09 Kira-Kasangati-24h'!J80)</f>
        <v>0</v>
      </c>
      <c r="K80" s="49">
        <f>AVERAGE('26.09 Kira-Kasangati-24h'!K80,'28.09 Kira-Kasangati-24h'!K80)</f>
        <v>0.5</v>
      </c>
      <c r="L80" s="49">
        <f>AVERAGE('26.09 Kira-Kasangati-24h'!L80,'28.09 Kira-Kasangati-24h'!L80)</f>
        <v>0</v>
      </c>
      <c r="M80" s="49">
        <f>AVERAGE('26.09 Kira-Kasangati-24h'!M80,'28.09 Kira-Kasangati-24h'!M80)</f>
        <v>2.5</v>
      </c>
      <c r="N80" s="49">
        <f>AVERAGE('26.09 Kira-Kasangati-24h'!N80,'28.09 Kira-Kasangati-24h'!N80)</f>
        <v>0</v>
      </c>
      <c r="O80" s="15">
        <f t="shared" si="35"/>
        <v>2.5</v>
      </c>
      <c r="P80" s="15">
        <f t="shared" si="36"/>
        <v>5</v>
      </c>
      <c r="R80" s="8"/>
      <c r="T80"/>
    </row>
    <row r="81" spans="2:20" ht="23.1" customHeight="1" x14ac:dyDescent="0.25">
      <c r="B81" s="23" t="s">
        <v>121</v>
      </c>
      <c r="C81" s="49">
        <f>AVERAGE('26.09 Kira-Kasangati-24h'!C81,'28.09 Kira-Kasangati-24h'!C81)</f>
        <v>0</v>
      </c>
      <c r="D81" s="49">
        <f>AVERAGE('26.09 Kira-Kasangati-24h'!D81,'28.09 Kira-Kasangati-24h'!D81)</f>
        <v>0</v>
      </c>
      <c r="E81" s="49">
        <f>AVERAGE('26.09 Kira-Kasangati-24h'!E81,'28.09 Kira-Kasangati-24h'!E81)</f>
        <v>0</v>
      </c>
      <c r="F81" s="49">
        <f>AVERAGE('26.09 Kira-Kasangati-24h'!F81,'28.09 Kira-Kasangati-24h'!F81)</f>
        <v>0</v>
      </c>
      <c r="G81" s="49">
        <f>AVERAGE('26.09 Kira-Kasangati-24h'!G81,'28.09 Kira-Kasangati-24h'!G81)</f>
        <v>0</v>
      </c>
      <c r="H81" s="49">
        <f>AVERAGE('26.09 Kira-Kasangati-24h'!H81,'28.09 Kira-Kasangati-24h'!H81)</f>
        <v>0</v>
      </c>
      <c r="I81" s="49">
        <f>AVERAGE('26.09 Kira-Kasangati-24h'!I81,'28.09 Kira-Kasangati-24h'!I81)</f>
        <v>0</v>
      </c>
      <c r="J81" s="49">
        <f>AVERAGE('26.09 Kira-Kasangati-24h'!J81,'28.09 Kira-Kasangati-24h'!J81)</f>
        <v>0.5</v>
      </c>
      <c r="K81" s="49">
        <f>AVERAGE('26.09 Kira-Kasangati-24h'!K81,'28.09 Kira-Kasangati-24h'!K81)</f>
        <v>0</v>
      </c>
      <c r="L81" s="49">
        <f>AVERAGE('26.09 Kira-Kasangati-24h'!L81,'28.09 Kira-Kasangati-24h'!L81)</f>
        <v>0.5</v>
      </c>
      <c r="M81" s="49">
        <f>AVERAGE('26.09 Kira-Kasangati-24h'!M81,'28.09 Kira-Kasangati-24h'!M81)</f>
        <v>9.5</v>
      </c>
      <c r="N81" s="49">
        <f>AVERAGE('26.09 Kira-Kasangati-24h'!N81,'28.09 Kira-Kasangati-24h'!N81)</f>
        <v>0</v>
      </c>
      <c r="O81" s="15">
        <f t="shared" si="35"/>
        <v>1</v>
      </c>
      <c r="P81" s="15">
        <f t="shared" si="36"/>
        <v>10.5</v>
      </c>
      <c r="R81" s="8"/>
      <c r="T81"/>
    </row>
    <row r="82" spans="2:20" ht="23.1" customHeight="1" x14ac:dyDescent="0.25">
      <c r="B82" s="24" t="s">
        <v>122</v>
      </c>
      <c r="C82" s="49">
        <f>AVERAGE('26.09 Kira-Kasangati-24h'!C82,'28.09 Kira-Kasangati-24h'!C82)</f>
        <v>0.5</v>
      </c>
      <c r="D82" s="49">
        <f>AVERAGE('26.09 Kira-Kasangati-24h'!D82,'28.09 Kira-Kasangati-24h'!D82)</f>
        <v>1</v>
      </c>
      <c r="E82" s="49">
        <f>AVERAGE('26.09 Kira-Kasangati-24h'!E82,'28.09 Kira-Kasangati-24h'!E82)</f>
        <v>0.5</v>
      </c>
      <c r="F82" s="49">
        <f>AVERAGE('26.09 Kira-Kasangati-24h'!F82,'28.09 Kira-Kasangati-24h'!F82)</f>
        <v>0</v>
      </c>
      <c r="G82" s="49">
        <f>AVERAGE('26.09 Kira-Kasangati-24h'!G82,'28.09 Kira-Kasangati-24h'!G82)</f>
        <v>0</v>
      </c>
      <c r="H82" s="49">
        <f>AVERAGE('26.09 Kira-Kasangati-24h'!H82,'28.09 Kira-Kasangati-24h'!H82)</f>
        <v>0</v>
      </c>
      <c r="I82" s="49">
        <f>AVERAGE('26.09 Kira-Kasangati-24h'!I82,'28.09 Kira-Kasangati-24h'!I82)</f>
        <v>0.5</v>
      </c>
      <c r="J82" s="49">
        <f>AVERAGE('26.09 Kira-Kasangati-24h'!J82,'28.09 Kira-Kasangati-24h'!J82)</f>
        <v>0</v>
      </c>
      <c r="K82" s="49">
        <f>AVERAGE('26.09 Kira-Kasangati-24h'!K82,'28.09 Kira-Kasangati-24h'!K82)</f>
        <v>0</v>
      </c>
      <c r="L82" s="49">
        <f>AVERAGE('26.09 Kira-Kasangati-24h'!L82,'28.09 Kira-Kasangati-24h'!L82)</f>
        <v>0</v>
      </c>
      <c r="M82" s="49">
        <f>AVERAGE('26.09 Kira-Kasangati-24h'!M82,'28.09 Kira-Kasangati-24h'!M82)</f>
        <v>5</v>
      </c>
      <c r="N82" s="49">
        <f>AVERAGE('26.09 Kira-Kasangati-24h'!N82,'28.09 Kira-Kasangati-24h'!N82)</f>
        <v>0</v>
      </c>
      <c r="O82" s="15">
        <f t="shared" si="35"/>
        <v>2.5</v>
      </c>
      <c r="P82" s="15">
        <f t="shared" si="36"/>
        <v>7.5</v>
      </c>
      <c r="R82" s="8"/>
      <c r="T82"/>
    </row>
    <row r="83" spans="2:20" ht="23.1" customHeight="1" x14ac:dyDescent="0.25">
      <c r="B83" s="23" t="s">
        <v>123</v>
      </c>
      <c r="C83" s="49">
        <f>AVERAGE('26.09 Kira-Kasangati-24h'!C83,'28.09 Kira-Kasangati-24h'!C83)</f>
        <v>0.5</v>
      </c>
      <c r="D83" s="49">
        <f>AVERAGE('26.09 Kira-Kasangati-24h'!D83,'28.09 Kira-Kasangati-24h'!D83)</f>
        <v>0</v>
      </c>
      <c r="E83" s="49">
        <f>AVERAGE('26.09 Kira-Kasangati-24h'!E83,'28.09 Kira-Kasangati-24h'!E83)</f>
        <v>0.5</v>
      </c>
      <c r="F83" s="49">
        <f>AVERAGE('26.09 Kira-Kasangati-24h'!F83,'28.09 Kira-Kasangati-24h'!F83)</f>
        <v>0.5</v>
      </c>
      <c r="G83" s="49">
        <f>AVERAGE('26.09 Kira-Kasangati-24h'!G83,'28.09 Kira-Kasangati-24h'!G83)</f>
        <v>0</v>
      </c>
      <c r="H83" s="49">
        <f>AVERAGE('26.09 Kira-Kasangati-24h'!H83,'28.09 Kira-Kasangati-24h'!H83)</f>
        <v>0</v>
      </c>
      <c r="I83" s="49">
        <f>AVERAGE('26.09 Kira-Kasangati-24h'!I83,'28.09 Kira-Kasangati-24h'!I83)</f>
        <v>0</v>
      </c>
      <c r="J83" s="49">
        <f>AVERAGE('26.09 Kira-Kasangati-24h'!J83,'28.09 Kira-Kasangati-24h'!J83)</f>
        <v>0.5</v>
      </c>
      <c r="K83" s="49">
        <f>AVERAGE('26.09 Kira-Kasangati-24h'!K83,'28.09 Kira-Kasangati-24h'!K83)</f>
        <v>0</v>
      </c>
      <c r="L83" s="49">
        <f>AVERAGE('26.09 Kira-Kasangati-24h'!L83,'28.09 Kira-Kasangati-24h'!L83)</f>
        <v>0</v>
      </c>
      <c r="M83" s="49">
        <f>AVERAGE('26.09 Kira-Kasangati-24h'!M83,'28.09 Kira-Kasangati-24h'!M83)</f>
        <v>5.5</v>
      </c>
      <c r="N83" s="49">
        <f>AVERAGE('26.09 Kira-Kasangati-24h'!N83,'28.09 Kira-Kasangati-24h'!N83)</f>
        <v>0</v>
      </c>
      <c r="O83" s="15">
        <f t="shared" si="35"/>
        <v>2</v>
      </c>
      <c r="P83" s="15">
        <f t="shared" si="36"/>
        <v>7.5</v>
      </c>
      <c r="R83" s="8"/>
      <c r="T83"/>
    </row>
    <row r="84" spans="2:20" ht="23.1" customHeight="1" x14ac:dyDescent="0.25">
      <c r="B84" s="25" t="s">
        <v>124</v>
      </c>
      <c r="C84" s="49">
        <f>AVERAGE('26.09 Kira-Kasangati-24h'!C84,'28.09 Kira-Kasangati-24h'!C84)</f>
        <v>3</v>
      </c>
      <c r="D84" s="49">
        <f>AVERAGE('26.09 Kira-Kasangati-24h'!D84,'28.09 Kira-Kasangati-24h'!D84)</f>
        <v>0.5</v>
      </c>
      <c r="E84" s="49">
        <f>AVERAGE('26.09 Kira-Kasangati-24h'!E84,'28.09 Kira-Kasangati-24h'!E84)</f>
        <v>0</v>
      </c>
      <c r="F84" s="49">
        <f>AVERAGE('26.09 Kira-Kasangati-24h'!F84,'28.09 Kira-Kasangati-24h'!F84)</f>
        <v>0.5</v>
      </c>
      <c r="G84" s="49">
        <f>AVERAGE('26.09 Kira-Kasangati-24h'!G84,'28.09 Kira-Kasangati-24h'!G84)</f>
        <v>0</v>
      </c>
      <c r="H84" s="49">
        <f>AVERAGE('26.09 Kira-Kasangati-24h'!H84,'28.09 Kira-Kasangati-24h'!H84)</f>
        <v>0</v>
      </c>
      <c r="I84" s="49">
        <f>AVERAGE('26.09 Kira-Kasangati-24h'!I84,'28.09 Kira-Kasangati-24h'!I84)</f>
        <v>0</v>
      </c>
      <c r="J84" s="49">
        <f>AVERAGE('26.09 Kira-Kasangati-24h'!J84,'28.09 Kira-Kasangati-24h'!J84)</f>
        <v>0</v>
      </c>
      <c r="K84" s="49">
        <f>AVERAGE('26.09 Kira-Kasangati-24h'!K84,'28.09 Kira-Kasangati-24h'!K84)</f>
        <v>0</v>
      </c>
      <c r="L84" s="49">
        <f>AVERAGE('26.09 Kira-Kasangati-24h'!L84,'28.09 Kira-Kasangati-24h'!L84)</f>
        <v>0</v>
      </c>
      <c r="M84" s="49">
        <f>AVERAGE('26.09 Kira-Kasangati-24h'!M84,'28.09 Kira-Kasangati-24h'!M84)</f>
        <v>5</v>
      </c>
      <c r="N84" s="49">
        <f>AVERAGE('26.09 Kira-Kasangati-24h'!N84,'28.09 Kira-Kasangati-24h'!N84)</f>
        <v>0</v>
      </c>
      <c r="O84" s="15">
        <f t="shared" si="35"/>
        <v>4</v>
      </c>
      <c r="P84" s="15">
        <f t="shared" si="36"/>
        <v>9</v>
      </c>
      <c r="R84" s="8"/>
      <c r="T84"/>
    </row>
    <row r="85" spans="2:20" ht="23.1" customHeight="1" x14ac:dyDescent="0.25">
      <c r="B85" s="23" t="s">
        <v>125</v>
      </c>
      <c r="C85" s="49">
        <f>AVERAGE('26.09 Kira-Kasangati-24h'!C85,'28.09 Kira-Kasangati-24h'!C85)</f>
        <v>2.5</v>
      </c>
      <c r="D85" s="49">
        <f>AVERAGE('26.09 Kira-Kasangati-24h'!D85,'28.09 Kira-Kasangati-24h'!D85)</f>
        <v>0</v>
      </c>
      <c r="E85" s="49">
        <f>AVERAGE('26.09 Kira-Kasangati-24h'!E85,'28.09 Kira-Kasangati-24h'!E85)</f>
        <v>0</v>
      </c>
      <c r="F85" s="49">
        <f>AVERAGE('26.09 Kira-Kasangati-24h'!F85,'28.09 Kira-Kasangati-24h'!F85)</f>
        <v>0</v>
      </c>
      <c r="G85" s="49">
        <f>AVERAGE('26.09 Kira-Kasangati-24h'!G85,'28.09 Kira-Kasangati-24h'!G85)</f>
        <v>0</v>
      </c>
      <c r="H85" s="49">
        <f>AVERAGE('26.09 Kira-Kasangati-24h'!H85,'28.09 Kira-Kasangati-24h'!H85)</f>
        <v>0</v>
      </c>
      <c r="I85" s="49">
        <f>AVERAGE('26.09 Kira-Kasangati-24h'!I85,'28.09 Kira-Kasangati-24h'!I85)</f>
        <v>0</v>
      </c>
      <c r="J85" s="49">
        <f>AVERAGE('26.09 Kira-Kasangati-24h'!J85,'28.09 Kira-Kasangati-24h'!J85)</f>
        <v>0</v>
      </c>
      <c r="K85" s="49">
        <f>AVERAGE('26.09 Kira-Kasangati-24h'!K85,'28.09 Kira-Kasangati-24h'!K85)</f>
        <v>0</v>
      </c>
      <c r="L85" s="49">
        <f>AVERAGE('26.09 Kira-Kasangati-24h'!L85,'28.09 Kira-Kasangati-24h'!L85)</f>
        <v>0</v>
      </c>
      <c r="M85" s="49">
        <f>AVERAGE('26.09 Kira-Kasangati-24h'!M85,'28.09 Kira-Kasangati-24h'!M85)</f>
        <v>4</v>
      </c>
      <c r="N85" s="49">
        <f>AVERAGE('26.09 Kira-Kasangati-24h'!N85,'28.09 Kira-Kasangati-24h'!N85)</f>
        <v>0</v>
      </c>
      <c r="O85" s="15">
        <f t="shared" si="35"/>
        <v>2.5</v>
      </c>
      <c r="P85" s="15">
        <f t="shared" si="36"/>
        <v>6.5</v>
      </c>
      <c r="R85" s="8"/>
      <c r="T85"/>
    </row>
    <row r="86" spans="2:20" ht="23.1" customHeight="1" x14ac:dyDescent="0.25">
      <c r="B86" s="24" t="s">
        <v>126</v>
      </c>
      <c r="C86" s="49">
        <f>AVERAGE('26.09 Kira-Kasangati-24h'!C86,'28.09 Kira-Kasangati-24h'!C86)</f>
        <v>1.5</v>
      </c>
      <c r="D86" s="49">
        <f>AVERAGE('26.09 Kira-Kasangati-24h'!D86,'28.09 Kira-Kasangati-24h'!D86)</f>
        <v>0</v>
      </c>
      <c r="E86" s="49">
        <f>AVERAGE('26.09 Kira-Kasangati-24h'!E86,'28.09 Kira-Kasangati-24h'!E86)</f>
        <v>0</v>
      </c>
      <c r="F86" s="49">
        <f>AVERAGE('26.09 Kira-Kasangati-24h'!F86,'28.09 Kira-Kasangati-24h'!F86)</f>
        <v>0</v>
      </c>
      <c r="G86" s="49">
        <f>AVERAGE('26.09 Kira-Kasangati-24h'!G86,'28.09 Kira-Kasangati-24h'!G86)</f>
        <v>0</v>
      </c>
      <c r="H86" s="49">
        <f>AVERAGE('26.09 Kira-Kasangati-24h'!H86,'28.09 Kira-Kasangati-24h'!H86)</f>
        <v>0</v>
      </c>
      <c r="I86" s="49">
        <f>AVERAGE('26.09 Kira-Kasangati-24h'!I86,'28.09 Kira-Kasangati-24h'!I86)</f>
        <v>0</v>
      </c>
      <c r="J86" s="49">
        <f>AVERAGE('26.09 Kira-Kasangati-24h'!J86,'28.09 Kira-Kasangati-24h'!J86)</f>
        <v>0</v>
      </c>
      <c r="K86" s="49">
        <f>AVERAGE('26.09 Kira-Kasangati-24h'!K86,'28.09 Kira-Kasangati-24h'!K86)</f>
        <v>0</v>
      </c>
      <c r="L86" s="49">
        <f>AVERAGE('26.09 Kira-Kasangati-24h'!L86,'28.09 Kira-Kasangati-24h'!L86)</f>
        <v>0</v>
      </c>
      <c r="M86" s="49">
        <f>AVERAGE('26.09 Kira-Kasangati-24h'!M86,'28.09 Kira-Kasangati-24h'!M86)</f>
        <v>6</v>
      </c>
      <c r="N86" s="49">
        <f>AVERAGE('26.09 Kira-Kasangati-24h'!N86,'28.09 Kira-Kasangati-24h'!N86)</f>
        <v>0</v>
      </c>
      <c r="O86" s="15">
        <f t="shared" si="35"/>
        <v>1.5</v>
      </c>
      <c r="P86" s="15">
        <f t="shared" si="36"/>
        <v>7.5</v>
      </c>
      <c r="R86" s="8"/>
      <c r="T86"/>
    </row>
    <row r="87" spans="2:20" ht="23.1" customHeight="1" x14ac:dyDescent="0.25">
      <c r="B87" s="23" t="s">
        <v>127</v>
      </c>
      <c r="C87" s="49">
        <f>AVERAGE('26.09 Kira-Kasangati-24h'!C87,'28.09 Kira-Kasangati-24h'!C87)</f>
        <v>0.5</v>
      </c>
      <c r="D87" s="49">
        <f>AVERAGE('26.09 Kira-Kasangati-24h'!D87,'28.09 Kira-Kasangati-24h'!D87)</f>
        <v>0.5</v>
      </c>
      <c r="E87" s="49">
        <f>AVERAGE('26.09 Kira-Kasangati-24h'!E87,'28.09 Kira-Kasangati-24h'!E87)</f>
        <v>0</v>
      </c>
      <c r="F87" s="49">
        <f>AVERAGE('26.09 Kira-Kasangati-24h'!F87,'28.09 Kira-Kasangati-24h'!F87)</f>
        <v>0</v>
      </c>
      <c r="G87" s="49">
        <f>AVERAGE('26.09 Kira-Kasangati-24h'!G87,'28.09 Kira-Kasangati-24h'!G87)</f>
        <v>0</v>
      </c>
      <c r="H87" s="49">
        <f>AVERAGE('26.09 Kira-Kasangati-24h'!H87,'28.09 Kira-Kasangati-24h'!H87)</f>
        <v>0</v>
      </c>
      <c r="I87" s="49">
        <f>AVERAGE('26.09 Kira-Kasangati-24h'!I87,'28.09 Kira-Kasangati-24h'!I87)</f>
        <v>0</v>
      </c>
      <c r="J87" s="49">
        <f>AVERAGE('26.09 Kira-Kasangati-24h'!J87,'28.09 Kira-Kasangati-24h'!J87)</f>
        <v>0</v>
      </c>
      <c r="K87" s="49">
        <f>AVERAGE('26.09 Kira-Kasangati-24h'!K87,'28.09 Kira-Kasangati-24h'!K87)</f>
        <v>0</v>
      </c>
      <c r="L87" s="49">
        <f>AVERAGE('26.09 Kira-Kasangati-24h'!L87,'28.09 Kira-Kasangati-24h'!L87)</f>
        <v>0</v>
      </c>
      <c r="M87" s="49">
        <f>AVERAGE('26.09 Kira-Kasangati-24h'!M87,'28.09 Kira-Kasangati-24h'!M87)</f>
        <v>1.5</v>
      </c>
      <c r="N87" s="49">
        <f>AVERAGE('26.09 Kira-Kasangati-24h'!N87,'28.09 Kira-Kasangati-24h'!N87)</f>
        <v>0</v>
      </c>
      <c r="O87" s="15">
        <f t="shared" si="35"/>
        <v>1</v>
      </c>
      <c r="P87" s="15">
        <f t="shared" si="36"/>
        <v>2.5</v>
      </c>
      <c r="R87" s="8"/>
      <c r="T87"/>
    </row>
    <row r="88" spans="2:20" ht="23.1" customHeight="1" x14ac:dyDescent="0.25">
      <c r="B88" s="25" t="s">
        <v>128</v>
      </c>
      <c r="C88" s="49">
        <f>AVERAGE('26.09 Kira-Kasangati-24h'!C88,'28.09 Kira-Kasangati-24h'!C88)</f>
        <v>0</v>
      </c>
      <c r="D88" s="49">
        <f>AVERAGE('26.09 Kira-Kasangati-24h'!D88,'28.09 Kira-Kasangati-24h'!D88)</f>
        <v>0</v>
      </c>
      <c r="E88" s="49">
        <f>AVERAGE('26.09 Kira-Kasangati-24h'!E88,'28.09 Kira-Kasangati-24h'!E88)</f>
        <v>0.5</v>
      </c>
      <c r="F88" s="49">
        <f>AVERAGE('26.09 Kira-Kasangati-24h'!F88,'28.09 Kira-Kasangati-24h'!F88)</f>
        <v>0</v>
      </c>
      <c r="G88" s="49">
        <f>AVERAGE('26.09 Kira-Kasangati-24h'!G88,'28.09 Kira-Kasangati-24h'!G88)</f>
        <v>0</v>
      </c>
      <c r="H88" s="49">
        <f>AVERAGE('26.09 Kira-Kasangati-24h'!H88,'28.09 Kira-Kasangati-24h'!H88)</f>
        <v>0</v>
      </c>
      <c r="I88" s="49">
        <f>AVERAGE('26.09 Kira-Kasangati-24h'!I88,'28.09 Kira-Kasangati-24h'!I88)</f>
        <v>0</v>
      </c>
      <c r="J88" s="49">
        <f>AVERAGE('26.09 Kira-Kasangati-24h'!J88,'28.09 Kira-Kasangati-24h'!J88)</f>
        <v>0</v>
      </c>
      <c r="K88" s="49">
        <f>AVERAGE('26.09 Kira-Kasangati-24h'!K88,'28.09 Kira-Kasangati-24h'!K88)</f>
        <v>0</v>
      </c>
      <c r="L88" s="49">
        <f>AVERAGE('26.09 Kira-Kasangati-24h'!L88,'28.09 Kira-Kasangati-24h'!L88)</f>
        <v>0</v>
      </c>
      <c r="M88" s="49">
        <f>AVERAGE('26.09 Kira-Kasangati-24h'!M88,'28.09 Kira-Kasangati-24h'!M88)</f>
        <v>1</v>
      </c>
      <c r="N88" s="49">
        <f>AVERAGE('26.09 Kira-Kasangati-24h'!N88,'28.09 Kira-Kasangati-24h'!N88)</f>
        <v>0</v>
      </c>
      <c r="O88" s="15">
        <f t="shared" si="35"/>
        <v>0.5</v>
      </c>
      <c r="P88" s="15">
        <f t="shared" si="36"/>
        <v>1.5</v>
      </c>
      <c r="R88" s="8"/>
      <c r="T88"/>
    </row>
    <row r="89" spans="2:20" ht="23.1" customHeight="1" x14ac:dyDescent="0.25">
      <c r="B89" s="23" t="s">
        <v>129</v>
      </c>
      <c r="C89" s="49">
        <f>AVERAGE('26.09 Kira-Kasangati-24h'!C89,'28.09 Kira-Kasangati-24h'!C89)</f>
        <v>0</v>
      </c>
      <c r="D89" s="49">
        <f>AVERAGE('26.09 Kira-Kasangati-24h'!D89,'28.09 Kira-Kasangati-24h'!D89)</f>
        <v>0</v>
      </c>
      <c r="E89" s="49">
        <f>AVERAGE('26.09 Kira-Kasangati-24h'!E89,'28.09 Kira-Kasangati-24h'!E89)</f>
        <v>0</v>
      </c>
      <c r="F89" s="49">
        <f>AVERAGE('26.09 Kira-Kasangati-24h'!F89,'28.09 Kira-Kasangati-24h'!F89)</f>
        <v>0</v>
      </c>
      <c r="G89" s="49">
        <f>AVERAGE('26.09 Kira-Kasangati-24h'!G89,'28.09 Kira-Kasangati-24h'!G89)</f>
        <v>0</v>
      </c>
      <c r="H89" s="49">
        <f>AVERAGE('26.09 Kira-Kasangati-24h'!H89,'28.09 Kira-Kasangati-24h'!H89)</f>
        <v>0</v>
      </c>
      <c r="I89" s="49">
        <f>AVERAGE('26.09 Kira-Kasangati-24h'!I89,'28.09 Kira-Kasangati-24h'!I89)</f>
        <v>0</v>
      </c>
      <c r="J89" s="49">
        <f>AVERAGE('26.09 Kira-Kasangati-24h'!J89,'28.09 Kira-Kasangati-24h'!J89)</f>
        <v>0</v>
      </c>
      <c r="K89" s="49">
        <f>AVERAGE('26.09 Kira-Kasangati-24h'!K89,'28.09 Kira-Kasangati-24h'!K89)</f>
        <v>0</v>
      </c>
      <c r="L89" s="49">
        <f>AVERAGE('26.09 Kira-Kasangati-24h'!L89,'28.09 Kira-Kasangati-24h'!L89)</f>
        <v>0</v>
      </c>
      <c r="M89" s="49">
        <f>AVERAGE('26.09 Kira-Kasangati-24h'!M89,'28.09 Kira-Kasangati-24h'!M89)</f>
        <v>0.5</v>
      </c>
      <c r="N89" s="49">
        <f>AVERAGE('26.09 Kira-Kasangati-24h'!N89,'28.09 Kira-Kasangati-24h'!N89)</f>
        <v>0</v>
      </c>
      <c r="O89" s="15">
        <f t="shared" si="35"/>
        <v>0</v>
      </c>
      <c r="P89" s="15">
        <f t="shared" si="36"/>
        <v>0.5</v>
      </c>
      <c r="R89" s="8"/>
      <c r="T89"/>
    </row>
    <row r="90" spans="2:20" ht="23.1" customHeight="1" x14ac:dyDescent="0.25">
      <c r="B90" s="24" t="s">
        <v>130</v>
      </c>
      <c r="C90" s="49">
        <f>AVERAGE('26.09 Kira-Kasangati-24h'!C90,'28.09 Kira-Kasangati-24h'!C90)</f>
        <v>0</v>
      </c>
      <c r="D90" s="49">
        <f>AVERAGE('26.09 Kira-Kasangati-24h'!D90,'28.09 Kira-Kasangati-24h'!D90)</f>
        <v>0</v>
      </c>
      <c r="E90" s="49">
        <f>AVERAGE('26.09 Kira-Kasangati-24h'!E90,'28.09 Kira-Kasangati-24h'!E90)</f>
        <v>0</v>
      </c>
      <c r="F90" s="49">
        <f>AVERAGE('26.09 Kira-Kasangati-24h'!F90,'28.09 Kira-Kasangati-24h'!F90)</f>
        <v>0</v>
      </c>
      <c r="G90" s="49">
        <f>AVERAGE('26.09 Kira-Kasangati-24h'!G90,'28.09 Kira-Kasangati-24h'!G90)</f>
        <v>0</v>
      </c>
      <c r="H90" s="49">
        <f>AVERAGE('26.09 Kira-Kasangati-24h'!H90,'28.09 Kira-Kasangati-24h'!H90)</f>
        <v>0</v>
      </c>
      <c r="I90" s="49">
        <f>AVERAGE('26.09 Kira-Kasangati-24h'!I90,'28.09 Kira-Kasangati-24h'!I90)</f>
        <v>0</v>
      </c>
      <c r="J90" s="49">
        <f>AVERAGE('26.09 Kira-Kasangati-24h'!J90,'28.09 Kira-Kasangati-24h'!J90)</f>
        <v>0</v>
      </c>
      <c r="K90" s="49">
        <f>AVERAGE('26.09 Kira-Kasangati-24h'!K90,'28.09 Kira-Kasangati-24h'!K90)</f>
        <v>0</v>
      </c>
      <c r="L90" s="49">
        <f>AVERAGE('26.09 Kira-Kasangati-24h'!L90,'28.09 Kira-Kasangati-24h'!L90)</f>
        <v>0</v>
      </c>
      <c r="M90" s="49">
        <f>AVERAGE('26.09 Kira-Kasangati-24h'!M90,'28.09 Kira-Kasangati-24h'!M90)</f>
        <v>1.5</v>
      </c>
      <c r="N90" s="49">
        <f>AVERAGE('26.09 Kira-Kasangati-24h'!N90,'28.09 Kira-Kasangati-24h'!N90)</f>
        <v>0</v>
      </c>
      <c r="O90" s="15">
        <f t="shared" si="35"/>
        <v>0</v>
      </c>
      <c r="P90" s="15">
        <f t="shared" si="36"/>
        <v>1.5</v>
      </c>
      <c r="R90" s="8"/>
      <c r="T90"/>
    </row>
    <row r="91" spans="2:20" ht="23.1" customHeight="1" x14ac:dyDescent="0.25">
      <c r="B91" s="23" t="s">
        <v>131</v>
      </c>
      <c r="C91" s="49">
        <f>AVERAGE('26.09 Kira-Kasangati-24h'!C91,'28.09 Kira-Kasangati-24h'!C91)</f>
        <v>0</v>
      </c>
      <c r="D91" s="49">
        <f>AVERAGE('26.09 Kira-Kasangati-24h'!D91,'28.09 Kira-Kasangati-24h'!D91)</f>
        <v>0</v>
      </c>
      <c r="E91" s="49">
        <f>AVERAGE('26.09 Kira-Kasangati-24h'!E91,'28.09 Kira-Kasangati-24h'!E91)</f>
        <v>0</v>
      </c>
      <c r="F91" s="49">
        <f>AVERAGE('26.09 Kira-Kasangati-24h'!F91,'28.09 Kira-Kasangati-24h'!F91)</f>
        <v>0</v>
      </c>
      <c r="G91" s="49">
        <f>AVERAGE('26.09 Kira-Kasangati-24h'!G91,'28.09 Kira-Kasangati-24h'!G91)</f>
        <v>0</v>
      </c>
      <c r="H91" s="49">
        <f>AVERAGE('26.09 Kira-Kasangati-24h'!H91,'28.09 Kira-Kasangati-24h'!H91)</f>
        <v>0</v>
      </c>
      <c r="I91" s="49">
        <f>AVERAGE('26.09 Kira-Kasangati-24h'!I91,'28.09 Kira-Kasangati-24h'!I91)</f>
        <v>0</v>
      </c>
      <c r="J91" s="49">
        <f>AVERAGE('26.09 Kira-Kasangati-24h'!J91,'28.09 Kira-Kasangati-24h'!J91)</f>
        <v>0</v>
      </c>
      <c r="K91" s="49">
        <f>AVERAGE('26.09 Kira-Kasangati-24h'!K91,'28.09 Kira-Kasangati-24h'!K91)</f>
        <v>0</v>
      </c>
      <c r="L91" s="49">
        <f>AVERAGE('26.09 Kira-Kasangati-24h'!L91,'28.09 Kira-Kasangati-24h'!L91)</f>
        <v>0</v>
      </c>
      <c r="M91" s="49">
        <f>AVERAGE('26.09 Kira-Kasangati-24h'!M91,'28.09 Kira-Kasangati-24h'!M91)</f>
        <v>1.5</v>
      </c>
      <c r="N91" s="49">
        <f>AVERAGE('26.09 Kira-Kasangati-24h'!N91,'28.09 Kira-Kasangati-24h'!N91)</f>
        <v>0</v>
      </c>
      <c r="O91" s="15">
        <f t="shared" si="35"/>
        <v>0</v>
      </c>
      <c r="P91" s="15">
        <f t="shared" si="36"/>
        <v>1.5</v>
      </c>
      <c r="R91" s="8"/>
      <c r="T91"/>
    </row>
    <row r="92" spans="2:20" ht="23.1" customHeight="1" x14ac:dyDescent="0.25">
      <c r="B92" s="25" t="s">
        <v>132</v>
      </c>
      <c r="C92" s="49">
        <f>AVERAGE('26.09 Kira-Kasangati-24h'!C92,'28.09 Kira-Kasangati-24h'!C92)</f>
        <v>0</v>
      </c>
      <c r="D92" s="49">
        <f>AVERAGE('26.09 Kira-Kasangati-24h'!D92,'28.09 Kira-Kasangati-24h'!D92)</f>
        <v>0</v>
      </c>
      <c r="E92" s="49">
        <f>AVERAGE('26.09 Kira-Kasangati-24h'!E92,'28.09 Kira-Kasangati-24h'!E92)</f>
        <v>0.5</v>
      </c>
      <c r="F92" s="49">
        <f>AVERAGE('26.09 Kira-Kasangati-24h'!F92,'28.09 Kira-Kasangati-24h'!F92)</f>
        <v>0</v>
      </c>
      <c r="G92" s="49">
        <f>AVERAGE('26.09 Kira-Kasangati-24h'!G92,'28.09 Kira-Kasangati-24h'!G92)</f>
        <v>0</v>
      </c>
      <c r="H92" s="49">
        <f>AVERAGE('26.09 Kira-Kasangati-24h'!H92,'28.09 Kira-Kasangati-24h'!H92)</f>
        <v>0</v>
      </c>
      <c r="I92" s="49">
        <f>AVERAGE('26.09 Kira-Kasangati-24h'!I92,'28.09 Kira-Kasangati-24h'!I92)</f>
        <v>0</v>
      </c>
      <c r="J92" s="49">
        <f>AVERAGE('26.09 Kira-Kasangati-24h'!J92,'28.09 Kira-Kasangati-24h'!J92)</f>
        <v>0</v>
      </c>
      <c r="K92" s="49">
        <f>AVERAGE('26.09 Kira-Kasangati-24h'!K92,'28.09 Kira-Kasangati-24h'!K92)</f>
        <v>0</v>
      </c>
      <c r="L92" s="49">
        <f>AVERAGE('26.09 Kira-Kasangati-24h'!L92,'28.09 Kira-Kasangati-24h'!L92)</f>
        <v>0</v>
      </c>
      <c r="M92" s="49">
        <f>AVERAGE('26.09 Kira-Kasangati-24h'!M92,'28.09 Kira-Kasangati-24h'!M92)</f>
        <v>0</v>
      </c>
      <c r="N92" s="49">
        <f>AVERAGE('26.09 Kira-Kasangati-24h'!N92,'28.09 Kira-Kasangati-24h'!N92)</f>
        <v>0</v>
      </c>
      <c r="O92" s="15">
        <f t="shared" si="35"/>
        <v>0.5</v>
      </c>
      <c r="P92" s="15">
        <f t="shared" si="36"/>
        <v>0.5</v>
      </c>
      <c r="R92" s="8"/>
      <c r="T92"/>
    </row>
    <row r="93" spans="2:20" ht="23.1" customHeight="1" x14ac:dyDescent="0.25">
      <c r="B93" s="23" t="s">
        <v>133</v>
      </c>
      <c r="C93" s="49">
        <f>AVERAGE('26.09 Kira-Kasangati-24h'!C93,'28.09 Kira-Kasangati-24h'!C93)</f>
        <v>0</v>
      </c>
      <c r="D93" s="49">
        <f>AVERAGE('26.09 Kira-Kasangati-24h'!D93,'28.09 Kira-Kasangati-24h'!D93)</f>
        <v>0</v>
      </c>
      <c r="E93" s="49">
        <f>AVERAGE('26.09 Kira-Kasangati-24h'!E93,'28.09 Kira-Kasangati-24h'!E93)</f>
        <v>0</v>
      </c>
      <c r="F93" s="49">
        <f>AVERAGE('26.09 Kira-Kasangati-24h'!F93,'28.09 Kira-Kasangati-24h'!F93)</f>
        <v>0</v>
      </c>
      <c r="G93" s="49">
        <f>AVERAGE('26.09 Kira-Kasangati-24h'!G93,'28.09 Kira-Kasangati-24h'!G93)</f>
        <v>0</v>
      </c>
      <c r="H93" s="49">
        <f>AVERAGE('26.09 Kira-Kasangati-24h'!H93,'28.09 Kira-Kasangati-24h'!H93)</f>
        <v>0</v>
      </c>
      <c r="I93" s="49">
        <f>AVERAGE('26.09 Kira-Kasangati-24h'!I93,'28.09 Kira-Kasangati-24h'!I93)</f>
        <v>0</v>
      </c>
      <c r="J93" s="49">
        <f>AVERAGE('26.09 Kira-Kasangati-24h'!J93,'28.09 Kira-Kasangati-24h'!J93)</f>
        <v>0</v>
      </c>
      <c r="K93" s="49">
        <f>AVERAGE('26.09 Kira-Kasangati-24h'!K93,'28.09 Kira-Kasangati-24h'!K93)</f>
        <v>0</v>
      </c>
      <c r="L93" s="49">
        <f>AVERAGE('26.09 Kira-Kasangati-24h'!L93,'28.09 Kira-Kasangati-24h'!L93)</f>
        <v>0</v>
      </c>
      <c r="M93" s="49">
        <f>AVERAGE('26.09 Kira-Kasangati-24h'!M93,'28.09 Kira-Kasangati-24h'!M93)</f>
        <v>1</v>
      </c>
      <c r="N93" s="49">
        <f>AVERAGE('26.09 Kira-Kasangati-24h'!N93,'28.09 Kira-Kasangati-24h'!N93)</f>
        <v>0</v>
      </c>
      <c r="O93" s="15">
        <f t="shared" si="35"/>
        <v>0</v>
      </c>
      <c r="P93" s="15">
        <f t="shared" si="36"/>
        <v>1</v>
      </c>
      <c r="R93" s="8"/>
      <c r="T93"/>
    </row>
    <row r="94" spans="2:20" ht="23.1" customHeight="1" x14ac:dyDescent="0.25">
      <c r="B94" s="24" t="s">
        <v>134</v>
      </c>
      <c r="C94" s="49">
        <f>AVERAGE('26.09 Kira-Kasangati-24h'!C94,'28.09 Kira-Kasangati-24h'!C94)</f>
        <v>0.5</v>
      </c>
      <c r="D94" s="49">
        <f>AVERAGE('26.09 Kira-Kasangati-24h'!D94,'28.09 Kira-Kasangati-24h'!D94)</f>
        <v>1</v>
      </c>
      <c r="E94" s="49">
        <f>AVERAGE('26.09 Kira-Kasangati-24h'!E94,'28.09 Kira-Kasangati-24h'!E94)</f>
        <v>0</v>
      </c>
      <c r="F94" s="49">
        <f>AVERAGE('26.09 Kira-Kasangati-24h'!F94,'28.09 Kira-Kasangati-24h'!F94)</f>
        <v>0</v>
      </c>
      <c r="G94" s="49">
        <f>AVERAGE('26.09 Kira-Kasangati-24h'!G94,'28.09 Kira-Kasangati-24h'!G94)</f>
        <v>0</v>
      </c>
      <c r="H94" s="49">
        <f>AVERAGE('26.09 Kira-Kasangati-24h'!H94,'28.09 Kira-Kasangati-24h'!H94)</f>
        <v>0</v>
      </c>
      <c r="I94" s="49">
        <f>AVERAGE('26.09 Kira-Kasangati-24h'!I94,'28.09 Kira-Kasangati-24h'!I94)</f>
        <v>0.5</v>
      </c>
      <c r="J94" s="49">
        <f>AVERAGE('26.09 Kira-Kasangati-24h'!J94,'28.09 Kira-Kasangati-24h'!J94)</f>
        <v>0</v>
      </c>
      <c r="K94" s="49">
        <f>AVERAGE('26.09 Kira-Kasangati-24h'!K94,'28.09 Kira-Kasangati-24h'!K94)</f>
        <v>0</v>
      </c>
      <c r="L94" s="49">
        <f>AVERAGE('26.09 Kira-Kasangati-24h'!L94,'28.09 Kira-Kasangati-24h'!L94)</f>
        <v>0</v>
      </c>
      <c r="M94" s="49">
        <f>AVERAGE('26.09 Kira-Kasangati-24h'!M94,'28.09 Kira-Kasangati-24h'!M94)</f>
        <v>3.5</v>
      </c>
      <c r="N94" s="49">
        <f>AVERAGE('26.09 Kira-Kasangati-24h'!N94,'28.09 Kira-Kasangati-24h'!N94)</f>
        <v>0</v>
      </c>
      <c r="O94" s="15">
        <f t="shared" si="35"/>
        <v>2</v>
      </c>
      <c r="P94" s="15">
        <f t="shared" si="36"/>
        <v>5.5</v>
      </c>
      <c r="R94" s="8"/>
      <c r="T94"/>
    </row>
    <row r="95" spans="2:20" ht="23.1" customHeight="1" x14ac:dyDescent="0.25">
      <c r="B95" s="23" t="s">
        <v>135</v>
      </c>
      <c r="C95" s="49">
        <f>AVERAGE('26.09 Kira-Kasangati-24h'!C95,'28.09 Kira-Kasangati-24h'!C95)</f>
        <v>1.5</v>
      </c>
      <c r="D95" s="49">
        <f>AVERAGE('26.09 Kira-Kasangati-24h'!D95,'28.09 Kira-Kasangati-24h'!D95)</f>
        <v>0</v>
      </c>
      <c r="E95" s="49">
        <f>AVERAGE('26.09 Kira-Kasangati-24h'!E95,'28.09 Kira-Kasangati-24h'!E95)</f>
        <v>0</v>
      </c>
      <c r="F95" s="49">
        <f>AVERAGE('26.09 Kira-Kasangati-24h'!F95,'28.09 Kira-Kasangati-24h'!F95)</f>
        <v>1</v>
      </c>
      <c r="G95" s="49">
        <f>AVERAGE('26.09 Kira-Kasangati-24h'!G95,'28.09 Kira-Kasangati-24h'!G95)</f>
        <v>0</v>
      </c>
      <c r="H95" s="49">
        <f>AVERAGE('26.09 Kira-Kasangati-24h'!H95,'28.09 Kira-Kasangati-24h'!H95)</f>
        <v>0</v>
      </c>
      <c r="I95" s="49">
        <f>AVERAGE('26.09 Kira-Kasangati-24h'!I95,'28.09 Kira-Kasangati-24h'!I95)</f>
        <v>0</v>
      </c>
      <c r="J95" s="49">
        <f>AVERAGE('26.09 Kira-Kasangati-24h'!J95,'28.09 Kira-Kasangati-24h'!J95)</f>
        <v>0</v>
      </c>
      <c r="K95" s="49">
        <f>AVERAGE('26.09 Kira-Kasangati-24h'!K95,'28.09 Kira-Kasangati-24h'!K95)</f>
        <v>0</v>
      </c>
      <c r="L95" s="49">
        <f>AVERAGE('26.09 Kira-Kasangati-24h'!L95,'28.09 Kira-Kasangati-24h'!L95)</f>
        <v>0</v>
      </c>
      <c r="M95" s="49">
        <f>AVERAGE('26.09 Kira-Kasangati-24h'!M95,'28.09 Kira-Kasangati-24h'!M95)</f>
        <v>4</v>
      </c>
      <c r="N95" s="49">
        <f>AVERAGE('26.09 Kira-Kasangati-24h'!N95,'28.09 Kira-Kasangati-24h'!N95)</f>
        <v>0</v>
      </c>
      <c r="O95" s="15">
        <f t="shared" si="35"/>
        <v>2.5</v>
      </c>
      <c r="P95" s="15">
        <f t="shared" si="36"/>
        <v>6.5</v>
      </c>
      <c r="R95" s="8"/>
      <c r="T95"/>
    </row>
    <row r="96" spans="2:20" ht="23.1" customHeight="1" x14ac:dyDescent="0.25">
      <c r="B96" s="25" t="s">
        <v>136</v>
      </c>
      <c r="C96" s="49">
        <f>AVERAGE('26.09 Kira-Kasangati-24h'!C96,'28.09 Kira-Kasangati-24h'!C96)</f>
        <v>2.5</v>
      </c>
      <c r="D96" s="49">
        <f>AVERAGE('26.09 Kira-Kasangati-24h'!D96,'28.09 Kira-Kasangati-24h'!D96)</f>
        <v>0.5</v>
      </c>
      <c r="E96" s="49">
        <f>AVERAGE('26.09 Kira-Kasangati-24h'!E96,'28.09 Kira-Kasangati-24h'!E96)</f>
        <v>0</v>
      </c>
      <c r="F96" s="49">
        <f>AVERAGE('26.09 Kira-Kasangati-24h'!F96,'28.09 Kira-Kasangati-24h'!F96)</f>
        <v>2.5</v>
      </c>
      <c r="G96" s="49">
        <f>AVERAGE('26.09 Kira-Kasangati-24h'!G96,'28.09 Kira-Kasangati-24h'!G96)</f>
        <v>0</v>
      </c>
      <c r="H96" s="49">
        <f>AVERAGE('26.09 Kira-Kasangati-24h'!H96,'28.09 Kira-Kasangati-24h'!H96)</f>
        <v>0</v>
      </c>
      <c r="I96" s="49">
        <f>AVERAGE('26.09 Kira-Kasangati-24h'!I96,'28.09 Kira-Kasangati-24h'!I96)</f>
        <v>0</v>
      </c>
      <c r="J96" s="49">
        <f>AVERAGE('26.09 Kira-Kasangati-24h'!J96,'28.09 Kira-Kasangati-24h'!J96)</f>
        <v>0</v>
      </c>
      <c r="K96" s="49">
        <f>AVERAGE('26.09 Kira-Kasangati-24h'!K96,'28.09 Kira-Kasangati-24h'!K96)</f>
        <v>0</v>
      </c>
      <c r="L96" s="49">
        <f>AVERAGE('26.09 Kira-Kasangati-24h'!L96,'28.09 Kira-Kasangati-24h'!L96)</f>
        <v>0</v>
      </c>
      <c r="M96" s="49">
        <f>AVERAGE('26.09 Kira-Kasangati-24h'!M96,'28.09 Kira-Kasangati-24h'!M96)</f>
        <v>3</v>
      </c>
      <c r="N96" s="49">
        <f>AVERAGE('26.09 Kira-Kasangati-24h'!N96,'28.09 Kira-Kasangati-24h'!N96)</f>
        <v>0</v>
      </c>
      <c r="O96" s="15">
        <f t="shared" si="35"/>
        <v>5.5</v>
      </c>
      <c r="P96" s="15">
        <f t="shared" si="36"/>
        <v>8.5</v>
      </c>
      <c r="R96" s="8"/>
      <c r="T96"/>
    </row>
    <row r="97" spans="2:20" ht="23.1" customHeight="1" x14ac:dyDescent="0.25">
      <c r="B97" s="23" t="s">
        <v>137</v>
      </c>
      <c r="C97" s="49">
        <f>AVERAGE('26.09 Kira-Kasangati-24h'!C97,'28.09 Kira-Kasangati-24h'!C97)</f>
        <v>0</v>
      </c>
      <c r="D97" s="49">
        <f>AVERAGE('26.09 Kira-Kasangati-24h'!D97,'28.09 Kira-Kasangati-24h'!D97)</f>
        <v>0</v>
      </c>
      <c r="E97" s="49">
        <f>AVERAGE('26.09 Kira-Kasangati-24h'!E97,'28.09 Kira-Kasangati-24h'!E97)</f>
        <v>0</v>
      </c>
      <c r="F97" s="49">
        <f>AVERAGE('26.09 Kira-Kasangati-24h'!F97,'28.09 Kira-Kasangati-24h'!F97)</f>
        <v>0</v>
      </c>
      <c r="G97" s="49">
        <f>AVERAGE('26.09 Kira-Kasangati-24h'!G97,'28.09 Kira-Kasangati-24h'!G97)</f>
        <v>0</v>
      </c>
      <c r="H97" s="49">
        <f>AVERAGE('26.09 Kira-Kasangati-24h'!H97,'28.09 Kira-Kasangati-24h'!H97)</f>
        <v>0</v>
      </c>
      <c r="I97" s="49">
        <f>AVERAGE('26.09 Kira-Kasangati-24h'!I97,'28.09 Kira-Kasangati-24h'!I97)</f>
        <v>0</v>
      </c>
      <c r="J97" s="49">
        <f>AVERAGE('26.09 Kira-Kasangati-24h'!J97,'28.09 Kira-Kasangati-24h'!J97)</f>
        <v>0</v>
      </c>
      <c r="K97" s="49">
        <f>AVERAGE('26.09 Kira-Kasangati-24h'!K97,'28.09 Kira-Kasangati-24h'!K97)</f>
        <v>0</v>
      </c>
      <c r="L97" s="49">
        <f>AVERAGE('26.09 Kira-Kasangati-24h'!L97,'28.09 Kira-Kasangati-24h'!L97)</f>
        <v>0</v>
      </c>
      <c r="M97" s="49">
        <f>AVERAGE('26.09 Kira-Kasangati-24h'!M97,'28.09 Kira-Kasangati-24h'!M97)</f>
        <v>5</v>
      </c>
      <c r="N97" s="49">
        <f>AVERAGE('26.09 Kira-Kasangati-24h'!N97,'28.09 Kira-Kasangati-24h'!N97)</f>
        <v>0</v>
      </c>
      <c r="O97" s="15">
        <f t="shared" si="35"/>
        <v>0</v>
      </c>
      <c r="P97" s="15">
        <f t="shared" si="36"/>
        <v>5</v>
      </c>
      <c r="R97" s="8"/>
      <c r="T97"/>
    </row>
    <row r="98" spans="2:20" ht="23.1" customHeight="1" x14ac:dyDescent="0.25">
      <c r="B98" s="24" t="s">
        <v>138</v>
      </c>
      <c r="C98" s="49">
        <f>AVERAGE('26.09 Kira-Kasangati-24h'!C98,'28.09 Kira-Kasangati-24h'!C98)</f>
        <v>3</v>
      </c>
      <c r="D98" s="49">
        <f>AVERAGE('26.09 Kira-Kasangati-24h'!D98,'28.09 Kira-Kasangati-24h'!D98)</f>
        <v>0</v>
      </c>
      <c r="E98" s="49">
        <f>AVERAGE('26.09 Kira-Kasangati-24h'!E98,'28.09 Kira-Kasangati-24h'!E98)</f>
        <v>0</v>
      </c>
      <c r="F98" s="49">
        <f>AVERAGE('26.09 Kira-Kasangati-24h'!F98,'28.09 Kira-Kasangati-24h'!F98)</f>
        <v>0</v>
      </c>
      <c r="G98" s="49">
        <f>AVERAGE('26.09 Kira-Kasangati-24h'!G98,'28.09 Kira-Kasangati-24h'!G98)</f>
        <v>0</v>
      </c>
      <c r="H98" s="49">
        <f>AVERAGE('26.09 Kira-Kasangati-24h'!H98,'28.09 Kira-Kasangati-24h'!H98)</f>
        <v>0</v>
      </c>
      <c r="I98" s="49">
        <f>AVERAGE('26.09 Kira-Kasangati-24h'!I98,'28.09 Kira-Kasangati-24h'!I98)</f>
        <v>0</v>
      </c>
      <c r="J98" s="49">
        <f>AVERAGE('26.09 Kira-Kasangati-24h'!J98,'28.09 Kira-Kasangati-24h'!J98)</f>
        <v>0</v>
      </c>
      <c r="K98" s="49">
        <f>AVERAGE('26.09 Kira-Kasangati-24h'!K98,'28.09 Kira-Kasangati-24h'!K98)</f>
        <v>0</v>
      </c>
      <c r="L98" s="49">
        <f>AVERAGE('26.09 Kira-Kasangati-24h'!L98,'28.09 Kira-Kasangati-24h'!L98)</f>
        <v>0</v>
      </c>
      <c r="M98" s="49">
        <f>AVERAGE('26.09 Kira-Kasangati-24h'!M98,'28.09 Kira-Kasangati-24h'!M98)</f>
        <v>4.5</v>
      </c>
      <c r="N98" s="49">
        <f>AVERAGE('26.09 Kira-Kasangati-24h'!N98,'28.09 Kira-Kasangati-24h'!N98)</f>
        <v>0</v>
      </c>
      <c r="O98" s="15">
        <f t="shared" si="35"/>
        <v>3</v>
      </c>
      <c r="P98" s="15">
        <f t="shared" si="36"/>
        <v>7.5</v>
      </c>
      <c r="R98" s="8"/>
      <c r="T98"/>
    </row>
    <row r="99" spans="2:20" ht="23.1" customHeight="1" x14ac:dyDescent="0.25">
      <c r="B99" s="23" t="s">
        <v>139</v>
      </c>
      <c r="C99" s="49">
        <f>AVERAGE('26.09 Kira-Kasangati-24h'!C99,'28.09 Kira-Kasangati-24h'!C99)</f>
        <v>0.5</v>
      </c>
      <c r="D99" s="49">
        <f>AVERAGE('26.09 Kira-Kasangati-24h'!D99,'28.09 Kira-Kasangati-24h'!D99)</f>
        <v>1</v>
      </c>
      <c r="E99" s="49">
        <f>AVERAGE('26.09 Kira-Kasangati-24h'!E99,'28.09 Kira-Kasangati-24h'!E99)</f>
        <v>0.5</v>
      </c>
      <c r="F99" s="49">
        <f>AVERAGE('26.09 Kira-Kasangati-24h'!F99,'28.09 Kira-Kasangati-24h'!F99)</f>
        <v>2</v>
      </c>
      <c r="G99" s="49">
        <f>AVERAGE('26.09 Kira-Kasangati-24h'!G99,'28.09 Kira-Kasangati-24h'!G99)</f>
        <v>0</v>
      </c>
      <c r="H99" s="49">
        <f>AVERAGE('26.09 Kira-Kasangati-24h'!H99,'28.09 Kira-Kasangati-24h'!H99)</f>
        <v>0</v>
      </c>
      <c r="I99" s="49">
        <f>AVERAGE('26.09 Kira-Kasangati-24h'!I99,'28.09 Kira-Kasangati-24h'!I99)</f>
        <v>0</v>
      </c>
      <c r="J99" s="49">
        <f>AVERAGE('26.09 Kira-Kasangati-24h'!J99,'28.09 Kira-Kasangati-24h'!J99)</f>
        <v>0</v>
      </c>
      <c r="K99" s="49">
        <f>AVERAGE('26.09 Kira-Kasangati-24h'!K99,'28.09 Kira-Kasangati-24h'!K99)</f>
        <v>0</v>
      </c>
      <c r="L99" s="49">
        <f>AVERAGE('26.09 Kira-Kasangati-24h'!L99,'28.09 Kira-Kasangati-24h'!L99)</f>
        <v>0</v>
      </c>
      <c r="M99" s="49">
        <f>AVERAGE('26.09 Kira-Kasangati-24h'!M99,'28.09 Kira-Kasangati-24h'!M99)</f>
        <v>1</v>
      </c>
      <c r="N99" s="49">
        <f>AVERAGE('26.09 Kira-Kasangati-24h'!N99,'28.09 Kira-Kasangati-24h'!N99)</f>
        <v>0</v>
      </c>
      <c r="O99" s="15">
        <f t="shared" si="35"/>
        <v>4</v>
      </c>
      <c r="P99" s="15">
        <f t="shared" si="36"/>
        <v>5</v>
      </c>
      <c r="R99" s="8"/>
      <c r="T99"/>
    </row>
    <row r="100" spans="2:20" ht="23.1" customHeight="1" x14ac:dyDescent="0.25">
      <c r="B100" s="25" t="s">
        <v>140</v>
      </c>
      <c r="C100" s="49">
        <f>AVERAGE('26.09 Kira-Kasangati-24h'!C100,'28.09 Kira-Kasangati-24h'!C100)</f>
        <v>1.5</v>
      </c>
      <c r="D100" s="49">
        <f>AVERAGE('26.09 Kira-Kasangati-24h'!D100,'28.09 Kira-Kasangati-24h'!D100)</f>
        <v>0</v>
      </c>
      <c r="E100" s="49">
        <f>AVERAGE('26.09 Kira-Kasangati-24h'!E100,'28.09 Kira-Kasangati-24h'!E100)</f>
        <v>0</v>
      </c>
      <c r="F100" s="49">
        <f>AVERAGE('26.09 Kira-Kasangati-24h'!F100,'28.09 Kira-Kasangati-24h'!F100)</f>
        <v>3</v>
      </c>
      <c r="G100" s="49">
        <f>AVERAGE('26.09 Kira-Kasangati-24h'!G100,'28.09 Kira-Kasangati-24h'!G100)</f>
        <v>0</v>
      </c>
      <c r="H100" s="49">
        <f>AVERAGE('26.09 Kira-Kasangati-24h'!H100,'28.09 Kira-Kasangati-24h'!H100)</f>
        <v>0</v>
      </c>
      <c r="I100" s="49">
        <f>AVERAGE('26.09 Kira-Kasangati-24h'!I100,'28.09 Kira-Kasangati-24h'!I100)</f>
        <v>0</v>
      </c>
      <c r="J100" s="49">
        <f>AVERAGE('26.09 Kira-Kasangati-24h'!J100,'28.09 Kira-Kasangati-24h'!J100)</f>
        <v>0</v>
      </c>
      <c r="K100" s="49">
        <f>AVERAGE('26.09 Kira-Kasangati-24h'!K100,'28.09 Kira-Kasangati-24h'!K100)</f>
        <v>0</v>
      </c>
      <c r="L100" s="49">
        <f>AVERAGE('26.09 Kira-Kasangati-24h'!L100,'28.09 Kira-Kasangati-24h'!L100)</f>
        <v>0</v>
      </c>
      <c r="M100" s="49">
        <f>AVERAGE('26.09 Kira-Kasangati-24h'!M100,'28.09 Kira-Kasangati-24h'!M100)</f>
        <v>6</v>
      </c>
      <c r="N100" s="49">
        <f>AVERAGE('26.09 Kira-Kasangati-24h'!N100,'28.09 Kira-Kasangati-24h'!N100)</f>
        <v>0</v>
      </c>
      <c r="O100" s="15">
        <f t="shared" si="35"/>
        <v>4.5</v>
      </c>
      <c r="P100" s="15">
        <f t="shared" si="36"/>
        <v>10.5</v>
      </c>
      <c r="R100" s="8"/>
      <c r="T100"/>
    </row>
    <row r="101" spans="2:20" ht="23.1" customHeight="1" x14ac:dyDescent="0.25">
      <c r="B101" s="23" t="s">
        <v>141</v>
      </c>
      <c r="C101" s="49">
        <f>AVERAGE('26.09 Kira-Kasangati-24h'!C101,'28.09 Kira-Kasangati-24h'!C101)</f>
        <v>4</v>
      </c>
      <c r="D101" s="49">
        <f>AVERAGE('26.09 Kira-Kasangati-24h'!D101,'28.09 Kira-Kasangati-24h'!D101)</f>
        <v>0</v>
      </c>
      <c r="E101" s="49">
        <f>AVERAGE('26.09 Kira-Kasangati-24h'!E101,'28.09 Kira-Kasangati-24h'!E101)</f>
        <v>0.5</v>
      </c>
      <c r="F101" s="49">
        <f>AVERAGE('26.09 Kira-Kasangati-24h'!F101,'28.09 Kira-Kasangati-24h'!F101)</f>
        <v>5</v>
      </c>
      <c r="G101" s="49">
        <f>AVERAGE('26.09 Kira-Kasangati-24h'!G101,'28.09 Kira-Kasangati-24h'!G101)</f>
        <v>0</v>
      </c>
      <c r="H101" s="49">
        <f>AVERAGE('26.09 Kira-Kasangati-24h'!H101,'28.09 Kira-Kasangati-24h'!H101)</f>
        <v>0</v>
      </c>
      <c r="I101" s="49">
        <f>AVERAGE('26.09 Kira-Kasangati-24h'!I101,'28.09 Kira-Kasangati-24h'!I101)</f>
        <v>0</v>
      </c>
      <c r="J101" s="49">
        <f>AVERAGE('26.09 Kira-Kasangati-24h'!J101,'28.09 Kira-Kasangati-24h'!J101)</f>
        <v>0</v>
      </c>
      <c r="K101" s="49">
        <f>AVERAGE('26.09 Kira-Kasangati-24h'!K101,'28.09 Kira-Kasangati-24h'!K101)</f>
        <v>0</v>
      </c>
      <c r="L101" s="49">
        <f>AVERAGE('26.09 Kira-Kasangati-24h'!L101,'28.09 Kira-Kasangati-24h'!L101)</f>
        <v>0</v>
      </c>
      <c r="M101" s="49">
        <f>AVERAGE('26.09 Kira-Kasangati-24h'!M101,'28.09 Kira-Kasangati-24h'!M101)</f>
        <v>8</v>
      </c>
      <c r="N101" s="49">
        <f>AVERAGE('26.09 Kira-Kasangati-24h'!N101,'28.09 Kira-Kasangati-24h'!N101)</f>
        <v>0</v>
      </c>
      <c r="O101" s="15">
        <f t="shared" si="35"/>
        <v>9.5</v>
      </c>
      <c r="P101" s="15">
        <f t="shared" si="36"/>
        <v>17.5</v>
      </c>
      <c r="R101" s="8"/>
      <c r="T101"/>
    </row>
    <row r="102" spans="2:20" ht="23.1" customHeight="1" x14ac:dyDescent="0.25">
      <c r="B102" s="24" t="s">
        <v>142</v>
      </c>
      <c r="C102" s="49">
        <f>AVERAGE('26.09 Kira-Kasangati-24h'!C102,'28.09 Kira-Kasangati-24h'!C102)</f>
        <v>6</v>
      </c>
      <c r="D102" s="49">
        <f>AVERAGE('26.09 Kira-Kasangati-24h'!D102,'28.09 Kira-Kasangati-24h'!D102)</f>
        <v>2.5</v>
      </c>
      <c r="E102" s="49">
        <f>AVERAGE('26.09 Kira-Kasangati-24h'!E102,'28.09 Kira-Kasangati-24h'!E102)</f>
        <v>0</v>
      </c>
      <c r="F102" s="49">
        <f>AVERAGE('26.09 Kira-Kasangati-24h'!F102,'28.09 Kira-Kasangati-24h'!F102)</f>
        <v>4.5</v>
      </c>
      <c r="G102" s="49">
        <f>AVERAGE('26.09 Kira-Kasangati-24h'!G102,'28.09 Kira-Kasangati-24h'!G102)</f>
        <v>0</v>
      </c>
      <c r="H102" s="49">
        <f>AVERAGE('26.09 Kira-Kasangati-24h'!H102,'28.09 Kira-Kasangati-24h'!H102)</f>
        <v>0</v>
      </c>
      <c r="I102" s="49">
        <f>AVERAGE('26.09 Kira-Kasangati-24h'!I102,'28.09 Kira-Kasangati-24h'!I102)</f>
        <v>0</v>
      </c>
      <c r="J102" s="49">
        <f>AVERAGE('26.09 Kira-Kasangati-24h'!J102,'28.09 Kira-Kasangati-24h'!J102)</f>
        <v>0</v>
      </c>
      <c r="K102" s="49">
        <f>AVERAGE('26.09 Kira-Kasangati-24h'!K102,'28.09 Kira-Kasangati-24h'!K102)</f>
        <v>0</v>
      </c>
      <c r="L102" s="49">
        <f>AVERAGE('26.09 Kira-Kasangati-24h'!L102,'28.09 Kira-Kasangati-24h'!L102)</f>
        <v>0</v>
      </c>
      <c r="M102" s="49">
        <f>AVERAGE('26.09 Kira-Kasangati-24h'!M102,'28.09 Kira-Kasangati-24h'!M102)</f>
        <v>8.5</v>
      </c>
      <c r="N102" s="49">
        <f>AVERAGE('26.09 Kira-Kasangati-24h'!N102,'28.09 Kira-Kasangati-24h'!N102)</f>
        <v>0</v>
      </c>
      <c r="O102" s="15">
        <f t="shared" si="35"/>
        <v>13</v>
      </c>
      <c r="P102" s="15">
        <f t="shared" si="36"/>
        <v>21.5</v>
      </c>
      <c r="R102" s="8"/>
      <c r="T102"/>
    </row>
    <row r="103" spans="2:20" ht="23.1" customHeight="1" x14ac:dyDescent="0.25">
      <c r="B103" s="23" t="s">
        <v>143</v>
      </c>
      <c r="C103" s="49">
        <f>AVERAGE('26.09 Kira-Kasangati-24h'!C103,'28.09 Kira-Kasangati-24h'!C103)</f>
        <v>6.5</v>
      </c>
      <c r="D103" s="49">
        <f>AVERAGE('26.09 Kira-Kasangati-24h'!D103,'28.09 Kira-Kasangati-24h'!D103)</f>
        <v>3.5</v>
      </c>
      <c r="E103" s="49">
        <f>AVERAGE('26.09 Kira-Kasangati-24h'!E103,'28.09 Kira-Kasangati-24h'!E103)</f>
        <v>0.5</v>
      </c>
      <c r="F103" s="49">
        <f>AVERAGE('26.09 Kira-Kasangati-24h'!F103,'28.09 Kira-Kasangati-24h'!F103)</f>
        <v>1.5</v>
      </c>
      <c r="G103" s="49">
        <f>AVERAGE('26.09 Kira-Kasangati-24h'!G103,'28.09 Kira-Kasangati-24h'!G103)</f>
        <v>0</v>
      </c>
      <c r="H103" s="49">
        <f>AVERAGE('26.09 Kira-Kasangati-24h'!H103,'28.09 Kira-Kasangati-24h'!H103)</f>
        <v>0</v>
      </c>
      <c r="I103" s="49">
        <f>AVERAGE('26.09 Kira-Kasangati-24h'!I103,'28.09 Kira-Kasangati-24h'!I103)</f>
        <v>0</v>
      </c>
      <c r="J103" s="49">
        <f>AVERAGE('26.09 Kira-Kasangati-24h'!J103,'28.09 Kira-Kasangati-24h'!J103)</f>
        <v>0</v>
      </c>
      <c r="K103" s="49">
        <f>AVERAGE('26.09 Kira-Kasangati-24h'!K103,'28.09 Kira-Kasangati-24h'!K103)</f>
        <v>0</v>
      </c>
      <c r="L103" s="49">
        <f>AVERAGE('26.09 Kira-Kasangati-24h'!L103,'28.09 Kira-Kasangati-24h'!L103)</f>
        <v>0</v>
      </c>
      <c r="M103" s="49">
        <f>AVERAGE('26.09 Kira-Kasangati-24h'!M103,'28.09 Kira-Kasangati-24h'!M103)</f>
        <v>12</v>
      </c>
      <c r="N103" s="49">
        <f>AVERAGE('26.09 Kira-Kasangati-24h'!N103,'28.09 Kira-Kasangati-24h'!N103)</f>
        <v>0</v>
      </c>
      <c r="O103" s="15">
        <f t="shared" si="35"/>
        <v>12</v>
      </c>
      <c r="P103" s="15">
        <f t="shared" si="36"/>
        <v>24</v>
      </c>
      <c r="R103" s="8"/>
      <c r="T103"/>
    </row>
    <row r="104" spans="2:20" ht="23.1" customHeight="1" x14ac:dyDescent="0.25">
      <c r="B104" s="25" t="s">
        <v>144</v>
      </c>
      <c r="C104" s="49">
        <f>AVERAGE('26.09 Kira-Kasangati-24h'!C104,'28.09 Kira-Kasangati-24h'!C104)</f>
        <v>3.5</v>
      </c>
      <c r="D104" s="49">
        <f>AVERAGE('26.09 Kira-Kasangati-24h'!D104,'28.09 Kira-Kasangati-24h'!D104)</f>
        <v>1.5</v>
      </c>
      <c r="E104" s="49">
        <f>AVERAGE('26.09 Kira-Kasangati-24h'!E104,'28.09 Kira-Kasangati-24h'!E104)</f>
        <v>0.5</v>
      </c>
      <c r="F104" s="49">
        <f>AVERAGE('26.09 Kira-Kasangati-24h'!F104,'28.09 Kira-Kasangati-24h'!F104)</f>
        <v>5</v>
      </c>
      <c r="G104" s="49">
        <f>AVERAGE('26.09 Kira-Kasangati-24h'!G104,'28.09 Kira-Kasangati-24h'!G104)</f>
        <v>0</v>
      </c>
      <c r="H104" s="49">
        <f>AVERAGE('26.09 Kira-Kasangati-24h'!H104,'28.09 Kira-Kasangati-24h'!H104)</f>
        <v>0</v>
      </c>
      <c r="I104" s="49">
        <f>AVERAGE('26.09 Kira-Kasangati-24h'!I104,'28.09 Kira-Kasangati-24h'!I104)</f>
        <v>0.5</v>
      </c>
      <c r="J104" s="49">
        <f>AVERAGE('26.09 Kira-Kasangati-24h'!J104,'28.09 Kira-Kasangati-24h'!J104)</f>
        <v>0</v>
      </c>
      <c r="K104" s="49">
        <f>AVERAGE('26.09 Kira-Kasangati-24h'!K104,'28.09 Kira-Kasangati-24h'!K104)</f>
        <v>0</v>
      </c>
      <c r="L104" s="49">
        <f>AVERAGE('26.09 Kira-Kasangati-24h'!L104,'28.09 Kira-Kasangati-24h'!L104)</f>
        <v>0</v>
      </c>
      <c r="M104" s="49">
        <f>AVERAGE('26.09 Kira-Kasangati-24h'!M104,'28.09 Kira-Kasangati-24h'!M104)</f>
        <v>9</v>
      </c>
      <c r="N104" s="49">
        <f>AVERAGE('26.09 Kira-Kasangati-24h'!N104,'28.09 Kira-Kasangati-24h'!N104)</f>
        <v>0</v>
      </c>
      <c r="O104" s="15">
        <f t="shared" si="35"/>
        <v>11</v>
      </c>
      <c r="P104" s="15">
        <f t="shared" si="36"/>
        <v>20</v>
      </c>
      <c r="R104" s="8"/>
      <c r="T104"/>
    </row>
    <row r="105" spans="2:20" ht="23.1" customHeight="1" x14ac:dyDescent="0.25">
      <c r="B105" s="23" t="s">
        <v>145</v>
      </c>
      <c r="C105" s="49">
        <f>AVERAGE('26.09 Kira-Kasangati-24h'!C105,'28.09 Kira-Kasangati-24h'!C105)</f>
        <v>6</v>
      </c>
      <c r="D105" s="49">
        <f>AVERAGE('26.09 Kira-Kasangati-24h'!D105,'28.09 Kira-Kasangati-24h'!D105)</f>
        <v>1.5</v>
      </c>
      <c r="E105" s="49">
        <f>AVERAGE('26.09 Kira-Kasangati-24h'!E105,'28.09 Kira-Kasangati-24h'!E105)</f>
        <v>0.5</v>
      </c>
      <c r="F105" s="49">
        <f>AVERAGE('26.09 Kira-Kasangati-24h'!F105,'28.09 Kira-Kasangati-24h'!F105)</f>
        <v>7</v>
      </c>
      <c r="G105" s="49">
        <f>AVERAGE('26.09 Kira-Kasangati-24h'!G105,'28.09 Kira-Kasangati-24h'!G105)</f>
        <v>0</v>
      </c>
      <c r="H105" s="49">
        <f>AVERAGE('26.09 Kira-Kasangati-24h'!H105,'28.09 Kira-Kasangati-24h'!H105)</f>
        <v>0</v>
      </c>
      <c r="I105" s="49">
        <f>AVERAGE('26.09 Kira-Kasangati-24h'!I105,'28.09 Kira-Kasangati-24h'!I105)</f>
        <v>0</v>
      </c>
      <c r="J105" s="49">
        <f>AVERAGE('26.09 Kira-Kasangati-24h'!J105,'28.09 Kira-Kasangati-24h'!J105)</f>
        <v>0</v>
      </c>
      <c r="K105" s="49">
        <f>AVERAGE('26.09 Kira-Kasangati-24h'!K105,'28.09 Kira-Kasangati-24h'!K105)</f>
        <v>0</v>
      </c>
      <c r="L105" s="49">
        <f>AVERAGE('26.09 Kira-Kasangati-24h'!L105,'28.09 Kira-Kasangati-24h'!L105)</f>
        <v>0</v>
      </c>
      <c r="M105" s="49">
        <f>AVERAGE('26.09 Kira-Kasangati-24h'!M105,'28.09 Kira-Kasangati-24h'!M105)</f>
        <v>13</v>
      </c>
      <c r="N105" s="49">
        <f>AVERAGE('26.09 Kira-Kasangati-24h'!N105,'28.09 Kira-Kasangati-24h'!N105)</f>
        <v>0</v>
      </c>
      <c r="O105" s="15">
        <f t="shared" si="35"/>
        <v>15</v>
      </c>
      <c r="P105" s="15">
        <f t="shared" si="36"/>
        <v>28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669.35714285714289</v>
      </c>
      <c r="D106" s="16">
        <f t="shared" ref="D106:O106" si="37">SUM(D10:D105)</f>
        <v>106.42857142857143</v>
      </c>
      <c r="E106" s="16">
        <f t="shared" si="37"/>
        <v>115.71428571428571</v>
      </c>
      <c r="F106" s="16">
        <f t="shared" si="37"/>
        <v>192.5</v>
      </c>
      <c r="G106" s="16">
        <f t="shared" si="37"/>
        <v>3.1428571428571423</v>
      </c>
      <c r="H106" s="16">
        <f t="shared" si="37"/>
        <v>3.0714285714285712</v>
      </c>
      <c r="I106" s="16">
        <f t="shared" si="37"/>
        <v>84.5</v>
      </c>
      <c r="J106" s="16">
        <f t="shared" si="37"/>
        <v>33.476190476190482</v>
      </c>
      <c r="K106" s="16">
        <f t="shared" si="37"/>
        <v>24.404761904761905</v>
      </c>
      <c r="L106" s="16">
        <f t="shared" si="37"/>
        <v>15.214285714285719</v>
      </c>
      <c r="M106" s="16">
        <f t="shared" si="37"/>
        <v>1608.8571428571427</v>
      </c>
      <c r="N106" s="16">
        <f t="shared" si="37"/>
        <v>0.5</v>
      </c>
      <c r="O106" s="16">
        <f t="shared" si="37"/>
        <v>1248.3095238095239</v>
      </c>
      <c r="P106" s="16">
        <f>SUM(P10:P105)</f>
        <v>2857.1666666666661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0.23427304772460236</v>
      </c>
      <c r="D107" s="43">
        <f t="shared" si="38"/>
        <v>3.7249689585920127E-2</v>
      </c>
      <c r="E107" s="43">
        <f t="shared" si="38"/>
        <v>4.0499662502812485E-2</v>
      </c>
      <c r="F107" s="43">
        <f t="shared" si="38"/>
        <v>6.7374438546345464E-2</v>
      </c>
      <c r="G107" s="43">
        <f t="shared" si="38"/>
        <v>1.0999908334097216E-3</v>
      </c>
      <c r="H107" s="43">
        <f t="shared" si="38"/>
        <v>1.0749910417413189E-3</v>
      </c>
      <c r="I107" s="43">
        <f t="shared" si="38"/>
        <v>2.9574753543720474E-2</v>
      </c>
      <c r="J107" s="43">
        <f t="shared" si="38"/>
        <v>1.1716569028591433E-2</v>
      </c>
      <c r="K107" s="43">
        <f t="shared" si="38"/>
        <v>8.5415954867042801E-3</v>
      </c>
      <c r="L107" s="43">
        <f t="shared" si="38"/>
        <v>5.3249556253697917E-3</v>
      </c>
      <c r="M107" s="43">
        <f t="shared" si="38"/>
        <v>0.56309530753910386</v>
      </c>
      <c r="N107" s="43">
        <f t="shared" si="38"/>
        <v>1.7499854167881939E-4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0.53621087566041692</v>
      </c>
      <c r="D108" s="44">
        <f t="shared" ref="D108:N108" si="39">D106/$O$106</f>
        <v>8.525815865265407E-2</v>
      </c>
      <c r="E108" s="44">
        <f t="shared" si="39"/>
        <v>9.2696789944496358E-2</v>
      </c>
      <c r="F108" s="44">
        <f t="shared" si="39"/>
        <v>0.15420854870396153</v>
      </c>
      <c r="G108" s="44">
        <f t="shared" si="39"/>
        <v>2.5176905910850862E-3</v>
      </c>
      <c r="H108" s="44">
        <f t="shared" si="39"/>
        <v>2.460470350378607E-3</v>
      </c>
      <c r="I108" s="44">
        <f t="shared" si="39"/>
        <v>6.7691544755764943E-2</v>
      </c>
      <c r="J108" s="44">
        <f t="shared" si="39"/>
        <v>2.6817219477769941E-2</v>
      </c>
      <c r="K108" s="44">
        <f t="shared" si="39"/>
        <v>1.9550248908047074E-2</v>
      </c>
      <c r="L108" s="44">
        <f t="shared" si="39"/>
        <v>1.218791127048008E-2</v>
      </c>
      <c r="M108" s="44"/>
      <c r="N108" s="44">
        <f t="shared" si="39"/>
        <v>4.0054168494535464E-4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M16" zoomScale="60" workbookViewId="0">
      <selection activeCell="AC75" sqref="AC7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'29.09 Kasangati-Kira'!C3:G3</f>
        <v>MCC - C2 - STN 70 - KASANGATI-KIIRA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9" t="s">
        <v>162</v>
      </c>
      <c r="E5" s="80"/>
      <c r="F5" s="41" t="s">
        <v>1</v>
      </c>
      <c r="G5" s="76" t="str">
        <f>'29.09 Kasangati-Kira'!G5:H5</f>
        <v>Bonobos hotel</v>
      </c>
      <c r="H5" s="77"/>
      <c r="I5" s="14"/>
      <c r="J5" s="2" t="s">
        <v>5</v>
      </c>
      <c r="K5" s="76" t="str">
        <f>'29.09 Kasangati-Kira'!K5:L5</f>
        <v>Deborah</v>
      </c>
      <c r="L5" s="77"/>
      <c r="M5" s="10"/>
      <c r="N5" s="10"/>
      <c r="O5" s="3"/>
      <c r="P5" s="3"/>
    </row>
    <row r="6" spans="2:32" ht="23.25" customHeight="1" x14ac:dyDescent="0.25">
      <c r="C6" s="2" t="s">
        <v>4</v>
      </c>
      <c r="D6" s="76" t="str">
        <f>'29.09 Kasangati-Kira'!D6:E6</f>
        <v>KASANAGATI</v>
      </c>
      <c r="E6" s="77"/>
      <c r="F6" s="2" t="s">
        <v>2</v>
      </c>
      <c r="G6" s="76" t="str">
        <f>'29.09 Kasangati-Kira'!G6:H6</f>
        <v>KIIRA</v>
      </c>
      <c r="H6" s="77"/>
      <c r="J6" s="2" t="s">
        <v>21</v>
      </c>
      <c r="K6" s="76" t="str">
        <f>'29.09 Kasangati-Kira'!K6:L6</f>
        <v>Lawrence</v>
      </c>
      <c r="L6" s="7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AVERAGE('23.09. KASANGATI-KIIRA'!C10,'24.09 Kasangati-Kira'!C10,'25.09 Kasangati-Kira'!C10,'27.09 Kasangati-Kira'!C10,'26.09 Kasangati-Kira-24h'!C10,'28.09 Kasangati-24h'!C10,'29.09 Kasangati-Kira'!C10)</f>
        <v>13.142857142857142</v>
      </c>
      <c r="D10" s="49">
        <f>AVERAGE('23.09. KASANGATI-KIIRA'!D10,'24.09 Kasangati-Kira'!D10,'25.09 Kasangati-Kira'!D10,'27.09 Kasangati-Kira'!D10,'26.09 Kasangati-Kira-24h'!D10,'28.09 Kasangati-24h'!D10,'29.09 Kasangati-Kira'!D10)</f>
        <v>0.2857142857142857</v>
      </c>
      <c r="E10" s="49">
        <f>AVERAGE('23.09. KASANGATI-KIIRA'!E10,'24.09 Kasangati-Kira'!E10,'25.09 Kasangati-Kira'!E10,'27.09 Kasangati-Kira'!E10,'26.09 Kasangati-Kira-24h'!E10,'28.09 Kasangati-24h'!E10,'29.09 Kasangati-Kira'!E10)</f>
        <v>2.7142857142857144</v>
      </c>
      <c r="F10" s="49">
        <f>AVERAGE('23.09. KASANGATI-KIIRA'!F10,'24.09 Kasangati-Kira'!F10,'25.09 Kasangati-Kira'!F10,'27.09 Kasangati-Kira'!F10,'26.09 Kasangati-Kira-24h'!F10,'28.09 Kasangati-24h'!F10,'29.09 Kasangati-Kira'!F10)</f>
        <v>4.1428571428571432</v>
      </c>
      <c r="G10" s="49">
        <f>AVERAGE('23.09. KASANGATI-KIIRA'!G10,'24.09 Kasangati-Kira'!G10,'25.09 Kasangati-Kira'!G10,'27.09 Kasangati-Kira'!G10,'26.09 Kasangati-Kira-24h'!G10,'28.09 Kasangati-24h'!G10,'29.09 Kasangati-Kira'!G10)</f>
        <v>0</v>
      </c>
      <c r="H10" s="49">
        <f>AVERAGE('23.09. KASANGATI-KIIRA'!H10,'24.09 Kasangati-Kira'!H10,'25.09 Kasangati-Kira'!H10,'27.09 Kasangati-Kira'!H10,'26.09 Kasangati-Kira-24h'!H10,'28.09 Kasangati-24h'!H10,'29.09 Kasangati-Kira'!H10)</f>
        <v>0</v>
      </c>
      <c r="I10" s="49">
        <f>AVERAGE('23.09. KASANGATI-KIIRA'!I10,'24.09 Kasangati-Kira'!I10,'25.09 Kasangati-Kira'!I10,'27.09 Kasangati-Kira'!I10,'26.09 Kasangati-Kira-24h'!I10,'28.09 Kasangati-24h'!I10,'29.09 Kasangati-Kira'!I10)</f>
        <v>1</v>
      </c>
      <c r="J10" s="49">
        <f>AVERAGE('23.09. KASANGATI-KIIRA'!J10,'24.09 Kasangati-Kira'!J10,'25.09 Kasangati-Kira'!J10,'27.09 Kasangati-Kira'!J10,'26.09 Kasangati-Kira-24h'!J10,'28.09 Kasangati-24h'!J10,'29.09 Kasangati-Kira'!J10)</f>
        <v>0.16666666666666666</v>
      </c>
      <c r="K10" s="49">
        <f>AVERAGE('23.09. KASANGATI-KIIRA'!K10,'24.09 Kasangati-Kira'!K10,'25.09 Kasangati-Kira'!K10,'27.09 Kasangati-Kira'!K10,'26.09 Kasangati-Kira-24h'!K10,'28.09 Kasangati-24h'!K10,'29.09 Kasangati-Kira'!K10)</f>
        <v>0.14285714285714285</v>
      </c>
      <c r="L10" s="49">
        <f>AVERAGE('23.09. KASANGATI-KIIRA'!L10,'24.09 Kasangati-Kira'!L10,'25.09 Kasangati-Kira'!L10,'27.09 Kasangati-Kira'!L10,'26.09 Kasangati-Kira-24h'!L10,'28.09 Kasangati-24h'!L10,'29.09 Kasangati-Kira'!L10)</f>
        <v>0.7142857142857143</v>
      </c>
      <c r="M10" s="49">
        <f>AVERAGE('23.09. KASANGATI-KIIRA'!M10,'24.09 Kasangati-Kira'!M10,'25.09 Kasangati-Kira'!M10,'27.09 Kasangati-Kira'!M10,'26.09 Kasangati-Kira-24h'!M10,'28.09 Kasangati-24h'!M10,'29.09 Kasangati-Kira'!M10)</f>
        <v>23.571428571428573</v>
      </c>
      <c r="N10" s="49">
        <f>AVERAGE('23.09. KASANGATI-KIIRA'!N10,'24.09 Kasangati-Kira'!N10,'25.09 Kasangati-Kira'!N10,'27.09 Kasangati-Kira'!N10,'26.09 Kasangati-Kira-24h'!N10,'28.09 Kasangati-24h'!N10,'29.09 Kasangati-Kira'!N10)</f>
        <v>0</v>
      </c>
      <c r="O10" s="15">
        <f t="shared" ref="O10:O58" si="0">SUM(C10:L10,N10)</f>
        <v>22.30952380952381</v>
      </c>
      <c r="P10" s="15">
        <f t="shared" ref="P10:P58" si="1">SUM(C10:N10)</f>
        <v>45.88095238095238</v>
      </c>
      <c r="R10" s="1" t="s">
        <v>6</v>
      </c>
      <c r="S10" s="17">
        <f t="shared" ref="S10:AF10" si="2">SUM(C10:C13)</f>
        <v>44.428571428571423</v>
      </c>
      <c r="T10" s="17">
        <f t="shared" si="2"/>
        <v>2.1428571428571428</v>
      </c>
      <c r="U10" s="17">
        <f t="shared" si="2"/>
        <v>6.9999999999999991</v>
      </c>
      <c r="V10" s="17">
        <f t="shared" si="2"/>
        <v>15</v>
      </c>
      <c r="W10" s="17">
        <f t="shared" si="2"/>
        <v>0</v>
      </c>
      <c r="X10" s="17">
        <f t="shared" si="2"/>
        <v>0</v>
      </c>
      <c r="Y10" s="17">
        <f t="shared" si="2"/>
        <v>5.4285714285714288</v>
      </c>
      <c r="Z10" s="17">
        <f t="shared" si="2"/>
        <v>0.88095238095238093</v>
      </c>
      <c r="AA10" s="17">
        <f t="shared" si="2"/>
        <v>0.71428571428571419</v>
      </c>
      <c r="AB10" s="17">
        <f t="shared" si="2"/>
        <v>1</v>
      </c>
      <c r="AC10" s="17">
        <f t="shared" si="2"/>
        <v>94.142857142857139</v>
      </c>
      <c r="AD10" s="17">
        <f t="shared" si="2"/>
        <v>0</v>
      </c>
      <c r="AE10" s="31">
        <f t="shared" si="2"/>
        <v>76.595238095238102</v>
      </c>
      <c r="AF10" s="31">
        <f t="shared" si="2"/>
        <v>170.73809523809524</v>
      </c>
    </row>
    <row r="11" spans="2:32" s="6" customFormat="1" ht="23.1" customHeight="1" x14ac:dyDescent="0.25">
      <c r="B11" s="23" t="s">
        <v>38</v>
      </c>
      <c r="C11" s="49">
        <f>AVERAGE('23.09. KASANGATI-KIIRA'!C11,'24.09 Kasangati-Kira'!C11,'25.09 Kasangati-Kira'!C11,'27.09 Kasangati-Kira'!C11,'26.09 Kasangati-Kira-24h'!C11,'28.09 Kasangati-24h'!C11,'29.09 Kasangati-Kira'!C11)</f>
        <v>12.428571428571429</v>
      </c>
      <c r="D11" s="49">
        <f>AVERAGE('23.09. KASANGATI-KIIRA'!D11,'24.09 Kasangati-Kira'!D11,'25.09 Kasangati-Kira'!D11,'27.09 Kasangati-Kira'!D11,'26.09 Kasangati-Kira-24h'!D11,'28.09 Kasangati-24h'!D11,'29.09 Kasangati-Kira'!D11)</f>
        <v>0.8571428571428571</v>
      </c>
      <c r="E11" s="49">
        <f>AVERAGE('23.09. KASANGATI-KIIRA'!E11,'24.09 Kasangati-Kira'!E11,'25.09 Kasangati-Kira'!E11,'27.09 Kasangati-Kira'!E11,'26.09 Kasangati-Kira-24h'!E11,'28.09 Kasangati-24h'!E11,'29.09 Kasangati-Kira'!E11)</f>
        <v>1.5714285714285714</v>
      </c>
      <c r="F11" s="49">
        <f>AVERAGE('23.09. KASANGATI-KIIRA'!F11,'24.09 Kasangati-Kira'!F11,'25.09 Kasangati-Kira'!F11,'27.09 Kasangati-Kira'!F11,'26.09 Kasangati-Kira-24h'!F11,'28.09 Kasangati-24h'!F11,'29.09 Kasangati-Kira'!F11)</f>
        <v>3</v>
      </c>
      <c r="G11" s="49">
        <f>AVERAGE('23.09. KASANGATI-KIIRA'!G11,'24.09 Kasangati-Kira'!G11,'25.09 Kasangati-Kira'!G11,'27.09 Kasangati-Kira'!G11,'26.09 Kasangati-Kira-24h'!G11,'28.09 Kasangati-24h'!G11,'29.09 Kasangati-Kira'!G11)</f>
        <v>0</v>
      </c>
      <c r="H11" s="49">
        <f>AVERAGE('23.09. KASANGATI-KIIRA'!H11,'24.09 Kasangati-Kira'!H11,'25.09 Kasangati-Kira'!H11,'27.09 Kasangati-Kira'!H11,'26.09 Kasangati-Kira-24h'!H11,'28.09 Kasangati-24h'!H11,'29.09 Kasangati-Kira'!H11)</f>
        <v>0</v>
      </c>
      <c r="I11" s="49">
        <f>AVERAGE('23.09. KASANGATI-KIIRA'!I11,'24.09 Kasangati-Kira'!I11,'25.09 Kasangati-Kira'!I11,'27.09 Kasangati-Kira'!I11,'26.09 Kasangati-Kira-24h'!I11,'28.09 Kasangati-24h'!I11,'29.09 Kasangati-Kira'!I11)</f>
        <v>1</v>
      </c>
      <c r="J11" s="49">
        <f>AVERAGE('23.09. KASANGATI-KIIRA'!J11,'24.09 Kasangati-Kira'!J11,'25.09 Kasangati-Kira'!J11,'27.09 Kasangati-Kira'!J11,'26.09 Kasangati-Kira-24h'!J11,'28.09 Kasangati-24h'!J11,'29.09 Kasangati-Kira'!J11)</f>
        <v>0.42857142857142855</v>
      </c>
      <c r="K11" s="49">
        <f>AVERAGE('23.09. KASANGATI-KIIRA'!K11,'24.09 Kasangati-Kira'!K11,'25.09 Kasangati-Kira'!K11,'27.09 Kasangati-Kira'!K11,'26.09 Kasangati-Kira-24h'!K11,'28.09 Kasangati-24h'!K11,'29.09 Kasangati-Kira'!K11)</f>
        <v>0</v>
      </c>
      <c r="L11" s="49">
        <f>AVERAGE('23.09. KASANGATI-KIIRA'!L11,'24.09 Kasangati-Kira'!L11,'25.09 Kasangati-Kira'!L11,'27.09 Kasangati-Kira'!L11,'26.09 Kasangati-Kira-24h'!L11,'28.09 Kasangati-24h'!L11,'29.09 Kasangati-Kira'!L11)</f>
        <v>0.14285714285714285</v>
      </c>
      <c r="M11" s="49">
        <f>AVERAGE('23.09. KASANGATI-KIIRA'!M11,'24.09 Kasangati-Kira'!M11,'25.09 Kasangati-Kira'!M11,'27.09 Kasangati-Kira'!M11,'26.09 Kasangati-Kira-24h'!M11,'28.09 Kasangati-24h'!M11,'29.09 Kasangati-Kira'!M11)</f>
        <v>26.428571428571427</v>
      </c>
      <c r="N11" s="49">
        <f>AVERAGE('23.09. KASANGATI-KIIRA'!N11,'24.09 Kasangati-Kira'!N11,'25.09 Kasangati-Kira'!N11,'27.09 Kasangati-Kira'!N11,'26.09 Kasangati-Kira-24h'!N11,'28.09 Kasangati-24h'!N11,'29.09 Kasangati-Kira'!N11)</f>
        <v>0</v>
      </c>
      <c r="O11" s="15">
        <f t="shared" si="0"/>
        <v>19.428571428571427</v>
      </c>
      <c r="P11" s="15">
        <f t="shared" si="1"/>
        <v>45.857142857142854</v>
      </c>
      <c r="R11" s="1" t="s">
        <v>7</v>
      </c>
      <c r="S11" s="17">
        <f t="shared" ref="S11:AF11" si="3">SUM(C14:C17)</f>
        <v>25.571428571428569</v>
      </c>
      <c r="T11" s="17">
        <f t="shared" si="3"/>
        <v>4.1428571428571423</v>
      </c>
      <c r="U11" s="17">
        <f t="shared" si="3"/>
        <v>5.7142857142857144</v>
      </c>
      <c r="V11" s="17">
        <f t="shared" si="3"/>
        <v>14.571428571428571</v>
      </c>
      <c r="W11" s="17">
        <f t="shared" si="3"/>
        <v>0.2857142857142857</v>
      </c>
      <c r="X11" s="17">
        <f t="shared" si="3"/>
        <v>0.14285714285714285</v>
      </c>
      <c r="Y11" s="17">
        <f t="shared" si="3"/>
        <v>6</v>
      </c>
      <c r="Z11" s="17">
        <f t="shared" si="3"/>
        <v>0.71428571428571419</v>
      </c>
      <c r="AA11" s="17">
        <f t="shared" si="3"/>
        <v>0.71428571428571419</v>
      </c>
      <c r="AB11" s="17">
        <f t="shared" si="3"/>
        <v>0.2857142857142857</v>
      </c>
      <c r="AC11" s="17">
        <f t="shared" si="3"/>
        <v>99.571428571428569</v>
      </c>
      <c r="AD11" s="17">
        <f t="shared" si="3"/>
        <v>0</v>
      </c>
      <c r="AE11" s="31">
        <f t="shared" si="3"/>
        <v>58.142857142857139</v>
      </c>
      <c r="AF11" s="31">
        <f t="shared" si="3"/>
        <v>157.71428571428572</v>
      </c>
    </row>
    <row r="12" spans="2:32" ht="23.1" customHeight="1" x14ac:dyDescent="0.25">
      <c r="B12" s="23" t="s">
        <v>39</v>
      </c>
      <c r="C12" s="49">
        <f>AVERAGE('23.09. KASANGATI-KIIRA'!C12,'24.09 Kasangati-Kira'!C12,'25.09 Kasangati-Kira'!C12,'27.09 Kasangati-Kira'!C12,'26.09 Kasangati-Kira-24h'!C12,'28.09 Kasangati-24h'!C12,'29.09 Kasangati-Kira'!C12)</f>
        <v>8.5714285714285712</v>
      </c>
      <c r="D12" s="49">
        <f>AVERAGE('23.09. KASANGATI-KIIRA'!D12,'24.09 Kasangati-Kira'!D12,'25.09 Kasangati-Kira'!D12,'27.09 Kasangati-Kira'!D12,'26.09 Kasangati-Kira-24h'!D12,'28.09 Kasangati-24h'!D12,'29.09 Kasangati-Kira'!D12)</f>
        <v>0.14285714285714285</v>
      </c>
      <c r="E12" s="49">
        <f>AVERAGE('23.09. KASANGATI-KIIRA'!E12,'24.09 Kasangati-Kira'!E12,'25.09 Kasangati-Kira'!E12,'27.09 Kasangati-Kira'!E12,'26.09 Kasangati-Kira-24h'!E12,'28.09 Kasangati-24h'!E12,'29.09 Kasangati-Kira'!E12)</f>
        <v>1.8571428571428572</v>
      </c>
      <c r="F12" s="49">
        <f>AVERAGE('23.09. KASANGATI-KIIRA'!F12,'24.09 Kasangati-Kira'!F12,'25.09 Kasangati-Kira'!F12,'27.09 Kasangati-Kira'!F12,'26.09 Kasangati-Kira-24h'!F12,'28.09 Kasangati-24h'!F12,'29.09 Kasangati-Kira'!F12)</f>
        <v>3.7142857142857144</v>
      </c>
      <c r="G12" s="49">
        <f>AVERAGE('23.09. KASANGATI-KIIRA'!G12,'24.09 Kasangati-Kira'!G12,'25.09 Kasangati-Kira'!G12,'27.09 Kasangati-Kira'!G12,'26.09 Kasangati-Kira-24h'!G12,'28.09 Kasangati-24h'!G12,'29.09 Kasangati-Kira'!G12)</f>
        <v>0</v>
      </c>
      <c r="H12" s="49">
        <f>AVERAGE('23.09. KASANGATI-KIIRA'!H12,'24.09 Kasangati-Kira'!H12,'25.09 Kasangati-Kira'!H12,'27.09 Kasangati-Kira'!H12,'26.09 Kasangati-Kira-24h'!H12,'28.09 Kasangati-24h'!H12,'29.09 Kasangati-Kira'!H12)</f>
        <v>0</v>
      </c>
      <c r="I12" s="49">
        <f>AVERAGE('23.09. KASANGATI-KIIRA'!I12,'24.09 Kasangati-Kira'!I12,'25.09 Kasangati-Kira'!I12,'27.09 Kasangati-Kira'!I12,'26.09 Kasangati-Kira-24h'!I12,'28.09 Kasangati-24h'!I12,'29.09 Kasangati-Kira'!I12)</f>
        <v>1.8571428571428572</v>
      </c>
      <c r="J12" s="49">
        <f>AVERAGE('23.09. KASANGATI-KIIRA'!J12,'24.09 Kasangati-Kira'!J12,'25.09 Kasangati-Kira'!J12,'27.09 Kasangati-Kira'!J12,'26.09 Kasangati-Kira-24h'!J12,'28.09 Kasangati-24h'!J12,'29.09 Kasangati-Kira'!J12)</f>
        <v>0.14285714285714285</v>
      </c>
      <c r="K12" s="49">
        <f>AVERAGE('23.09. KASANGATI-KIIRA'!K12,'24.09 Kasangati-Kira'!K12,'25.09 Kasangati-Kira'!K12,'27.09 Kasangati-Kira'!K12,'26.09 Kasangati-Kira-24h'!K12,'28.09 Kasangati-24h'!K12,'29.09 Kasangati-Kira'!K12)</f>
        <v>0.2857142857142857</v>
      </c>
      <c r="L12" s="49">
        <f>AVERAGE('23.09. KASANGATI-KIIRA'!L12,'24.09 Kasangati-Kira'!L12,'25.09 Kasangati-Kira'!L12,'27.09 Kasangati-Kira'!L12,'26.09 Kasangati-Kira-24h'!L12,'28.09 Kasangati-24h'!L12,'29.09 Kasangati-Kira'!L12)</f>
        <v>0.14285714285714285</v>
      </c>
      <c r="M12" s="49">
        <f>AVERAGE('23.09. KASANGATI-KIIRA'!M12,'24.09 Kasangati-Kira'!M12,'25.09 Kasangati-Kira'!M12,'27.09 Kasangati-Kira'!M12,'26.09 Kasangati-Kira-24h'!M12,'28.09 Kasangati-24h'!M12,'29.09 Kasangati-Kira'!M12)</f>
        <v>21</v>
      </c>
      <c r="N12" s="49">
        <f>AVERAGE('23.09. KASANGATI-KIIRA'!N12,'24.09 Kasangati-Kira'!N12,'25.09 Kasangati-Kira'!N12,'27.09 Kasangati-Kira'!N12,'26.09 Kasangati-Kira-24h'!N12,'28.09 Kasangati-24h'!N12,'29.09 Kasangati-Kira'!N12)</f>
        <v>0</v>
      </c>
      <c r="O12" s="15">
        <f t="shared" si="0"/>
        <v>16.714285714285712</v>
      </c>
      <c r="P12" s="15">
        <f t="shared" si="1"/>
        <v>37.714285714285708</v>
      </c>
      <c r="R12" s="1" t="s">
        <v>8</v>
      </c>
      <c r="S12" s="17">
        <f t="shared" ref="S12:AF12" si="4">SUM(C18:C21)</f>
        <v>26.285714285714285</v>
      </c>
      <c r="T12" s="17">
        <f t="shared" si="4"/>
        <v>4.5714285714285712</v>
      </c>
      <c r="U12" s="17">
        <f t="shared" si="4"/>
        <v>4.5714285714285712</v>
      </c>
      <c r="V12" s="17">
        <f t="shared" si="4"/>
        <v>9.5714285714285712</v>
      </c>
      <c r="W12" s="17">
        <f t="shared" si="4"/>
        <v>0.2857142857142857</v>
      </c>
      <c r="X12" s="17">
        <f t="shared" si="4"/>
        <v>0.2857142857142857</v>
      </c>
      <c r="Y12" s="17">
        <f t="shared" si="4"/>
        <v>5.5714285714285712</v>
      </c>
      <c r="Z12" s="17">
        <f t="shared" si="4"/>
        <v>2</v>
      </c>
      <c r="AA12" s="17">
        <f t="shared" si="4"/>
        <v>0.2857142857142857</v>
      </c>
      <c r="AB12" s="17">
        <f t="shared" si="4"/>
        <v>0.5714285714285714</v>
      </c>
      <c r="AC12" s="17">
        <f t="shared" si="4"/>
        <v>104.57142857142857</v>
      </c>
      <c r="AD12" s="17">
        <f t="shared" si="4"/>
        <v>0</v>
      </c>
      <c r="AE12" s="31">
        <f t="shared" si="4"/>
        <v>54</v>
      </c>
      <c r="AF12" s="31">
        <f t="shared" si="4"/>
        <v>158.57142857142856</v>
      </c>
    </row>
    <row r="13" spans="2:32" ht="23.1" customHeight="1" x14ac:dyDescent="0.25">
      <c r="B13" s="23" t="s">
        <v>40</v>
      </c>
      <c r="C13" s="49">
        <f>AVERAGE('23.09. KASANGATI-KIIRA'!C13,'24.09 Kasangati-Kira'!C13,'25.09 Kasangati-Kira'!C13,'27.09 Kasangati-Kira'!C13,'26.09 Kasangati-Kira-24h'!C13,'28.09 Kasangati-24h'!C13,'29.09 Kasangati-Kira'!C13)</f>
        <v>10.285714285714286</v>
      </c>
      <c r="D13" s="49">
        <f>AVERAGE('23.09. KASANGATI-KIIRA'!D13,'24.09 Kasangati-Kira'!D13,'25.09 Kasangati-Kira'!D13,'27.09 Kasangati-Kira'!D13,'26.09 Kasangati-Kira-24h'!D13,'28.09 Kasangati-24h'!D13,'29.09 Kasangati-Kira'!D13)</f>
        <v>0.8571428571428571</v>
      </c>
      <c r="E13" s="49">
        <f>AVERAGE('23.09. KASANGATI-KIIRA'!E13,'24.09 Kasangati-Kira'!E13,'25.09 Kasangati-Kira'!E13,'27.09 Kasangati-Kira'!E13,'26.09 Kasangati-Kira-24h'!E13,'28.09 Kasangati-24h'!E13,'29.09 Kasangati-Kira'!E13)</f>
        <v>0.8571428571428571</v>
      </c>
      <c r="F13" s="49">
        <f>AVERAGE('23.09. KASANGATI-KIIRA'!F13,'24.09 Kasangati-Kira'!F13,'25.09 Kasangati-Kira'!F13,'27.09 Kasangati-Kira'!F13,'26.09 Kasangati-Kira-24h'!F13,'28.09 Kasangati-24h'!F13,'29.09 Kasangati-Kira'!F13)</f>
        <v>4.1428571428571432</v>
      </c>
      <c r="G13" s="49">
        <f>AVERAGE('23.09. KASANGATI-KIIRA'!G13,'24.09 Kasangati-Kira'!G13,'25.09 Kasangati-Kira'!G13,'27.09 Kasangati-Kira'!G13,'26.09 Kasangati-Kira-24h'!G13,'28.09 Kasangati-24h'!G13,'29.09 Kasangati-Kira'!G13)</f>
        <v>0</v>
      </c>
      <c r="H13" s="49">
        <f>AVERAGE('23.09. KASANGATI-KIIRA'!H13,'24.09 Kasangati-Kira'!H13,'25.09 Kasangati-Kira'!H13,'27.09 Kasangati-Kira'!H13,'26.09 Kasangati-Kira-24h'!H13,'28.09 Kasangati-24h'!H13,'29.09 Kasangati-Kira'!H13)</f>
        <v>0</v>
      </c>
      <c r="I13" s="49">
        <f>AVERAGE('23.09. KASANGATI-KIIRA'!I13,'24.09 Kasangati-Kira'!I13,'25.09 Kasangati-Kira'!I13,'27.09 Kasangati-Kira'!I13,'26.09 Kasangati-Kira-24h'!I13,'28.09 Kasangati-24h'!I13,'29.09 Kasangati-Kira'!I13)</f>
        <v>1.5714285714285714</v>
      </c>
      <c r="J13" s="49">
        <f>AVERAGE('23.09. KASANGATI-KIIRA'!J13,'24.09 Kasangati-Kira'!J13,'25.09 Kasangati-Kira'!J13,'27.09 Kasangati-Kira'!J13,'26.09 Kasangati-Kira-24h'!J13,'28.09 Kasangati-24h'!J13,'29.09 Kasangati-Kira'!J13)</f>
        <v>0.14285714285714285</v>
      </c>
      <c r="K13" s="49">
        <f>AVERAGE('23.09. KASANGATI-KIIRA'!K13,'24.09 Kasangati-Kira'!K13,'25.09 Kasangati-Kira'!K13,'27.09 Kasangati-Kira'!K13,'26.09 Kasangati-Kira-24h'!K13,'28.09 Kasangati-24h'!K13,'29.09 Kasangati-Kira'!K13)</f>
        <v>0.2857142857142857</v>
      </c>
      <c r="L13" s="49">
        <f>AVERAGE('23.09. KASANGATI-KIIRA'!L13,'24.09 Kasangati-Kira'!L13,'25.09 Kasangati-Kira'!L13,'27.09 Kasangati-Kira'!L13,'26.09 Kasangati-Kira-24h'!L13,'28.09 Kasangati-24h'!L13,'29.09 Kasangati-Kira'!L13)</f>
        <v>0</v>
      </c>
      <c r="M13" s="49">
        <f>AVERAGE('23.09. KASANGATI-KIIRA'!M13,'24.09 Kasangati-Kira'!M13,'25.09 Kasangati-Kira'!M13,'27.09 Kasangati-Kira'!M13,'26.09 Kasangati-Kira-24h'!M13,'28.09 Kasangati-24h'!M13,'29.09 Kasangati-Kira'!M13)</f>
        <v>23.142857142857142</v>
      </c>
      <c r="N13" s="49">
        <f>AVERAGE('23.09. KASANGATI-KIIRA'!N13,'24.09 Kasangati-Kira'!N13,'25.09 Kasangati-Kira'!N13,'27.09 Kasangati-Kira'!N13,'26.09 Kasangati-Kira-24h'!N13,'28.09 Kasangati-24h'!N13,'29.09 Kasangati-Kira'!N13)</f>
        <v>0</v>
      </c>
      <c r="O13" s="15">
        <f t="shared" si="0"/>
        <v>18.142857142857146</v>
      </c>
      <c r="P13" s="15">
        <f t="shared" si="1"/>
        <v>41.285714285714292</v>
      </c>
      <c r="R13" s="1" t="s">
        <v>9</v>
      </c>
      <c r="S13" s="17">
        <f t="shared" ref="S13:AF13" si="5">SUM(C22:C25)</f>
        <v>35.285714285714285</v>
      </c>
      <c r="T13" s="17">
        <f t="shared" si="5"/>
        <v>2.4285714285714284</v>
      </c>
      <c r="U13" s="17">
        <f t="shared" si="5"/>
        <v>6.2857142857142847</v>
      </c>
      <c r="V13" s="17">
        <f t="shared" si="5"/>
        <v>6.1428571428571432</v>
      </c>
      <c r="W13" s="17">
        <f t="shared" si="5"/>
        <v>0.14285714285714285</v>
      </c>
      <c r="X13" s="17">
        <f t="shared" si="5"/>
        <v>0.42857142857142855</v>
      </c>
      <c r="Y13" s="17">
        <f t="shared" si="5"/>
        <v>3.7142857142857144</v>
      </c>
      <c r="Z13" s="17">
        <f t="shared" si="5"/>
        <v>1.714285714285714</v>
      </c>
      <c r="AA13" s="17">
        <f t="shared" si="5"/>
        <v>0.8571428571428571</v>
      </c>
      <c r="AB13" s="17">
        <f t="shared" si="5"/>
        <v>0.71428571428571419</v>
      </c>
      <c r="AC13" s="17">
        <f t="shared" si="5"/>
        <v>93.285714285714292</v>
      </c>
      <c r="AD13" s="17">
        <f t="shared" si="5"/>
        <v>0</v>
      </c>
      <c r="AE13" s="31">
        <f t="shared" si="5"/>
        <v>57.714285714285715</v>
      </c>
      <c r="AF13" s="31">
        <f t="shared" si="5"/>
        <v>151</v>
      </c>
    </row>
    <row r="14" spans="2:32" ht="23.1" customHeight="1" x14ac:dyDescent="0.25">
      <c r="B14" s="23" t="s">
        <v>41</v>
      </c>
      <c r="C14" s="49">
        <f>AVERAGE('23.09. KASANGATI-KIIRA'!C14,'24.09 Kasangati-Kira'!C14,'25.09 Kasangati-Kira'!C14,'27.09 Kasangati-Kira'!C14,'26.09 Kasangati-Kira-24h'!C14,'28.09 Kasangati-24h'!C14,'29.09 Kasangati-Kira'!C14)</f>
        <v>6.1428571428571432</v>
      </c>
      <c r="D14" s="49">
        <f>AVERAGE('23.09. KASANGATI-KIIRA'!D14,'24.09 Kasangati-Kira'!D14,'25.09 Kasangati-Kira'!D14,'27.09 Kasangati-Kira'!D14,'26.09 Kasangati-Kira-24h'!D14,'28.09 Kasangati-24h'!D14,'29.09 Kasangati-Kira'!D14)</f>
        <v>0.5714285714285714</v>
      </c>
      <c r="E14" s="49">
        <f>AVERAGE('23.09. KASANGATI-KIIRA'!E14,'24.09 Kasangati-Kira'!E14,'25.09 Kasangati-Kira'!E14,'27.09 Kasangati-Kira'!E14,'26.09 Kasangati-Kira-24h'!E14,'28.09 Kasangati-24h'!E14,'29.09 Kasangati-Kira'!E14)</f>
        <v>1.7142857142857142</v>
      </c>
      <c r="F14" s="49">
        <f>AVERAGE('23.09. KASANGATI-KIIRA'!F14,'24.09 Kasangati-Kira'!F14,'25.09 Kasangati-Kira'!F14,'27.09 Kasangati-Kira'!F14,'26.09 Kasangati-Kira-24h'!F14,'28.09 Kasangati-24h'!F14,'29.09 Kasangati-Kira'!F14)</f>
        <v>3.8571428571428572</v>
      </c>
      <c r="G14" s="49">
        <f>AVERAGE('23.09. KASANGATI-KIIRA'!G14,'24.09 Kasangati-Kira'!G14,'25.09 Kasangati-Kira'!G14,'27.09 Kasangati-Kira'!G14,'26.09 Kasangati-Kira-24h'!G14,'28.09 Kasangati-24h'!G14,'29.09 Kasangati-Kira'!G14)</f>
        <v>0</v>
      </c>
      <c r="H14" s="49">
        <f>AVERAGE('23.09. KASANGATI-KIIRA'!H14,'24.09 Kasangati-Kira'!H14,'25.09 Kasangati-Kira'!H14,'27.09 Kasangati-Kira'!H14,'26.09 Kasangati-Kira-24h'!H14,'28.09 Kasangati-24h'!H14,'29.09 Kasangati-Kira'!H14)</f>
        <v>0</v>
      </c>
      <c r="I14" s="49">
        <f>AVERAGE('23.09. KASANGATI-KIIRA'!I14,'24.09 Kasangati-Kira'!I14,'25.09 Kasangati-Kira'!I14,'27.09 Kasangati-Kira'!I14,'26.09 Kasangati-Kira-24h'!I14,'28.09 Kasangati-24h'!I14,'29.09 Kasangati-Kira'!I14)</f>
        <v>2</v>
      </c>
      <c r="J14" s="49">
        <f>AVERAGE('23.09. KASANGATI-KIIRA'!J14,'24.09 Kasangati-Kira'!J14,'25.09 Kasangati-Kira'!J14,'27.09 Kasangati-Kira'!J14,'26.09 Kasangati-Kira-24h'!J14,'28.09 Kasangati-24h'!J14,'29.09 Kasangati-Kira'!J14)</f>
        <v>0</v>
      </c>
      <c r="K14" s="49">
        <f>AVERAGE('23.09. KASANGATI-KIIRA'!K14,'24.09 Kasangati-Kira'!K14,'25.09 Kasangati-Kira'!K14,'27.09 Kasangati-Kira'!K14,'26.09 Kasangati-Kira-24h'!K14,'28.09 Kasangati-24h'!K14,'29.09 Kasangati-Kira'!K14)</f>
        <v>0</v>
      </c>
      <c r="L14" s="49">
        <f>AVERAGE('23.09. KASANGATI-KIIRA'!L14,'24.09 Kasangati-Kira'!L14,'25.09 Kasangati-Kira'!L14,'27.09 Kasangati-Kira'!L14,'26.09 Kasangati-Kira-24h'!L14,'28.09 Kasangati-24h'!L14,'29.09 Kasangati-Kira'!L14)</f>
        <v>0</v>
      </c>
      <c r="M14" s="49">
        <f>AVERAGE('23.09. KASANGATI-KIIRA'!M14,'24.09 Kasangati-Kira'!M14,'25.09 Kasangati-Kira'!M14,'27.09 Kasangati-Kira'!M14,'26.09 Kasangati-Kira-24h'!M14,'28.09 Kasangati-24h'!M14,'29.09 Kasangati-Kira'!M14)</f>
        <v>25.285714285714285</v>
      </c>
      <c r="N14" s="49">
        <f>AVERAGE('23.09. KASANGATI-KIIRA'!N14,'24.09 Kasangati-Kira'!N14,'25.09 Kasangati-Kira'!N14,'27.09 Kasangati-Kira'!N14,'26.09 Kasangati-Kira-24h'!N14,'28.09 Kasangati-24h'!N14,'29.09 Kasangati-Kira'!N14)</f>
        <v>0</v>
      </c>
      <c r="O14" s="15">
        <f t="shared" si="0"/>
        <v>14.285714285714286</v>
      </c>
      <c r="P14" s="15">
        <f t="shared" si="1"/>
        <v>39.571428571428569</v>
      </c>
      <c r="R14" s="1" t="s">
        <v>10</v>
      </c>
      <c r="S14" s="17">
        <f t="shared" ref="S14:AF14" si="6">SUM(C26:C29)</f>
        <v>25.857142857142854</v>
      </c>
      <c r="T14" s="17">
        <f t="shared" si="6"/>
        <v>2</v>
      </c>
      <c r="U14" s="17">
        <f t="shared" si="6"/>
        <v>6.2857142857142865</v>
      </c>
      <c r="V14" s="17">
        <f t="shared" si="6"/>
        <v>6.6904761904761907</v>
      </c>
      <c r="W14" s="17">
        <f t="shared" si="6"/>
        <v>0.5714285714285714</v>
      </c>
      <c r="X14" s="17">
        <f t="shared" si="6"/>
        <v>0</v>
      </c>
      <c r="Y14" s="17">
        <f t="shared" si="6"/>
        <v>5</v>
      </c>
      <c r="Z14" s="17">
        <f t="shared" si="6"/>
        <v>1.8571428571428572</v>
      </c>
      <c r="AA14" s="17">
        <f t="shared" si="6"/>
        <v>0.8571428571428571</v>
      </c>
      <c r="AB14" s="17">
        <f t="shared" si="6"/>
        <v>3.8571428571428572</v>
      </c>
      <c r="AC14" s="17">
        <f t="shared" si="6"/>
        <v>87.428571428571431</v>
      </c>
      <c r="AD14" s="17">
        <f t="shared" si="6"/>
        <v>0</v>
      </c>
      <c r="AE14" s="31">
        <f t="shared" si="6"/>
        <v>52.976190476190467</v>
      </c>
      <c r="AF14" s="31">
        <f t="shared" si="6"/>
        <v>140.4047619047619</v>
      </c>
    </row>
    <row r="15" spans="2:32" ht="23.1" customHeight="1" x14ac:dyDescent="0.25">
      <c r="B15" s="23" t="s">
        <v>42</v>
      </c>
      <c r="C15" s="49">
        <f>AVERAGE('23.09. KASANGATI-KIIRA'!C15,'24.09 Kasangati-Kira'!C15,'25.09 Kasangati-Kira'!C15,'27.09 Kasangati-Kira'!C15,'26.09 Kasangati-Kira-24h'!C15,'28.09 Kasangati-24h'!C15,'29.09 Kasangati-Kira'!C15)</f>
        <v>6.2857142857142856</v>
      </c>
      <c r="D15" s="49">
        <f>AVERAGE('23.09. KASANGATI-KIIRA'!D15,'24.09 Kasangati-Kira'!D15,'25.09 Kasangati-Kira'!D15,'27.09 Kasangati-Kira'!D15,'26.09 Kasangati-Kira-24h'!D15,'28.09 Kasangati-24h'!D15,'29.09 Kasangati-Kira'!D15)</f>
        <v>1.2857142857142858</v>
      </c>
      <c r="E15" s="49">
        <f>AVERAGE('23.09. KASANGATI-KIIRA'!E15,'24.09 Kasangati-Kira'!E15,'25.09 Kasangati-Kira'!E15,'27.09 Kasangati-Kira'!E15,'26.09 Kasangati-Kira-24h'!E15,'28.09 Kasangati-24h'!E15,'29.09 Kasangati-Kira'!E15)</f>
        <v>1.7142857142857142</v>
      </c>
      <c r="F15" s="49">
        <f>AVERAGE('23.09. KASANGATI-KIIRA'!F15,'24.09 Kasangati-Kira'!F15,'25.09 Kasangati-Kira'!F15,'27.09 Kasangati-Kira'!F15,'26.09 Kasangati-Kira-24h'!F15,'28.09 Kasangati-24h'!F15,'29.09 Kasangati-Kira'!F15)</f>
        <v>3.7142857142857144</v>
      </c>
      <c r="G15" s="49">
        <f>AVERAGE('23.09. KASANGATI-KIIRA'!G15,'24.09 Kasangati-Kira'!G15,'25.09 Kasangati-Kira'!G15,'27.09 Kasangati-Kira'!G15,'26.09 Kasangati-Kira-24h'!G15,'28.09 Kasangati-24h'!G15,'29.09 Kasangati-Kira'!G15)</f>
        <v>0</v>
      </c>
      <c r="H15" s="49">
        <f>AVERAGE('23.09. KASANGATI-KIIRA'!H15,'24.09 Kasangati-Kira'!H15,'25.09 Kasangati-Kira'!H15,'27.09 Kasangati-Kira'!H15,'26.09 Kasangati-Kira-24h'!H15,'28.09 Kasangati-24h'!H15,'29.09 Kasangati-Kira'!H15)</f>
        <v>0</v>
      </c>
      <c r="I15" s="49">
        <f>AVERAGE('23.09. KASANGATI-KIIRA'!I15,'24.09 Kasangati-Kira'!I15,'25.09 Kasangati-Kira'!I15,'27.09 Kasangati-Kira'!I15,'26.09 Kasangati-Kira-24h'!I15,'28.09 Kasangati-24h'!I15,'29.09 Kasangati-Kira'!I15)</f>
        <v>1.7142857142857142</v>
      </c>
      <c r="J15" s="49">
        <f>AVERAGE('23.09. KASANGATI-KIIRA'!J15,'24.09 Kasangati-Kira'!J15,'25.09 Kasangati-Kira'!J15,'27.09 Kasangati-Kira'!J15,'26.09 Kasangati-Kira-24h'!J15,'28.09 Kasangati-24h'!J15,'29.09 Kasangati-Kira'!J15)</f>
        <v>0</v>
      </c>
      <c r="K15" s="49">
        <f>AVERAGE('23.09. KASANGATI-KIIRA'!K15,'24.09 Kasangati-Kira'!K15,'25.09 Kasangati-Kira'!K15,'27.09 Kasangati-Kira'!K15,'26.09 Kasangati-Kira-24h'!K15,'28.09 Kasangati-24h'!K15,'29.09 Kasangati-Kira'!K15)</f>
        <v>0.14285714285714285</v>
      </c>
      <c r="L15" s="49">
        <f>AVERAGE('23.09. KASANGATI-KIIRA'!L15,'24.09 Kasangati-Kira'!L15,'25.09 Kasangati-Kira'!L15,'27.09 Kasangati-Kira'!L15,'26.09 Kasangati-Kira-24h'!L15,'28.09 Kasangati-24h'!L15,'29.09 Kasangati-Kira'!L15)</f>
        <v>0.14285714285714285</v>
      </c>
      <c r="M15" s="49">
        <f>AVERAGE('23.09. KASANGATI-KIIRA'!M15,'24.09 Kasangati-Kira'!M15,'25.09 Kasangati-Kira'!M15,'27.09 Kasangati-Kira'!M15,'26.09 Kasangati-Kira-24h'!M15,'28.09 Kasangati-24h'!M15,'29.09 Kasangati-Kira'!M15)</f>
        <v>26.571428571428573</v>
      </c>
      <c r="N15" s="49">
        <f>AVERAGE('23.09. KASANGATI-KIIRA'!N15,'24.09 Kasangati-Kira'!N15,'25.09 Kasangati-Kira'!N15,'27.09 Kasangati-Kira'!N15,'26.09 Kasangati-Kira-24h'!N15,'28.09 Kasangati-24h'!N15,'29.09 Kasangati-Kira'!N15)</f>
        <v>0</v>
      </c>
      <c r="O15" s="15">
        <f t="shared" si="0"/>
        <v>14.999999999999998</v>
      </c>
      <c r="P15" s="15">
        <f t="shared" si="1"/>
        <v>41.571428571428569</v>
      </c>
      <c r="R15" s="1" t="s">
        <v>11</v>
      </c>
      <c r="S15" s="17">
        <f t="shared" ref="S15:AF15" si="7">SUM(C30:C33)</f>
        <v>27.571428571428569</v>
      </c>
      <c r="T15" s="17">
        <f t="shared" si="7"/>
        <v>3.7142857142857144</v>
      </c>
      <c r="U15" s="17">
        <f t="shared" si="7"/>
        <v>7.8571428571428577</v>
      </c>
      <c r="V15" s="17">
        <f t="shared" si="7"/>
        <v>6.1428571428571432</v>
      </c>
      <c r="W15" s="17">
        <f t="shared" si="7"/>
        <v>0.2857142857142857</v>
      </c>
      <c r="X15" s="17">
        <f t="shared" si="7"/>
        <v>0.42857142857142855</v>
      </c>
      <c r="Y15" s="17">
        <f t="shared" si="7"/>
        <v>7.1428571428571432</v>
      </c>
      <c r="Z15" s="17">
        <f t="shared" si="7"/>
        <v>1.5714285714285716</v>
      </c>
      <c r="AA15" s="17">
        <f t="shared" si="7"/>
        <v>0.85714285714285698</v>
      </c>
      <c r="AB15" s="17">
        <f t="shared" si="7"/>
        <v>1.857142857142857</v>
      </c>
      <c r="AC15" s="17">
        <f t="shared" si="7"/>
        <v>79.428571428571431</v>
      </c>
      <c r="AD15" s="17">
        <f t="shared" si="7"/>
        <v>0.14285714285714285</v>
      </c>
      <c r="AE15" s="31">
        <f t="shared" si="7"/>
        <v>57.571428571428569</v>
      </c>
      <c r="AF15" s="31">
        <f t="shared" si="7"/>
        <v>137</v>
      </c>
    </row>
    <row r="16" spans="2:32" ht="23.1" customHeight="1" x14ac:dyDescent="0.25">
      <c r="B16" s="23" t="s">
        <v>43</v>
      </c>
      <c r="C16" s="49">
        <f>AVERAGE('23.09. KASANGATI-KIIRA'!C16,'24.09 Kasangati-Kira'!C16,'25.09 Kasangati-Kira'!C16,'27.09 Kasangati-Kira'!C16,'26.09 Kasangati-Kira-24h'!C16,'28.09 Kasangati-24h'!C16,'29.09 Kasangati-Kira'!C16)</f>
        <v>7.5714285714285712</v>
      </c>
      <c r="D16" s="49">
        <f>AVERAGE('23.09. KASANGATI-KIIRA'!D16,'24.09 Kasangati-Kira'!D16,'25.09 Kasangati-Kira'!D16,'27.09 Kasangati-Kira'!D16,'26.09 Kasangati-Kira-24h'!D16,'28.09 Kasangati-24h'!D16,'29.09 Kasangati-Kira'!D16)</f>
        <v>1.1428571428571428</v>
      </c>
      <c r="E16" s="49">
        <f>AVERAGE('23.09. KASANGATI-KIIRA'!E16,'24.09 Kasangati-Kira'!E16,'25.09 Kasangati-Kira'!E16,'27.09 Kasangati-Kira'!E16,'26.09 Kasangati-Kira-24h'!E16,'28.09 Kasangati-24h'!E16,'29.09 Kasangati-Kira'!E16)</f>
        <v>1.2857142857142858</v>
      </c>
      <c r="F16" s="49">
        <f>AVERAGE('23.09. KASANGATI-KIIRA'!F16,'24.09 Kasangati-Kira'!F16,'25.09 Kasangati-Kira'!F16,'27.09 Kasangati-Kira'!F16,'26.09 Kasangati-Kira-24h'!F16,'28.09 Kasangati-24h'!F16,'29.09 Kasangati-Kira'!F16)</f>
        <v>3.5714285714285716</v>
      </c>
      <c r="G16" s="49">
        <f>AVERAGE('23.09. KASANGATI-KIIRA'!G16,'24.09 Kasangati-Kira'!G16,'25.09 Kasangati-Kira'!G16,'27.09 Kasangati-Kira'!G16,'26.09 Kasangati-Kira-24h'!G16,'28.09 Kasangati-24h'!G16,'29.09 Kasangati-Kira'!G16)</f>
        <v>0.14285714285714285</v>
      </c>
      <c r="H16" s="49">
        <f>AVERAGE('23.09. KASANGATI-KIIRA'!H16,'24.09 Kasangati-Kira'!H16,'25.09 Kasangati-Kira'!H16,'27.09 Kasangati-Kira'!H16,'26.09 Kasangati-Kira-24h'!H16,'28.09 Kasangati-24h'!H16,'29.09 Kasangati-Kira'!H16)</f>
        <v>0</v>
      </c>
      <c r="I16" s="49">
        <f>AVERAGE('23.09. KASANGATI-KIIRA'!I16,'24.09 Kasangati-Kira'!I16,'25.09 Kasangati-Kira'!I16,'27.09 Kasangati-Kira'!I16,'26.09 Kasangati-Kira-24h'!I16,'28.09 Kasangati-24h'!I16,'29.09 Kasangati-Kira'!I16)</f>
        <v>1.5714285714285714</v>
      </c>
      <c r="J16" s="49">
        <f>AVERAGE('23.09. KASANGATI-KIIRA'!J16,'24.09 Kasangati-Kira'!J16,'25.09 Kasangati-Kira'!J16,'27.09 Kasangati-Kira'!J16,'26.09 Kasangati-Kira-24h'!J16,'28.09 Kasangati-24h'!J16,'29.09 Kasangati-Kira'!J16)</f>
        <v>0.42857142857142855</v>
      </c>
      <c r="K16" s="49">
        <f>AVERAGE('23.09. KASANGATI-KIIRA'!K16,'24.09 Kasangati-Kira'!K16,'25.09 Kasangati-Kira'!K16,'27.09 Kasangati-Kira'!K16,'26.09 Kasangati-Kira-24h'!K16,'28.09 Kasangati-24h'!K16,'29.09 Kasangati-Kira'!K16)</f>
        <v>0.42857142857142855</v>
      </c>
      <c r="L16" s="49">
        <f>AVERAGE('23.09. KASANGATI-KIIRA'!L16,'24.09 Kasangati-Kira'!L16,'25.09 Kasangati-Kira'!L16,'27.09 Kasangati-Kira'!L16,'26.09 Kasangati-Kira-24h'!L16,'28.09 Kasangati-24h'!L16,'29.09 Kasangati-Kira'!L16)</f>
        <v>0</v>
      </c>
      <c r="M16" s="49">
        <f>AVERAGE('23.09. KASANGATI-KIIRA'!M16,'24.09 Kasangati-Kira'!M16,'25.09 Kasangati-Kira'!M16,'27.09 Kasangati-Kira'!M16,'26.09 Kasangati-Kira-24h'!M16,'28.09 Kasangati-24h'!M16,'29.09 Kasangati-Kira'!M16)</f>
        <v>24.571428571428573</v>
      </c>
      <c r="N16" s="49">
        <f>AVERAGE('23.09. KASANGATI-KIIRA'!N16,'24.09 Kasangati-Kira'!N16,'25.09 Kasangati-Kira'!N16,'27.09 Kasangati-Kira'!N16,'26.09 Kasangati-Kira-24h'!N16,'28.09 Kasangati-24h'!N16,'29.09 Kasangati-Kira'!N16)</f>
        <v>0</v>
      </c>
      <c r="O16" s="15">
        <f t="shared" si="0"/>
        <v>16.142857142857142</v>
      </c>
      <c r="P16" s="15">
        <f t="shared" si="1"/>
        <v>40.714285714285715</v>
      </c>
      <c r="R16" s="1" t="s">
        <v>12</v>
      </c>
      <c r="S16" s="17">
        <f t="shared" ref="S16:AF16" si="8">SUM(C34:C37)</f>
        <v>28.285714285714285</v>
      </c>
      <c r="T16" s="17">
        <f t="shared" si="8"/>
        <v>3.2857142857142856</v>
      </c>
      <c r="U16" s="17">
        <f t="shared" si="8"/>
        <v>6.1428571428571423</v>
      </c>
      <c r="V16" s="17">
        <f t="shared" si="8"/>
        <v>7.4285714285714279</v>
      </c>
      <c r="W16" s="17">
        <f t="shared" si="8"/>
        <v>0.14285714285714285</v>
      </c>
      <c r="X16" s="17">
        <f t="shared" si="8"/>
        <v>0.42857142857142855</v>
      </c>
      <c r="Y16" s="17">
        <f t="shared" si="8"/>
        <v>6</v>
      </c>
      <c r="Z16" s="17">
        <f t="shared" si="8"/>
        <v>2.7142857142857144</v>
      </c>
      <c r="AA16" s="17">
        <f t="shared" si="8"/>
        <v>0.2857142857142857</v>
      </c>
      <c r="AB16" s="17">
        <f t="shared" si="8"/>
        <v>1</v>
      </c>
      <c r="AC16" s="17">
        <f t="shared" si="8"/>
        <v>70.285714285714278</v>
      </c>
      <c r="AD16" s="17">
        <f t="shared" si="8"/>
        <v>0</v>
      </c>
      <c r="AE16" s="31">
        <f t="shared" si="8"/>
        <v>55.714285714285708</v>
      </c>
      <c r="AF16" s="31">
        <f t="shared" si="8"/>
        <v>126</v>
      </c>
    </row>
    <row r="17" spans="2:32" ht="23.1" customHeight="1" x14ac:dyDescent="0.25">
      <c r="B17" s="23" t="s">
        <v>44</v>
      </c>
      <c r="C17" s="49">
        <f>AVERAGE('23.09. KASANGATI-KIIRA'!C17,'24.09 Kasangati-Kira'!C17,'25.09 Kasangati-Kira'!C17,'27.09 Kasangati-Kira'!C17,'26.09 Kasangati-Kira-24h'!C17,'28.09 Kasangati-24h'!C17,'29.09 Kasangati-Kira'!C17)</f>
        <v>5.5714285714285712</v>
      </c>
      <c r="D17" s="49">
        <f>AVERAGE('23.09. KASANGATI-KIIRA'!D17,'24.09 Kasangati-Kira'!D17,'25.09 Kasangati-Kira'!D17,'27.09 Kasangati-Kira'!D17,'26.09 Kasangati-Kira-24h'!D17,'28.09 Kasangati-24h'!D17,'29.09 Kasangati-Kira'!D17)</f>
        <v>1.1428571428571428</v>
      </c>
      <c r="E17" s="49">
        <f>AVERAGE('23.09. KASANGATI-KIIRA'!E17,'24.09 Kasangati-Kira'!E17,'25.09 Kasangati-Kira'!E17,'27.09 Kasangati-Kira'!E17,'26.09 Kasangati-Kira-24h'!E17,'28.09 Kasangati-24h'!E17,'29.09 Kasangati-Kira'!E17)</f>
        <v>1</v>
      </c>
      <c r="F17" s="49">
        <f>AVERAGE('23.09. KASANGATI-KIIRA'!F17,'24.09 Kasangati-Kira'!F17,'25.09 Kasangati-Kira'!F17,'27.09 Kasangati-Kira'!F17,'26.09 Kasangati-Kira-24h'!F17,'28.09 Kasangati-24h'!F17,'29.09 Kasangati-Kira'!F17)</f>
        <v>3.4285714285714284</v>
      </c>
      <c r="G17" s="49">
        <f>AVERAGE('23.09. KASANGATI-KIIRA'!G17,'24.09 Kasangati-Kira'!G17,'25.09 Kasangati-Kira'!G17,'27.09 Kasangati-Kira'!G17,'26.09 Kasangati-Kira-24h'!G17,'28.09 Kasangati-24h'!G17,'29.09 Kasangati-Kira'!G17)</f>
        <v>0.14285714285714285</v>
      </c>
      <c r="H17" s="49">
        <f>AVERAGE('23.09. KASANGATI-KIIRA'!H17,'24.09 Kasangati-Kira'!H17,'25.09 Kasangati-Kira'!H17,'27.09 Kasangati-Kira'!H17,'26.09 Kasangati-Kira-24h'!H17,'28.09 Kasangati-24h'!H17,'29.09 Kasangati-Kira'!H17)</f>
        <v>0.14285714285714285</v>
      </c>
      <c r="I17" s="49">
        <f>AVERAGE('23.09. KASANGATI-KIIRA'!I17,'24.09 Kasangati-Kira'!I17,'25.09 Kasangati-Kira'!I17,'27.09 Kasangati-Kira'!I17,'26.09 Kasangati-Kira-24h'!I17,'28.09 Kasangati-24h'!I17,'29.09 Kasangati-Kira'!I17)</f>
        <v>0.7142857142857143</v>
      </c>
      <c r="J17" s="49">
        <f>AVERAGE('23.09. KASANGATI-KIIRA'!J17,'24.09 Kasangati-Kira'!J17,'25.09 Kasangati-Kira'!J17,'27.09 Kasangati-Kira'!J17,'26.09 Kasangati-Kira-24h'!J17,'28.09 Kasangati-24h'!J17,'29.09 Kasangati-Kira'!J17)</f>
        <v>0.2857142857142857</v>
      </c>
      <c r="K17" s="49">
        <f>AVERAGE('23.09. KASANGATI-KIIRA'!K17,'24.09 Kasangati-Kira'!K17,'25.09 Kasangati-Kira'!K17,'27.09 Kasangati-Kira'!K17,'26.09 Kasangati-Kira-24h'!K17,'28.09 Kasangati-24h'!K17,'29.09 Kasangati-Kira'!K17)</f>
        <v>0.14285714285714285</v>
      </c>
      <c r="L17" s="49">
        <f>AVERAGE('23.09. KASANGATI-KIIRA'!L17,'24.09 Kasangati-Kira'!L17,'25.09 Kasangati-Kira'!L17,'27.09 Kasangati-Kira'!L17,'26.09 Kasangati-Kira-24h'!L17,'28.09 Kasangati-24h'!L17,'29.09 Kasangati-Kira'!L17)</f>
        <v>0.14285714285714285</v>
      </c>
      <c r="M17" s="49">
        <f>AVERAGE('23.09. KASANGATI-KIIRA'!M17,'24.09 Kasangati-Kira'!M17,'25.09 Kasangati-Kira'!M17,'27.09 Kasangati-Kira'!M17,'26.09 Kasangati-Kira-24h'!M17,'28.09 Kasangati-24h'!M17,'29.09 Kasangati-Kira'!M17)</f>
        <v>23.142857142857142</v>
      </c>
      <c r="N17" s="49">
        <f>AVERAGE('23.09. KASANGATI-KIIRA'!N17,'24.09 Kasangati-Kira'!N17,'25.09 Kasangati-Kira'!N17,'27.09 Kasangati-Kira'!N17,'26.09 Kasangati-Kira-24h'!N17,'28.09 Kasangati-24h'!N17,'29.09 Kasangati-Kira'!N17)</f>
        <v>0</v>
      </c>
      <c r="O17" s="15">
        <f t="shared" si="0"/>
        <v>12.714285714285712</v>
      </c>
      <c r="P17" s="15">
        <f t="shared" si="1"/>
        <v>35.857142857142854</v>
      </c>
      <c r="R17" s="1" t="s">
        <v>13</v>
      </c>
      <c r="S17" s="17">
        <f t="shared" ref="S17:AF17" si="9">SUM(C38:C41)</f>
        <v>32.285714285714285</v>
      </c>
      <c r="T17" s="17">
        <f t="shared" si="9"/>
        <v>3.1428571428571428</v>
      </c>
      <c r="U17" s="17">
        <f t="shared" si="9"/>
        <v>6.1428571428571432</v>
      </c>
      <c r="V17" s="17">
        <f t="shared" si="9"/>
        <v>4.4285714285714288</v>
      </c>
      <c r="W17" s="17">
        <f t="shared" si="9"/>
        <v>0.2857142857142857</v>
      </c>
      <c r="X17" s="17">
        <f t="shared" si="9"/>
        <v>0.2857142857142857</v>
      </c>
      <c r="Y17" s="17">
        <f t="shared" si="9"/>
        <v>4.8571428571428577</v>
      </c>
      <c r="Z17" s="17">
        <f t="shared" si="9"/>
        <v>0.99999999999999989</v>
      </c>
      <c r="AA17" s="17">
        <f t="shared" si="9"/>
        <v>0.2857142857142857</v>
      </c>
      <c r="AB17" s="17">
        <f t="shared" si="9"/>
        <v>0.8571428571428571</v>
      </c>
      <c r="AC17" s="17">
        <f t="shared" si="9"/>
        <v>64.714285714285722</v>
      </c>
      <c r="AD17" s="17">
        <f t="shared" si="9"/>
        <v>0</v>
      </c>
      <c r="AE17" s="31">
        <f t="shared" si="9"/>
        <v>53.571428571428569</v>
      </c>
      <c r="AF17" s="31">
        <f t="shared" si="9"/>
        <v>118.28571428571428</v>
      </c>
    </row>
    <row r="18" spans="2:32" ht="23.1" customHeight="1" x14ac:dyDescent="0.25">
      <c r="B18" s="23" t="s">
        <v>45</v>
      </c>
      <c r="C18" s="49">
        <f>AVERAGE('23.09. KASANGATI-KIIRA'!C18,'24.09 Kasangati-Kira'!C18,'25.09 Kasangati-Kira'!C18,'27.09 Kasangati-Kira'!C18,'26.09 Kasangati-Kira-24h'!C18,'28.09 Kasangati-24h'!C18,'29.09 Kasangati-Kira'!C18)</f>
        <v>6.8571428571428568</v>
      </c>
      <c r="D18" s="49">
        <f>AVERAGE('23.09. KASANGATI-KIIRA'!D18,'24.09 Kasangati-Kira'!D18,'25.09 Kasangati-Kira'!D18,'27.09 Kasangati-Kira'!D18,'26.09 Kasangati-Kira-24h'!D18,'28.09 Kasangati-24h'!D18,'29.09 Kasangati-Kira'!D18)</f>
        <v>0.14285714285714285</v>
      </c>
      <c r="E18" s="49">
        <f>AVERAGE('23.09. KASANGATI-KIIRA'!E18,'24.09 Kasangati-Kira'!E18,'25.09 Kasangati-Kira'!E18,'27.09 Kasangati-Kira'!E18,'26.09 Kasangati-Kira-24h'!E18,'28.09 Kasangati-24h'!E18,'29.09 Kasangati-Kira'!E18)</f>
        <v>1</v>
      </c>
      <c r="F18" s="49">
        <f>AVERAGE('23.09. KASANGATI-KIIRA'!F18,'24.09 Kasangati-Kira'!F18,'25.09 Kasangati-Kira'!F18,'27.09 Kasangati-Kira'!F18,'26.09 Kasangati-Kira-24h'!F18,'28.09 Kasangati-24h'!F18,'29.09 Kasangati-Kira'!F18)</f>
        <v>2.4285714285714284</v>
      </c>
      <c r="G18" s="49">
        <f>AVERAGE('23.09. KASANGATI-KIIRA'!G18,'24.09 Kasangati-Kira'!G18,'25.09 Kasangati-Kira'!G18,'27.09 Kasangati-Kira'!G18,'26.09 Kasangati-Kira-24h'!G18,'28.09 Kasangati-24h'!G18,'29.09 Kasangati-Kira'!G18)</f>
        <v>0</v>
      </c>
      <c r="H18" s="49">
        <f>AVERAGE('23.09. KASANGATI-KIIRA'!H18,'24.09 Kasangati-Kira'!H18,'25.09 Kasangati-Kira'!H18,'27.09 Kasangati-Kira'!H18,'26.09 Kasangati-Kira-24h'!H18,'28.09 Kasangati-24h'!H18,'29.09 Kasangati-Kira'!H18)</f>
        <v>0</v>
      </c>
      <c r="I18" s="49">
        <f>AVERAGE('23.09. KASANGATI-KIIRA'!I18,'24.09 Kasangati-Kira'!I18,'25.09 Kasangati-Kira'!I18,'27.09 Kasangati-Kira'!I18,'26.09 Kasangati-Kira-24h'!I18,'28.09 Kasangati-24h'!I18,'29.09 Kasangati-Kira'!I18)</f>
        <v>1.8571428571428572</v>
      </c>
      <c r="J18" s="49">
        <f>AVERAGE('23.09. KASANGATI-KIIRA'!J18,'24.09 Kasangati-Kira'!J18,'25.09 Kasangati-Kira'!J18,'27.09 Kasangati-Kira'!J18,'26.09 Kasangati-Kira-24h'!J18,'28.09 Kasangati-24h'!J18,'29.09 Kasangati-Kira'!J18)</f>
        <v>0.42857142857142855</v>
      </c>
      <c r="K18" s="49">
        <f>AVERAGE('23.09. KASANGATI-KIIRA'!K18,'24.09 Kasangati-Kira'!K18,'25.09 Kasangati-Kira'!K18,'27.09 Kasangati-Kira'!K18,'26.09 Kasangati-Kira-24h'!K18,'28.09 Kasangati-24h'!K18,'29.09 Kasangati-Kira'!K18)</f>
        <v>0</v>
      </c>
      <c r="L18" s="49">
        <f>AVERAGE('23.09. KASANGATI-KIIRA'!L18,'24.09 Kasangati-Kira'!L18,'25.09 Kasangati-Kira'!L18,'27.09 Kasangati-Kira'!L18,'26.09 Kasangati-Kira-24h'!L18,'28.09 Kasangati-24h'!L18,'29.09 Kasangati-Kira'!L18)</f>
        <v>0.14285714285714285</v>
      </c>
      <c r="M18" s="49">
        <f>AVERAGE('23.09. KASANGATI-KIIRA'!M18,'24.09 Kasangati-Kira'!M18,'25.09 Kasangati-Kira'!M18,'27.09 Kasangati-Kira'!M18,'26.09 Kasangati-Kira-24h'!M18,'28.09 Kasangati-24h'!M18,'29.09 Kasangati-Kira'!M18)</f>
        <v>27</v>
      </c>
      <c r="N18" s="49">
        <f>AVERAGE('23.09. KASANGATI-KIIRA'!N18,'24.09 Kasangati-Kira'!N18,'25.09 Kasangati-Kira'!N18,'27.09 Kasangati-Kira'!N18,'26.09 Kasangati-Kira-24h'!N18,'28.09 Kasangati-24h'!N18,'29.09 Kasangati-Kira'!N18)</f>
        <v>0</v>
      </c>
      <c r="O18" s="15">
        <f t="shared" si="0"/>
        <v>12.857142857142858</v>
      </c>
      <c r="P18" s="15">
        <f t="shared" si="1"/>
        <v>39.857142857142861</v>
      </c>
      <c r="R18" s="1" t="s">
        <v>14</v>
      </c>
      <c r="S18" s="17">
        <f t="shared" ref="S18:AF18" si="10">SUM(C42:C45)</f>
        <v>35.142857142857139</v>
      </c>
      <c r="T18" s="17">
        <f t="shared" si="10"/>
        <v>4.8571428571428577</v>
      </c>
      <c r="U18" s="17">
        <f t="shared" si="10"/>
        <v>7.4285714285714288</v>
      </c>
      <c r="V18" s="17">
        <f t="shared" si="10"/>
        <v>6.4285714285714279</v>
      </c>
      <c r="W18" s="17">
        <f t="shared" si="10"/>
        <v>0</v>
      </c>
      <c r="X18" s="17">
        <f t="shared" si="10"/>
        <v>0.14285714285714285</v>
      </c>
      <c r="Y18" s="17">
        <f t="shared" si="10"/>
        <v>6.5714285714285712</v>
      </c>
      <c r="Z18" s="17">
        <f t="shared" si="10"/>
        <v>0.42857142857142855</v>
      </c>
      <c r="AA18" s="17">
        <f t="shared" si="10"/>
        <v>0.42857142857142855</v>
      </c>
      <c r="AB18" s="17">
        <f t="shared" si="10"/>
        <v>1.2857142857142856</v>
      </c>
      <c r="AC18" s="17">
        <f t="shared" si="10"/>
        <v>74.714285714285722</v>
      </c>
      <c r="AD18" s="17">
        <f t="shared" si="10"/>
        <v>0</v>
      </c>
      <c r="AE18" s="31">
        <f t="shared" si="10"/>
        <v>62.714285714285715</v>
      </c>
      <c r="AF18" s="31">
        <f t="shared" si="10"/>
        <v>137.42857142857142</v>
      </c>
    </row>
    <row r="19" spans="2:32" ht="23.1" customHeight="1" x14ac:dyDescent="0.25">
      <c r="B19" s="23" t="s">
        <v>46</v>
      </c>
      <c r="C19" s="49">
        <f>AVERAGE('23.09. KASANGATI-KIIRA'!C19,'24.09 Kasangati-Kira'!C19,'25.09 Kasangati-Kira'!C19,'27.09 Kasangati-Kira'!C19,'26.09 Kasangati-Kira-24h'!C19,'28.09 Kasangati-24h'!C19,'29.09 Kasangati-Kira'!C19)</f>
        <v>5.4285714285714288</v>
      </c>
      <c r="D19" s="49">
        <f>AVERAGE('23.09. KASANGATI-KIIRA'!D19,'24.09 Kasangati-Kira'!D19,'25.09 Kasangati-Kira'!D19,'27.09 Kasangati-Kira'!D19,'26.09 Kasangati-Kira-24h'!D19,'28.09 Kasangati-24h'!D19,'29.09 Kasangati-Kira'!D19)</f>
        <v>1.7142857142857142</v>
      </c>
      <c r="E19" s="49">
        <f>AVERAGE('23.09. KASANGATI-KIIRA'!E19,'24.09 Kasangati-Kira'!E19,'25.09 Kasangati-Kira'!E19,'27.09 Kasangati-Kira'!E19,'26.09 Kasangati-Kira-24h'!E19,'28.09 Kasangati-24h'!E19,'29.09 Kasangati-Kira'!E19)</f>
        <v>1.1428571428571428</v>
      </c>
      <c r="F19" s="49">
        <f>AVERAGE('23.09. KASANGATI-KIIRA'!F19,'24.09 Kasangati-Kira'!F19,'25.09 Kasangati-Kira'!F19,'27.09 Kasangati-Kira'!F19,'26.09 Kasangati-Kira-24h'!F19,'28.09 Kasangati-24h'!F19,'29.09 Kasangati-Kira'!F19)</f>
        <v>2.1428571428571428</v>
      </c>
      <c r="G19" s="49">
        <f>AVERAGE('23.09. KASANGATI-KIIRA'!G19,'24.09 Kasangati-Kira'!G19,'25.09 Kasangati-Kira'!G19,'27.09 Kasangati-Kira'!G19,'26.09 Kasangati-Kira-24h'!G19,'28.09 Kasangati-24h'!G19,'29.09 Kasangati-Kira'!G19)</f>
        <v>0.14285714285714285</v>
      </c>
      <c r="H19" s="49">
        <f>AVERAGE('23.09. KASANGATI-KIIRA'!H19,'24.09 Kasangati-Kira'!H19,'25.09 Kasangati-Kira'!H19,'27.09 Kasangati-Kira'!H19,'26.09 Kasangati-Kira-24h'!H19,'28.09 Kasangati-24h'!H19,'29.09 Kasangati-Kira'!H19)</f>
        <v>0.14285714285714285</v>
      </c>
      <c r="I19" s="49">
        <f>AVERAGE('23.09. KASANGATI-KIIRA'!I19,'24.09 Kasangati-Kira'!I19,'25.09 Kasangati-Kira'!I19,'27.09 Kasangati-Kira'!I19,'26.09 Kasangati-Kira-24h'!I19,'28.09 Kasangati-24h'!I19,'29.09 Kasangati-Kira'!I19)</f>
        <v>0.8571428571428571</v>
      </c>
      <c r="J19" s="49">
        <f>AVERAGE('23.09. KASANGATI-KIIRA'!J19,'24.09 Kasangati-Kira'!J19,'25.09 Kasangati-Kira'!J19,'27.09 Kasangati-Kira'!J19,'26.09 Kasangati-Kira-24h'!J19,'28.09 Kasangati-24h'!J19,'29.09 Kasangati-Kira'!J19)</f>
        <v>1.1428571428571428</v>
      </c>
      <c r="K19" s="49">
        <f>AVERAGE('23.09. KASANGATI-KIIRA'!K19,'24.09 Kasangati-Kira'!K19,'25.09 Kasangati-Kira'!K19,'27.09 Kasangati-Kira'!K19,'26.09 Kasangati-Kira-24h'!K19,'28.09 Kasangati-24h'!K19,'29.09 Kasangati-Kira'!K19)</f>
        <v>0.14285714285714285</v>
      </c>
      <c r="L19" s="49">
        <f>AVERAGE('23.09. KASANGATI-KIIRA'!L19,'24.09 Kasangati-Kira'!L19,'25.09 Kasangati-Kira'!L19,'27.09 Kasangati-Kira'!L19,'26.09 Kasangati-Kira-24h'!L19,'28.09 Kasangati-24h'!L19,'29.09 Kasangati-Kira'!L19)</f>
        <v>0.14285714285714285</v>
      </c>
      <c r="M19" s="49">
        <f>AVERAGE('23.09. KASANGATI-KIIRA'!M19,'24.09 Kasangati-Kira'!M19,'25.09 Kasangati-Kira'!M19,'27.09 Kasangati-Kira'!M19,'26.09 Kasangati-Kira-24h'!M19,'28.09 Kasangati-24h'!M19,'29.09 Kasangati-Kira'!M19)</f>
        <v>25</v>
      </c>
      <c r="N19" s="49">
        <f>AVERAGE('23.09. KASANGATI-KIIRA'!N19,'24.09 Kasangati-Kira'!N19,'25.09 Kasangati-Kira'!N19,'27.09 Kasangati-Kira'!N19,'26.09 Kasangati-Kira-24h'!N19,'28.09 Kasangati-24h'!N19,'29.09 Kasangati-Kira'!N19)</f>
        <v>0</v>
      </c>
      <c r="O19" s="15">
        <f t="shared" si="0"/>
        <v>12.999999999999998</v>
      </c>
      <c r="P19" s="15">
        <f t="shared" si="1"/>
        <v>38</v>
      </c>
      <c r="R19" s="1" t="s">
        <v>15</v>
      </c>
      <c r="S19" s="17">
        <f t="shared" ref="S19:AF19" si="11">SUM(C46:C49)</f>
        <v>50.285714285714292</v>
      </c>
      <c r="T19" s="17">
        <f t="shared" si="11"/>
        <v>5.1428571428571432</v>
      </c>
      <c r="U19" s="17">
        <f t="shared" si="11"/>
        <v>9.2857142857142847</v>
      </c>
      <c r="V19" s="17">
        <f t="shared" si="11"/>
        <v>10.428571428571429</v>
      </c>
      <c r="W19" s="17">
        <f t="shared" si="11"/>
        <v>0</v>
      </c>
      <c r="X19" s="17">
        <f t="shared" si="11"/>
        <v>0</v>
      </c>
      <c r="Y19" s="17">
        <f t="shared" si="11"/>
        <v>6.7142857142857144</v>
      </c>
      <c r="Z19" s="17">
        <f t="shared" si="11"/>
        <v>1.2857142857142856</v>
      </c>
      <c r="AA19" s="17">
        <f t="shared" si="11"/>
        <v>1.2857142857142856</v>
      </c>
      <c r="AB19" s="17">
        <f t="shared" si="11"/>
        <v>1.2857142857142856</v>
      </c>
      <c r="AC19" s="17">
        <f t="shared" si="11"/>
        <v>89.142857142857139</v>
      </c>
      <c r="AD19" s="17">
        <f t="shared" si="11"/>
        <v>0</v>
      </c>
      <c r="AE19" s="31">
        <f t="shared" si="11"/>
        <v>85.714285714285708</v>
      </c>
      <c r="AF19" s="31">
        <f t="shared" si="11"/>
        <v>174.85714285714286</v>
      </c>
    </row>
    <row r="20" spans="2:32" ht="23.1" customHeight="1" x14ac:dyDescent="0.25">
      <c r="B20" s="23" t="s">
        <v>47</v>
      </c>
      <c r="C20" s="49">
        <f>AVERAGE('23.09. KASANGATI-KIIRA'!C20,'24.09 Kasangati-Kira'!C20,'25.09 Kasangati-Kira'!C20,'27.09 Kasangati-Kira'!C20,'26.09 Kasangati-Kira-24h'!C20,'28.09 Kasangati-24h'!C20,'29.09 Kasangati-Kira'!C20)</f>
        <v>7.7142857142857144</v>
      </c>
      <c r="D20" s="49">
        <f>AVERAGE('23.09. KASANGATI-KIIRA'!D20,'24.09 Kasangati-Kira'!D20,'25.09 Kasangati-Kira'!D20,'27.09 Kasangati-Kira'!D20,'26.09 Kasangati-Kira-24h'!D20,'28.09 Kasangati-24h'!D20,'29.09 Kasangati-Kira'!D20)</f>
        <v>1</v>
      </c>
      <c r="E20" s="49">
        <f>AVERAGE('23.09. KASANGATI-KIIRA'!E20,'24.09 Kasangati-Kira'!E20,'25.09 Kasangati-Kira'!E20,'27.09 Kasangati-Kira'!E20,'26.09 Kasangati-Kira-24h'!E20,'28.09 Kasangati-24h'!E20,'29.09 Kasangati-Kira'!E20)</f>
        <v>1.2857142857142858</v>
      </c>
      <c r="F20" s="49">
        <f>AVERAGE('23.09. KASANGATI-KIIRA'!F20,'24.09 Kasangati-Kira'!F20,'25.09 Kasangati-Kira'!F20,'27.09 Kasangati-Kira'!F20,'26.09 Kasangati-Kira-24h'!F20,'28.09 Kasangati-24h'!F20,'29.09 Kasangati-Kira'!F20)</f>
        <v>2.5714285714285716</v>
      </c>
      <c r="G20" s="49">
        <f>AVERAGE('23.09. KASANGATI-KIIRA'!G20,'24.09 Kasangati-Kira'!G20,'25.09 Kasangati-Kira'!G20,'27.09 Kasangati-Kira'!G20,'26.09 Kasangati-Kira-24h'!G20,'28.09 Kasangati-24h'!G20,'29.09 Kasangati-Kira'!G20)</f>
        <v>0.14285714285714285</v>
      </c>
      <c r="H20" s="49">
        <f>AVERAGE('23.09. KASANGATI-KIIRA'!H20,'24.09 Kasangati-Kira'!H20,'25.09 Kasangati-Kira'!H20,'27.09 Kasangati-Kira'!H20,'26.09 Kasangati-Kira-24h'!H20,'28.09 Kasangati-24h'!H20,'29.09 Kasangati-Kira'!H20)</f>
        <v>0.14285714285714285</v>
      </c>
      <c r="I20" s="49">
        <f>AVERAGE('23.09. KASANGATI-KIIRA'!I20,'24.09 Kasangati-Kira'!I20,'25.09 Kasangati-Kira'!I20,'27.09 Kasangati-Kira'!I20,'26.09 Kasangati-Kira-24h'!I20,'28.09 Kasangati-24h'!I20,'29.09 Kasangati-Kira'!I20)</f>
        <v>1.8571428571428572</v>
      </c>
      <c r="J20" s="49">
        <f>AVERAGE('23.09. KASANGATI-KIIRA'!J20,'24.09 Kasangati-Kira'!J20,'25.09 Kasangati-Kira'!J20,'27.09 Kasangati-Kira'!J20,'26.09 Kasangati-Kira-24h'!J20,'28.09 Kasangati-24h'!J20,'29.09 Kasangati-Kira'!J20)</f>
        <v>0.2857142857142857</v>
      </c>
      <c r="K20" s="49">
        <f>AVERAGE('23.09. KASANGATI-KIIRA'!K20,'24.09 Kasangati-Kira'!K20,'25.09 Kasangati-Kira'!K20,'27.09 Kasangati-Kira'!K20,'26.09 Kasangati-Kira-24h'!K20,'28.09 Kasangati-24h'!K20,'29.09 Kasangati-Kira'!K20)</f>
        <v>0.14285714285714285</v>
      </c>
      <c r="L20" s="49">
        <f>AVERAGE('23.09. KASANGATI-KIIRA'!L20,'24.09 Kasangati-Kira'!L20,'25.09 Kasangati-Kira'!L20,'27.09 Kasangati-Kira'!L20,'26.09 Kasangati-Kira-24h'!L20,'28.09 Kasangati-24h'!L20,'29.09 Kasangati-Kira'!L20)</f>
        <v>0</v>
      </c>
      <c r="M20" s="49">
        <f>AVERAGE('23.09. KASANGATI-KIIRA'!M20,'24.09 Kasangati-Kira'!M20,'25.09 Kasangati-Kira'!M20,'27.09 Kasangati-Kira'!M20,'26.09 Kasangati-Kira-24h'!M20,'28.09 Kasangati-24h'!M20,'29.09 Kasangati-Kira'!M20)</f>
        <v>27.142857142857142</v>
      </c>
      <c r="N20" s="49">
        <f>AVERAGE('23.09. KASANGATI-KIIRA'!N20,'24.09 Kasangati-Kira'!N20,'25.09 Kasangati-Kira'!N20,'27.09 Kasangati-Kira'!N20,'26.09 Kasangati-Kira-24h'!N20,'28.09 Kasangati-24h'!N20,'29.09 Kasangati-Kira'!N20)</f>
        <v>0</v>
      </c>
      <c r="O20" s="15">
        <f t="shared" si="0"/>
        <v>15.142857142857144</v>
      </c>
      <c r="P20" s="15">
        <f t="shared" si="1"/>
        <v>42.285714285714285</v>
      </c>
      <c r="R20" s="1" t="s">
        <v>16</v>
      </c>
      <c r="S20" s="17">
        <f t="shared" ref="S20:AF20" si="12">SUM(C50:C53)</f>
        <v>63.571428571428569</v>
      </c>
      <c r="T20" s="17">
        <f t="shared" si="12"/>
        <v>8.5714285714285712</v>
      </c>
      <c r="U20" s="17">
        <f t="shared" si="12"/>
        <v>9</v>
      </c>
      <c r="V20" s="17">
        <f t="shared" si="12"/>
        <v>12.285714285714285</v>
      </c>
      <c r="W20" s="17">
        <f t="shared" si="12"/>
        <v>0.14285714285714285</v>
      </c>
      <c r="X20" s="17">
        <f t="shared" si="12"/>
        <v>0.14285714285714285</v>
      </c>
      <c r="Y20" s="17">
        <f t="shared" si="12"/>
        <v>5.7142857142857144</v>
      </c>
      <c r="Z20" s="17">
        <f t="shared" si="12"/>
        <v>2.1428571428571428</v>
      </c>
      <c r="AA20" s="17">
        <f t="shared" si="12"/>
        <v>0.5714285714285714</v>
      </c>
      <c r="AB20" s="17">
        <f t="shared" si="12"/>
        <v>1.5714285714285714</v>
      </c>
      <c r="AC20" s="17">
        <f t="shared" si="12"/>
        <v>92.428571428571416</v>
      </c>
      <c r="AD20" s="17">
        <f t="shared" si="12"/>
        <v>0</v>
      </c>
      <c r="AE20" s="31">
        <f t="shared" si="12"/>
        <v>103.71428571428571</v>
      </c>
      <c r="AF20" s="31">
        <f t="shared" si="12"/>
        <v>196.14285714285717</v>
      </c>
    </row>
    <row r="21" spans="2:32" ht="23.1" customHeight="1" x14ac:dyDescent="0.25">
      <c r="B21" s="23" t="s">
        <v>48</v>
      </c>
      <c r="C21" s="49">
        <f>AVERAGE('23.09. KASANGATI-KIIRA'!C21,'24.09 Kasangati-Kira'!C21,'25.09 Kasangati-Kira'!C21,'27.09 Kasangati-Kira'!C21,'26.09 Kasangati-Kira-24h'!C21,'28.09 Kasangati-24h'!C21,'29.09 Kasangati-Kira'!C21)</f>
        <v>6.2857142857142856</v>
      </c>
      <c r="D21" s="49">
        <f>AVERAGE('23.09. KASANGATI-KIIRA'!D21,'24.09 Kasangati-Kira'!D21,'25.09 Kasangati-Kira'!D21,'27.09 Kasangati-Kira'!D21,'26.09 Kasangati-Kira-24h'!D21,'28.09 Kasangati-24h'!D21,'29.09 Kasangati-Kira'!D21)</f>
        <v>1.7142857142857142</v>
      </c>
      <c r="E21" s="49">
        <f>AVERAGE('23.09. KASANGATI-KIIRA'!E21,'24.09 Kasangati-Kira'!E21,'25.09 Kasangati-Kira'!E21,'27.09 Kasangati-Kira'!E21,'26.09 Kasangati-Kira-24h'!E21,'28.09 Kasangati-24h'!E21,'29.09 Kasangati-Kira'!E21)</f>
        <v>1.1428571428571428</v>
      </c>
      <c r="F21" s="49">
        <f>AVERAGE('23.09. KASANGATI-KIIRA'!F21,'24.09 Kasangati-Kira'!F21,'25.09 Kasangati-Kira'!F21,'27.09 Kasangati-Kira'!F21,'26.09 Kasangati-Kira-24h'!F21,'28.09 Kasangati-24h'!F21,'29.09 Kasangati-Kira'!F21)</f>
        <v>2.4285714285714284</v>
      </c>
      <c r="G21" s="49">
        <f>AVERAGE('23.09. KASANGATI-KIIRA'!G21,'24.09 Kasangati-Kira'!G21,'25.09 Kasangati-Kira'!G21,'27.09 Kasangati-Kira'!G21,'26.09 Kasangati-Kira-24h'!G21,'28.09 Kasangati-24h'!G21,'29.09 Kasangati-Kira'!G21)</f>
        <v>0</v>
      </c>
      <c r="H21" s="49">
        <f>AVERAGE('23.09. KASANGATI-KIIRA'!H21,'24.09 Kasangati-Kira'!H21,'25.09 Kasangati-Kira'!H21,'27.09 Kasangati-Kira'!H21,'26.09 Kasangati-Kira-24h'!H21,'28.09 Kasangati-24h'!H21,'29.09 Kasangati-Kira'!H21)</f>
        <v>0</v>
      </c>
      <c r="I21" s="49">
        <f>AVERAGE('23.09. KASANGATI-KIIRA'!I21,'24.09 Kasangati-Kira'!I21,'25.09 Kasangati-Kira'!I21,'27.09 Kasangati-Kira'!I21,'26.09 Kasangati-Kira-24h'!I21,'28.09 Kasangati-24h'!I21,'29.09 Kasangati-Kira'!I21)</f>
        <v>1</v>
      </c>
      <c r="J21" s="49">
        <f>AVERAGE('23.09. KASANGATI-KIIRA'!J21,'24.09 Kasangati-Kira'!J21,'25.09 Kasangati-Kira'!J21,'27.09 Kasangati-Kira'!J21,'26.09 Kasangati-Kira-24h'!J21,'28.09 Kasangati-24h'!J21,'29.09 Kasangati-Kira'!J21)</f>
        <v>0.14285714285714285</v>
      </c>
      <c r="K21" s="49">
        <f>AVERAGE('23.09. KASANGATI-KIIRA'!K21,'24.09 Kasangati-Kira'!K21,'25.09 Kasangati-Kira'!K21,'27.09 Kasangati-Kira'!K21,'26.09 Kasangati-Kira-24h'!K21,'28.09 Kasangati-24h'!K21,'29.09 Kasangati-Kira'!K21)</f>
        <v>0</v>
      </c>
      <c r="L21" s="49">
        <f>AVERAGE('23.09. KASANGATI-KIIRA'!L21,'24.09 Kasangati-Kira'!L21,'25.09 Kasangati-Kira'!L21,'27.09 Kasangati-Kira'!L21,'26.09 Kasangati-Kira-24h'!L21,'28.09 Kasangati-24h'!L21,'29.09 Kasangati-Kira'!L21)</f>
        <v>0.2857142857142857</v>
      </c>
      <c r="M21" s="49">
        <f>AVERAGE('23.09. KASANGATI-KIIRA'!M21,'24.09 Kasangati-Kira'!M21,'25.09 Kasangati-Kira'!M21,'27.09 Kasangati-Kira'!M21,'26.09 Kasangati-Kira-24h'!M21,'28.09 Kasangati-24h'!M21,'29.09 Kasangati-Kira'!M21)</f>
        <v>25.428571428571427</v>
      </c>
      <c r="N21" s="49">
        <f>AVERAGE('23.09. KASANGATI-KIIRA'!N21,'24.09 Kasangati-Kira'!N21,'25.09 Kasangati-Kira'!N21,'27.09 Kasangati-Kira'!N21,'26.09 Kasangati-Kira-24h'!N21,'28.09 Kasangati-24h'!N21,'29.09 Kasangati-Kira'!N21)</f>
        <v>0</v>
      </c>
      <c r="O21" s="15">
        <f t="shared" si="0"/>
        <v>13</v>
      </c>
      <c r="P21" s="15">
        <f t="shared" si="1"/>
        <v>38.428571428571431</v>
      </c>
      <c r="R21" s="36" t="s">
        <v>20</v>
      </c>
      <c r="S21" s="34">
        <f t="shared" ref="S21:AF21" si="13">SUM(C54:C57)</f>
        <v>50.857142857142861</v>
      </c>
      <c r="T21" s="17">
        <f t="shared" si="13"/>
        <v>9.7142857142857153</v>
      </c>
      <c r="U21" s="17">
        <f t="shared" si="13"/>
        <v>9.1428571428571423</v>
      </c>
      <c r="V21" s="17">
        <f t="shared" si="13"/>
        <v>12.142857142857142</v>
      </c>
      <c r="W21" s="17">
        <f t="shared" si="13"/>
        <v>0.5714285714285714</v>
      </c>
      <c r="X21" s="17">
        <f t="shared" si="13"/>
        <v>0</v>
      </c>
      <c r="Y21" s="17">
        <f t="shared" si="13"/>
        <v>5</v>
      </c>
      <c r="Z21" s="17">
        <f t="shared" si="13"/>
        <v>1</v>
      </c>
      <c r="AA21" s="17">
        <f t="shared" si="13"/>
        <v>0.42857142857142855</v>
      </c>
      <c r="AB21" s="17">
        <f t="shared" si="13"/>
        <v>1</v>
      </c>
      <c r="AC21" s="17">
        <f t="shared" si="13"/>
        <v>96.142857142857139</v>
      </c>
      <c r="AD21" s="17">
        <f t="shared" si="13"/>
        <v>0</v>
      </c>
      <c r="AE21" s="31">
        <f t="shared" si="13"/>
        <v>89.857142857142847</v>
      </c>
      <c r="AF21" s="31">
        <f t="shared" si="13"/>
        <v>186</v>
      </c>
    </row>
    <row r="22" spans="2:32" ht="23.1" customHeight="1" x14ac:dyDescent="0.25">
      <c r="B22" s="23" t="s">
        <v>49</v>
      </c>
      <c r="C22" s="49">
        <f>AVERAGE('23.09. KASANGATI-KIIRA'!C22,'24.09 Kasangati-Kira'!C22,'25.09 Kasangati-Kira'!C22,'27.09 Kasangati-Kira'!C22,'26.09 Kasangati-Kira-24h'!C22,'28.09 Kasangati-24h'!C22,'29.09 Kasangati-Kira'!C22)</f>
        <v>8.2857142857142865</v>
      </c>
      <c r="D22" s="49">
        <f>AVERAGE('23.09. KASANGATI-KIIRA'!D22,'24.09 Kasangati-Kira'!D22,'25.09 Kasangati-Kira'!D22,'27.09 Kasangati-Kira'!D22,'26.09 Kasangati-Kira-24h'!D22,'28.09 Kasangati-24h'!D22,'29.09 Kasangati-Kira'!D22)</f>
        <v>0.42857142857142855</v>
      </c>
      <c r="E22" s="49">
        <f>AVERAGE('23.09. KASANGATI-KIIRA'!E22,'24.09 Kasangati-Kira'!E22,'25.09 Kasangati-Kira'!E22,'27.09 Kasangati-Kira'!E22,'26.09 Kasangati-Kira-24h'!E22,'28.09 Kasangati-24h'!E22,'29.09 Kasangati-Kira'!E22)</f>
        <v>1.1428571428571428</v>
      </c>
      <c r="F22" s="49">
        <f>AVERAGE('23.09. KASANGATI-KIIRA'!F22,'24.09 Kasangati-Kira'!F22,'25.09 Kasangati-Kira'!F22,'27.09 Kasangati-Kira'!F22,'26.09 Kasangati-Kira-24h'!F22,'28.09 Kasangati-24h'!F22,'29.09 Kasangati-Kira'!F22)</f>
        <v>1.1428571428571428</v>
      </c>
      <c r="G22" s="49">
        <f>AVERAGE('23.09. KASANGATI-KIIRA'!G22,'24.09 Kasangati-Kira'!G22,'25.09 Kasangati-Kira'!G22,'27.09 Kasangati-Kira'!G22,'26.09 Kasangati-Kira-24h'!G22,'28.09 Kasangati-24h'!G22,'29.09 Kasangati-Kira'!G22)</f>
        <v>0</v>
      </c>
      <c r="H22" s="49">
        <f>AVERAGE('23.09. KASANGATI-KIIRA'!H22,'24.09 Kasangati-Kira'!H22,'25.09 Kasangati-Kira'!H22,'27.09 Kasangati-Kira'!H22,'26.09 Kasangati-Kira-24h'!H22,'28.09 Kasangati-24h'!H22,'29.09 Kasangati-Kira'!H22)</f>
        <v>0</v>
      </c>
      <c r="I22" s="49">
        <f>AVERAGE('23.09. KASANGATI-KIIRA'!I22,'24.09 Kasangati-Kira'!I22,'25.09 Kasangati-Kira'!I22,'27.09 Kasangati-Kira'!I22,'26.09 Kasangati-Kira-24h'!I22,'28.09 Kasangati-24h'!I22,'29.09 Kasangati-Kira'!I22)</f>
        <v>0.42857142857142855</v>
      </c>
      <c r="J22" s="49">
        <f>AVERAGE('23.09. KASANGATI-KIIRA'!J22,'24.09 Kasangati-Kira'!J22,'25.09 Kasangati-Kira'!J22,'27.09 Kasangati-Kira'!J22,'26.09 Kasangati-Kira-24h'!J22,'28.09 Kasangati-24h'!J22,'29.09 Kasangati-Kira'!J22)</f>
        <v>0.42857142857142855</v>
      </c>
      <c r="K22" s="49">
        <f>AVERAGE('23.09. KASANGATI-KIIRA'!K22,'24.09 Kasangati-Kira'!K22,'25.09 Kasangati-Kira'!K22,'27.09 Kasangati-Kira'!K22,'26.09 Kasangati-Kira-24h'!K22,'28.09 Kasangati-24h'!K22,'29.09 Kasangati-Kira'!K22)</f>
        <v>0.42857142857142855</v>
      </c>
      <c r="L22" s="49">
        <f>AVERAGE('23.09. KASANGATI-KIIRA'!L22,'24.09 Kasangati-Kira'!L22,'25.09 Kasangati-Kira'!L22,'27.09 Kasangati-Kira'!L22,'26.09 Kasangati-Kira-24h'!L22,'28.09 Kasangati-24h'!L22,'29.09 Kasangati-Kira'!L22)</f>
        <v>0</v>
      </c>
      <c r="M22" s="49">
        <f>AVERAGE('23.09. KASANGATI-KIIRA'!M22,'24.09 Kasangati-Kira'!M22,'25.09 Kasangati-Kira'!M22,'27.09 Kasangati-Kira'!M22,'26.09 Kasangati-Kira-24h'!M22,'28.09 Kasangati-24h'!M22,'29.09 Kasangati-Kira'!M22)</f>
        <v>28.428571428571427</v>
      </c>
      <c r="N22" s="49">
        <f>AVERAGE('23.09. KASANGATI-KIIRA'!N22,'24.09 Kasangati-Kira'!N22,'25.09 Kasangati-Kira'!N22,'27.09 Kasangati-Kira'!N22,'26.09 Kasangati-Kira-24h'!N22,'28.09 Kasangati-24h'!N22,'29.09 Kasangati-Kira'!N22)</f>
        <v>0</v>
      </c>
      <c r="O22" s="15">
        <f t="shared" si="0"/>
        <v>12.285714285714286</v>
      </c>
      <c r="P22" s="15">
        <f t="shared" si="1"/>
        <v>40.714285714285715</v>
      </c>
      <c r="R22" s="1" t="s">
        <v>146</v>
      </c>
      <c r="S22" s="34">
        <f>SUM(C58:C61)</f>
        <v>41.5</v>
      </c>
      <c r="T22" s="34">
        <f t="shared" ref="T22:AF22" si="14">SUM(D58:D61)</f>
        <v>7.5</v>
      </c>
      <c r="U22" s="34">
        <f t="shared" si="14"/>
        <v>11</v>
      </c>
      <c r="V22" s="34">
        <f t="shared" si="14"/>
        <v>19</v>
      </c>
      <c r="W22" s="34">
        <f t="shared" si="14"/>
        <v>0.5</v>
      </c>
      <c r="X22" s="34">
        <f t="shared" si="14"/>
        <v>0</v>
      </c>
      <c r="Y22" s="34">
        <f t="shared" si="14"/>
        <v>3.5</v>
      </c>
      <c r="Z22" s="34">
        <f t="shared" si="14"/>
        <v>2</v>
      </c>
      <c r="AA22" s="34">
        <f t="shared" si="14"/>
        <v>0.5</v>
      </c>
      <c r="AB22" s="34">
        <f t="shared" si="14"/>
        <v>2</v>
      </c>
      <c r="AC22" s="34">
        <f t="shared" si="14"/>
        <v>89.5</v>
      </c>
      <c r="AD22" s="34">
        <f t="shared" si="14"/>
        <v>0</v>
      </c>
      <c r="AE22" s="62">
        <f t="shared" si="14"/>
        <v>87.5</v>
      </c>
      <c r="AF22" s="62">
        <f t="shared" si="14"/>
        <v>177</v>
      </c>
    </row>
    <row r="23" spans="2:32" ht="23.1" customHeight="1" x14ac:dyDescent="0.25">
      <c r="B23" s="23" t="s">
        <v>50</v>
      </c>
      <c r="C23" s="49">
        <f>AVERAGE('23.09. KASANGATI-KIIRA'!C23,'24.09 Kasangati-Kira'!C23,'25.09 Kasangati-Kira'!C23,'27.09 Kasangati-Kira'!C23,'26.09 Kasangati-Kira-24h'!C23,'28.09 Kasangati-24h'!C23,'29.09 Kasangati-Kira'!C23)</f>
        <v>9.2857142857142865</v>
      </c>
      <c r="D23" s="49">
        <f>AVERAGE('23.09. KASANGATI-KIIRA'!D23,'24.09 Kasangati-Kira'!D23,'25.09 Kasangati-Kira'!D23,'27.09 Kasangati-Kira'!D23,'26.09 Kasangati-Kira-24h'!D23,'28.09 Kasangati-24h'!D23,'29.09 Kasangati-Kira'!D23)</f>
        <v>0.42857142857142855</v>
      </c>
      <c r="E23" s="49">
        <f>AVERAGE('23.09. KASANGATI-KIIRA'!E23,'24.09 Kasangati-Kira'!E23,'25.09 Kasangati-Kira'!E23,'27.09 Kasangati-Kira'!E23,'26.09 Kasangati-Kira-24h'!E23,'28.09 Kasangati-24h'!E23,'29.09 Kasangati-Kira'!E23)</f>
        <v>1.4285714285714286</v>
      </c>
      <c r="F23" s="49">
        <f>AVERAGE('23.09. KASANGATI-KIIRA'!F23,'24.09 Kasangati-Kira'!F23,'25.09 Kasangati-Kira'!F23,'27.09 Kasangati-Kira'!F23,'26.09 Kasangati-Kira-24h'!F23,'28.09 Kasangati-24h'!F23,'29.09 Kasangati-Kira'!F23)</f>
        <v>1.2857142857142858</v>
      </c>
      <c r="G23" s="49">
        <f>AVERAGE('23.09. KASANGATI-KIIRA'!G23,'24.09 Kasangati-Kira'!G23,'25.09 Kasangati-Kira'!G23,'27.09 Kasangati-Kira'!G23,'26.09 Kasangati-Kira-24h'!G23,'28.09 Kasangati-24h'!G23,'29.09 Kasangati-Kira'!G23)</f>
        <v>0</v>
      </c>
      <c r="H23" s="49">
        <f>AVERAGE('23.09. KASANGATI-KIIRA'!H23,'24.09 Kasangati-Kira'!H23,'25.09 Kasangati-Kira'!H23,'27.09 Kasangati-Kira'!H23,'26.09 Kasangati-Kira-24h'!H23,'28.09 Kasangati-24h'!H23,'29.09 Kasangati-Kira'!H23)</f>
        <v>0</v>
      </c>
      <c r="I23" s="49">
        <f>AVERAGE('23.09. KASANGATI-KIIRA'!I23,'24.09 Kasangati-Kira'!I23,'25.09 Kasangati-Kira'!I23,'27.09 Kasangati-Kira'!I23,'26.09 Kasangati-Kira-24h'!I23,'28.09 Kasangati-24h'!I23,'29.09 Kasangati-Kira'!I23)</f>
        <v>1.1428571428571428</v>
      </c>
      <c r="J23" s="49">
        <f>AVERAGE('23.09. KASANGATI-KIIRA'!J23,'24.09 Kasangati-Kira'!J23,'25.09 Kasangati-Kira'!J23,'27.09 Kasangati-Kira'!J23,'26.09 Kasangati-Kira-24h'!J23,'28.09 Kasangati-24h'!J23,'29.09 Kasangati-Kira'!J23)</f>
        <v>0.8571428571428571</v>
      </c>
      <c r="K23" s="49">
        <f>AVERAGE('23.09. KASANGATI-KIIRA'!K23,'24.09 Kasangati-Kira'!K23,'25.09 Kasangati-Kira'!K23,'27.09 Kasangati-Kira'!K23,'26.09 Kasangati-Kira-24h'!K23,'28.09 Kasangati-24h'!K23,'29.09 Kasangati-Kira'!K23)</f>
        <v>0.14285714285714285</v>
      </c>
      <c r="L23" s="49">
        <f>AVERAGE('23.09. KASANGATI-KIIRA'!L23,'24.09 Kasangati-Kira'!L23,'25.09 Kasangati-Kira'!L23,'27.09 Kasangati-Kira'!L23,'26.09 Kasangati-Kira-24h'!L23,'28.09 Kasangati-24h'!L23,'29.09 Kasangati-Kira'!L23)</f>
        <v>0.14285714285714285</v>
      </c>
      <c r="M23" s="49">
        <f>AVERAGE('23.09. KASANGATI-KIIRA'!M23,'24.09 Kasangati-Kira'!M23,'25.09 Kasangati-Kira'!M23,'27.09 Kasangati-Kira'!M23,'26.09 Kasangati-Kira-24h'!M23,'28.09 Kasangati-24h'!M23,'29.09 Kasangati-Kira'!M23)</f>
        <v>19.428571428571427</v>
      </c>
      <c r="N23" s="49">
        <f>AVERAGE('23.09. KASANGATI-KIIRA'!N23,'24.09 Kasangati-Kira'!N23,'25.09 Kasangati-Kira'!N23,'27.09 Kasangati-Kira'!N23,'26.09 Kasangati-Kira-24h'!N23,'28.09 Kasangati-24h'!N23,'29.09 Kasangati-Kira'!N23)</f>
        <v>0</v>
      </c>
      <c r="O23" s="15">
        <f t="shared" si="0"/>
        <v>14.714285714285715</v>
      </c>
      <c r="P23" s="15">
        <f t="shared" si="1"/>
        <v>34.142857142857139</v>
      </c>
      <c r="R23" s="1" t="s">
        <v>147</v>
      </c>
      <c r="S23" s="34">
        <f>SUM(C62:C65)</f>
        <v>47</v>
      </c>
      <c r="T23" s="34">
        <f t="shared" ref="T23:AF23" si="15">SUM(D62:D65)</f>
        <v>9</v>
      </c>
      <c r="U23" s="34">
        <f t="shared" si="15"/>
        <v>11</v>
      </c>
      <c r="V23" s="34">
        <f t="shared" si="15"/>
        <v>11</v>
      </c>
      <c r="W23" s="34">
        <f t="shared" si="15"/>
        <v>0</v>
      </c>
      <c r="X23" s="34">
        <f t="shared" si="15"/>
        <v>0</v>
      </c>
      <c r="Y23" s="34">
        <f t="shared" si="15"/>
        <v>5.5</v>
      </c>
      <c r="Z23" s="34">
        <f t="shared" si="15"/>
        <v>1</v>
      </c>
      <c r="AA23" s="34">
        <f t="shared" si="15"/>
        <v>1.5</v>
      </c>
      <c r="AB23" s="34">
        <f t="shared" si="15"/>
        <v>0</v>
      </c>
      <c r="AC23" s="34">
        <f t="shared" si="15"/>
        <v>97.5</v>
      </c>
      <c r="AD23" s="34">
        <f t="shared" si="15"/>
        <v>0</v>
      </c>
      <c r="AE23" s="62">
        <f t="shared" si="15"/>
        <v>86</v>
      </c>
      <c r="AF23" s="62">
        <f t="shared" si="15"/>
        <v>183.5</v>
      </c>
    </row>
    <row r="24" spans="2:32" ht="23.1" customHeight="1" x14ac:dyDescent="0.25">
      <c r="B24" s="23" t="s">
        <v>51</v>
      </c>
      <c r="C24" s="49">
        <f>AVERAGE('23.09. KASANGATI-KIIRA'!C24,'24.09 Kasangati-Kira'!C24,'25.09 Kasangati-Kira'!C24,'27.09 Kasangati-Kira'!C24,'26.09 Kasangati-Kira-24h'!C24,'28.09 Kasangati-24h'!C24,'29.09 Kasangati-Kira'!C24)</f>
        <v>8.1428571428571423</v>
      </c>
      <c r="D24" s="49">
        <f>AVERAGE('23.09. KASANGATI-KIIRA'!D24,'24.09 Kasangati-Kira'!D24,'25.09 Kasangati-Kira'!D24,'27.09 Kasangati-Kira'!D24,'26.09 Kasangati-Kira-24h'!D24,'28.09 Kasangati-24h'!D24,'29.09 Kasangati-Kira'!D24)</f>
        <v>0.5714285714285714</v>
      </c>
      <c r="E24" s="49">
        <f>AVERAGE('23.09. KASANGATI-KIIRA'!E24,'24.09 Kasangati-Kira'!E24,'25.09 Kasangati-Kira'!E24,'27.09 Kasangati-Kira'!E24,'26.09 Kasangati-Kira-24h'!E24,'28.09 Kasangati-24h'!E24,'29.09 Kasangati-Kira'!E24)</f>
        <v>1.5714285714285714</v>
      </c>
      <c r="F24" s="49">
        <f>AVERAGE('23.09. KASANGATI-KIIRA'!F24,'24.09 Kasangati-Kira'!F24,'25.09 Kasangati-Kira'!F24,'27.09 Kasangati-Kira'!F24,'26.09 Kasangati-Kira-24h'!F24,'28.09 Kasangati-24h'!F24,'29.09 Kasangati-Kira'!F24)</f>
        <v>2.4285714285714284</v>
      </c>
      <c r="G24" s="49">
        <f>AVERAGE('23.09. KASANGATI-KIIRA'!G24,'24.09 Kasangati-Kira'!G24,'25.09 Kasangati-Kira'!G24,'27.09 Kasangati-Kira'!G24,'26.09 Kasangati-Kira-24h'!G24,'28.09 Kasangati-24h'!G24,'29.09 Kasangati-Kira'!G24)</f>
        <v>0</v>
      </c>
      <c r="H24" s="49">
        <f>AVERAGE('23.09. KASANGATI-KIIRA'!H24,'24.09 Kasangati-Kira'!H24,'25.09 Kasangati-Kira'!H24,'27.09 Kasangati-Kira'!H24,'26.09 Kasangati-Kira-24h'!H24,'28.09 Kasangati-24h'!H24,'29.09 Kasangati-Kira'!H24)</f>
        <v>0.14285714285714285</v>
      </c>
      <c r="I24" s="49">
        <f>AVERAGE('23.09. KASANGATI-KIIRA'!I24,'24.09 Kasangati-Kira'!I24,'25.09 Kasangati-Kira'!I24,'27.09 Kasangati-Kira'!I24,'26.09 Kasangati-Kira-24h'!I24,'28.09 Kasangati-24h'!I24,'29.09 Kasangati-Kira'!I24)</f>
        <v>1.1428571428571428</v>
      </c>
      <c r="J24" s="49">
        <f>AVERAGE('23.09. KASANGATI-KIIRA'!J24,'24.09 Kasangati-Kira'!J24,'25.09 Kasangati-Kira'!J24,'27.09 Kasangati-Kira'!J24,'26.09 Kasangati-Kira-24h'!J24,'28.09 Kasangati-24h'!J24,'29.09 Kasangati-Kira'!J24)</f>
        <v>0.14285714285714285</v>
      </c>
      <c r="K24" s="49">
        <f>AVERAGE('23.09. KASANGATI-KIIRA'!K24,'24.09 Kasangati-Kira'!K24,'25.09 Kasangati-Kira'!K24,'27.09 Kasangati-Kira'!K24,'26.09 Kasangati-Kira-24h'!K24,'28.09 Kasangati-24h'!K24,'29.09 Kasangati-Kira'!K24)</f>
        <v>0.2857142857142857</v>
      </c>
      <c r="L24" s="49">
        <f>AVERAGE('23.09. KASANGATI-KIIRA'!L24,'24.09 Kasangati-Kira'!L24,'25.09 Kasangati-Kira'!L24,'27.09 Kasangati-Kira'!L24,'26.09 Kasangati-Kira-24h'!L24,'28.09 Kasangati-24h'!L24,'29.09 Kasangati-Kira'!L24)</f>
        <v>0.2857142857142857</v>
      </c>
      <c r="M24" s="49">
        <f>AVERAGE('23.09. KASANGATI-KIIRA'!M24,'24.09 Kasangati-Kira'!M24,'25.09 Kasangati-Kira'!M24,'27.09 Kasangati-Kira'!M24,'26.09 Kasangati-Kira-24h'!M24,'28.09 Kasangati-24h'!M24,'29.09 Kasangati-Kira'!M24)</f>
        <v>23</v>
      </c>
      <c r="N24" s="49">
        <f>AVERAGE('23.09. KASANGATI-KIIRA'!N24,'24.09 Kasangati-Kira'!N24,'25.09 Kasangati-Kira'!N24,'27.09 Kasangati-Kira'!N24,'26.09 Kasangati-Kira-24h'!N24,'28.09 Kasangati-24h'!N24,'29.09 Kasangati-Kira'!N24)</f>
        <v>0</v>
      </c>
      <c r="O24" s="15">
        <f t="shared" si="0"/>
        <v>14.714285714285714</v>
      </c>
      <c r="P24" s="15">
        <f t="shared" si="1"/>
        <v>37.714285714285715</v>
      </c>
      <c r="R24" s="1" t="s">
        <v>148</v>
      </c>
      <c r="S24" s="34">
        <f>SUM(C66:C69)</f>
        <v>32</v>
      </c>
      <c r="T24" s="34">
        <f t="shared" ref="T24:AF24" si="16">SUM(D66:D69)</f>
        <v>3.5</v>
      </c>
      <c r="U24" s="34">
        <f t="shared" si="16"/>
        <v>6</v>
      </c>
      <c r="V24" s="34">
        <f t="shared" si="16"/>
        <v>10</v>
      </c>
      <c r="W24" s="34">
        <f t="shared" si="16"/>
        <v>0.5</v>
      </c>
      <c r="X24" s="34">
        <f t="shared" si="16"/>
        <v>0</v>
      </c>
      <c r="Y24" s="34">
        <f t="shared" si="16"/>
        <v>6</v>
      </c>
      <c r="Z24" s="34">
        <f t="shared" si="16"/>
        <v>1.5</v>
      </c>
      <c r="AA24" s="34">
        <f t="shared" si="16"/>
        <v>1</v>
      </c>
      <c r="AB24" s="34">
        <f t="shared" si="16"/>
        <v>1</v>
      </c>
      <c r="AC24" s="34">
        <f t="shared" si="16"/>
        <v>70</v>
      </c>
      <c r="AD24" s="34">
        <f t="shared" si="16"/>
        <v>0</v>
      </c>
      <c r="AE24" s="62">
        <f t="shared" si="16"/>
        <v>61.5</v>
      </c>
      <c r="AF24" s="62">
        <f t="shared" si="16"/>
        <v>131.5</v>
      </c>
    </row>
    <row r="25" spans="2:32" ht="23.1" customHeight="1" x14ac:dyDescent="0.25">
      <c r="B25" s="23" t="s">
        <v>52</v>
      </c>
      <c r="C25" s="49">
        <f>AVERAGE('23.09. KASANGATI-KIIRA'!C25,'24.09 Kasangati-Kira'!C25,'25.09 Kasangati-Kira'!C25,'27.09 Kasangati-Kira'!C25,'26.09 Kasangati-Kira-24h'!C25,'28.09 Kasangati-24h'!C25,'29.09 Kasangati-Kira'!C25)</f>
        <v>9.5714285714285712</v>
      </c>
      <c r="D25" s="49">
        <f>AVERAGE('23.09. KASANGATI-KIIRA'!D25,'24.09 Kasangati-Kira'!D25,'25.09 Kasangati-Kira'!D25,'27.09 Kasangati-Kira'!D25,'26.09 Kasangati-Kira-24h'!D25,'28.09 Kasangati-24h'!D25,'29.09 Kasangati-Kira'!D25)</f>
        <v>1</v>
      </c>
      <c r="E25" s="49">
        <f>AVERAGE('23.09. KASANGATI-KIIRA'!E25,'24.09 Kasangati-Kira'!E25,'25.09 Kasangati-Kira'!E25,'27.09 Kasangati-Kira'!E25,'26.09 Kasangati-Kira-24h'!E25,'28.09 Kasangati-24h'!E25,'29.09 Kasangati-Kira'!E25)</f>
        <v>2.1428571428571428</v>
      </c>
      <c r="F25" s="49">
        <f>AVERAGE('23.09. KASANGATI-KIIRA'!F25,'24.09 Kasangati-Kira'!F25,'25.09 Kasangati-Kira'!F25,'27.09 Kasangati-Kira'!F25,'26.09 Kasangati-Kira-24h'!F25,'28.09 Kasangati-24h'!F25,'29.09 Kasangati-Kira'!F25)</f>
        <v>1.2857142857142858</v>
      </c>
      <c r="G25" s="49">
        <f>AVERAGE('23.09. KASANGATI-KIIRA'!G25,'24.09 Kasangati-Kira'!G25,'25.09 Kasangati-Kira'!G25,'27.09 Kasangati-Kira'!G25,'26.09 Kasangati-Kira-24h'!G25,'28.09 Kasangati-24h'!G25,'29.09 Kasangati-Kira'!G25)</f>
        <v>0.14285714285714285</v>
      </c>
      <c r="H25" s="49">
        <f>AVERAGE('23.09. KASANGATI-KIIRA'!H25,'24.09 Kasangati-Kira'!H25,'25.09 Kasangati-Kira'!H25,'27.09 Kasangati-Kira'!H25,'26.09 Kasangati-Kira-24h'!H25,'28.09 Kasangati-24h'!H25,'29.09 Kasangati-Kira'!H25)</f>
        <v>0.2857142857142857</v>
      </c>
      <c r="I25" s="49">
        <f>AVERAGE('23.09. KASANGATI-KIIRA'!I25,'24.09 Kasangati-Kira'!I25,'25.09 Kasangati-Kira'!I25,'27.09 Kasangati-Kira'!I25,'26.09 Kasangati-Kira-24h'!I25,'28.09 Kasangati-24h'!I25,'29.09 Kasangati-Kira'!I25)</f>
        <v>1</v>
      </c>
      <c r="J25" s="49">
        <f>AVERAGE('23.09. KASANGATI-KIIRA'!J25,'24.09 Kasangati-Kira'!J25,'25.09 Kasangati-Kira'!J25,'27.09 Kasangati-Kira'!J25,'26.09 Kasangati-Kira-24h'!J25,'28.09 Kasangati-24h'!J25,'29.09 Kasangati-Kira'!J25)</f>
        <v>0.2857142857142857</v>
      </c>
      <c r="K25" s="49">
        <f>AVERAGE('23.09. KASANGATI-KIIRA'!K25,'24.09 Kasangati-Kira'!K25,'25.09 Kasangati-Kira'!K25,'27.09 Kasangati-Kira'!K25,'26.09 Kasangati-Kira-24h'!K25,'28.09 Kasangati-24h'!K25,'29.09 Kasangati-Kira'!K25)</f>
        <v>0</v>
      </c>
      <c r="L25" s="49">
        <f>AVERAGE('23.09. KASANGATI-KIIRA'!L25,'24.09 Kasangati-Kira'!L25,'25.09 Kasangati-Kira'!L25,'27.09 Kasangati-Kira'!L25,'26.09 Kasangati-Kira-24h'!L25,'28.09 Kasangati-24h'!L25,'29.09 Kasangati-Kira'!L25)</f>
        <v>0.2857142857142857</v>
      </c>
      <c r="M25" s="49">
        <f>AVERAGE('23.09. KASANGATI-KIIRA'!M25,'24.09 Kasangati-Kira'!M25,'25.09 Kasangati-Kira'!M25,'27.09 Kasangati-Kira'!M25,'26.09 Kasangati-Kira-24h'!M25,'28.09 Kasangati-24h'!M25,'29.09 Kasangati-Kira'!M25)</f>
        <v>22.428571428571427</v>
      </c>
      <c r="N25" s="49">
        <f>AVERAGE('23.09. KASANGATI-KIIRA'!N25,'24.09 Kasangati-Kira'!N25,'25.09 Kasangati-Kira'!N25,'27.09 Kasangati-Kira'!N25,'26.09 Kasangati-Kira-24h'!N25,'28.09 Kasangati-24h'!N25,'29.09 Kasangati-Kira'!N25)</f>
        <v>0</v>
      </c>
      <c r="O25" s="15">
        <f t="shared" si="0"/>
        <v>16</v>
      </c>
      <c r="P25" s="15">
        <f t="shared" si="1"/>
        <v>38.428571428571431</v>
      </c>
      <c r="R25" s="1" t="s">
        <v>149</v>
      </c>
      <c r="S25" s="34">
        <f>SUM(C70:C73)</f>
        <v>22.5</v>
      </c>
      <c r="T25" s="34">
        <f t="shared" ref="T25:AF25" si="17">SUM(D70:D73)</f>
        <v>5</v>
      </c>
      <c r="U25" s="34">
        <f t="shared" si="17"/>
        <v>3.5</v>
      </c>
      <c r="V25" s="34">
        <f t="shared" si="17"/>
        <v>7.5</v>
      </c>
      <c r="W25" s="34">
        <f t="shared" si="17"/>
        <v>0.5</v>
      </c>
      <c r="X25" s="34">
        <f t="shared" si="17"/>
        <v>0</v>
      </c>
      <c r="Y25" s="34">
        <f t="shared" si="17"/>
        <v>4</v>
      </c>
      <c r="Z25" s="34">
        <f t="shared" si="17"/>
        <v>0.5</v>
      </c>
      <c r="AA25" s="34">
        <f t="shared" si="17"/>
        <v>0.5</v>
      </c>
      <c r="AB25" s="34">
        <f t="shared" si="17"/>
        <v>0</v>
      </c>
      <c r="AC25" s="34">
        <f t="shared" si="17"/>
        <v>62</v>
      </c>
      <c r="AD25" s="34">
        <f t="shared" si="17"/>
        <v>0</v>
      </c>
      <c r="AE25" s="62">
        <f t="shared" si="17"/>
        <v>44</v>
      </c>
      <c r="AF25" s="62">
        <f t="shared" si="17"/>
        <v>106</v>
      </c>
    </row>
    <row r="26" spans="2:32" ht="23.1" customHeight="1" x14ac:dyDescent="0.25">
      <c r="B26" s="23" t="s">
        <v>53</v>
      </c>
      <c r="C26" s="49">
        <f>AVERAGE('23.09. KASANGATI-KIIRA'!C26,'24.09 Kasangati-Kira'!C26,'25.09 Kasangati-Kira'!C26,'27.09 Kasangati-Kira'!C26,'26.09 Kasangati-Kira-24h'!C26,'28.09 Kasangati-24h'!C26,'29.09 Kasangati-Kira'!C26)</f>
        <v>6.2857142857142856</v>
      </c>
      <c r="D26" s="49">
        <f>AVERAGE('23.09. KASANGATI-KIIRA'!D26,'24.09 Kasangati-Kira'!D26,'25.09 Kasangati-Kira'!D26,'27.09 Kasangati-Kira'!D26,'26.09 Kasangati-Kira-24h'!D26,'28.09 Kasangati-24h'!D26,'29.09 Kasangati-Kira'!D26)</f>
        <v>0.5714285714285714</v>
      </c>
      <c r="E26" s="49">
        <f>AVERAGE('23.09. KASANGATI-KIIRA'!E26,'24.09 Kasangati-Kira'!E26,'25.09 Kasangati-Kira'!E26,'27.09 Kasangati-Kira'!E26,'26.09 Kasangati-Kira-24h'!E26,'28.09 Kasangati-24h'!E26,'29.09 Kasangati-Kira'!E26)</f>
        <v>2</v>
      </c>
      <c r="F26" s="49">
        <f>AVERAGE('23.09. KASANGATI-KIIRA'!F26,'24.09 Kasangati-Kira'!F26,'25.09 Kasangati-Kira'!F26,'27.09 Kasangati-Kira'!F26,'26.09 Kasangati-Kira-24h'!F26,'28.09 Kasangati-24h'!F26,'29.09 Kasangati-Kira'!F26)</f>
        <v>1.7142857142857142</v>
      </c>
      <c r="G26" s="49">
        <f>AVERAGE('23.09. KASANGATI-KIIRA'!G26,'24.09 Kasangati-Kira'!G26,'25.09 Kasangati-Kira'!G26,'27.09 Kasangati-Kira'!G26,'26.09 Kasangati-Kira-24h'!G26,'28.09 Kasangati-24h'!G26,'29.09 Kasangati-Kira'!G26)</f>
        <v>0</v>
      </c>
      <c r="H26" s="49">
        <f>AVERAGE('23.09. KASANGATI-KIIRA'!H26,'24.09 Kasangati-Kira'!H26,'25.09 Kasangati-Kira'!H26,'27.09 Kasangati-Kira'!H26,'26.09 Kasangati-Kira-24h'!H26,'28.09 Kasangati-24h'!H26,'29.09 Kasangati-Kira'!H26)</f>
        <v>0</v>
      </c>
      <c r="I26" s="49">
        <f>AVERAGE('23.09. KASANGATI-KIIRA'!I26,'24.09 Kasangati-Kira'!I26,'25.09 Kasangati-Kira'!I26,'27.09 Kasangati-Kira'!I26,'26.09 Kasangati-Kira-24h'!I26,'28.09 Kasangati-24h'!I26,'29.09 Kasangati-Kira'!I26)</f>
        <v>1.2857142857142858</v>
      </c>
      <c r="J26" s="49">
        <f>AVERAGE('23.09. KASANGATI-KIIRA'!J26,'24.09 Kasangati-Kira'!J26,'25.09 Kasangati-Kira'!J26,'27.09 Kasangati-Kira'!J26,'26.09 Kasangati-Kira-24h'!J26,'28.09 Kasangati-24h'!J26,'29.09 Kasangati-Kira'!J26)</f>
        <v>0.8571428571428571</v>
      </c>
      <c r="K26" s="49">
        <f>AVERAGE('23.09. KASANGATI-KIIRA'!K26,'24.09 Kasangati-Kira'!K26,'25.09 Kasangati-Kira'!K26,'27.09 Kasangati-Kira'!K26,'26.09 Kasangati-Kira-24h'!K26,'28.09 Kasangati-24h'!K26,'29.09 Kasangati-Kira'!K26)</f>
        <v>0</v>
      </c>
      <c r="L26" s="49">
        <f>AVERAGE('23.09. KASANGATI-KIIRA'!L26,'24.09 Kasangati-Kira'!L26,'25.09 Kasangati-Kira'!L26,'27.09 Kasangati-Kira'!L26,'26.09 Kasangati-Kira-24h'!L26,'28.09 Kasangati-24h'!L26,'29.09 Kasangati-Kira'!L26)</f>
        <v>0.42857142857142855</v>
      </c>
      <c r="M26" s="49">
        <f>AVERAGE('23.09. KASANGATI-KIIRA'!M26,'24.09 Kasangati-Kira'!M26,'25.09 Kasangati-Kira'!M26,'27.09 Kasangati-Kira'!M26,'26.09 Kasangati-Kira-24h'!M26,'28.09 Kasangati-24h'!M26,'29.09 Kasangati-Kira'!M26)</f>
        <v>22.714285714285715</v>
      </c>
      <c r="N26" s="49">
        <f>AVERAGE('23.09. KASANGATI-KIIRA'!N26,'24.09 Kasangati-Kira'!N26,'25.09 Kasangati-Kira'!N26,'27.09 Kasangati-Kira'!N26,'26.09 Kasangati-Kira-24h'!N26,'28.09 Kasangati-24h'!N26,'29.09 Kasangati-Kira'!N26)</f>
        <v>0</v>
      </c>
      <c r="O26" s="15">
        <f t="shared" si="0"/>
        <v>13.142857142857144</v>
      </c>
      <c r="P26" s="15">
        <f t="shared" si="1"/>
        <v>35.857142857142861</v>
      </c>
      <c r="R26" s="1" t="s">
        <v>150</v>
      </c>
      <c r="S26" s="34">
        <f>SUM(C74:C77)</f>
        <v>10.5</v>
      </c>
      <c r="T26" s="34">
        <f t="shared" ref="T26:AF26" si="18">SUM(D74:D77)</f>
        <v>2.5</v>
      </c>
      <c r="U26" s="34">
        <f t="shared" si="18"/>
        <v>3.5</v>
      </c>
      <c r="V26" s="34">
        <f t="shared" si="18"/>
        <v>1.5</v>
      </c>
      <c r="W26" s="34">
        <f t="shared" si="18"/>
        <v>0</v>
      </c>
      <c r="X26" s="34">
        <f t="shared" si="18"/>
        <v>0.5</v>
      </c>
      <c r="Y26" s="34">
        <f t="shared" si="18"/>
        <v>1</v>
      </c>
      <c r="Z26" s="34">
        <f t="shared" si="18"/>
        <v>0.5</v>
      </c>
      <c r="AA26" s="34">
        <f t="shared" si="18"/>
        <v>1</v>
      </c>
      <c r="AB26" s="34">
        <f t="shared" si="18"/>
        <v>0</v>
      </c>
      <c r="AC26" s="34">
        <f t="shared" si="18"/>
        <v>39.5</v>
      </c>
      <c r="AD26" s="34">
        <f t="shared" si="18"/>
        <v>0</v>
      </c>
      <c r="AE26" s="62">
        <f t="shared" si="18"/>
        <v>21</v>
      </c>
      <c r="AF26" s="62">
        <f t="shared" si="18"/>
        <v>60.5</v>
      </c>
    </row>
    <row r="27" spans="2:32" ht="23.1" customHeight="1" x14ac:dyDescent="0.25">
      <c r="B27" s="23" t="s">
        <v>54</v>
      </c>
      <c r="C27" s="49">
        <f>AVERAGE('23.09. KASANGATI-KIIRA'!C27,'24.09 Kasangati-Kira'!C27,'25.09 Kasangati-Kira'!C27,'27.09 Kasangati-Kira'!C27,'26.09 Kasangati-Kira-24h'!C27,'28.09 Kasangati-24h'!C27,'29.09 Kasangati-Kira'!C27)</f>
        <v>7.2857142857142856</v>
      </c>
      <c r="D27" s="49">
        <f>AVERAGE('23.09. KASANGATI-KIIRA'!D27,'24.09 Kasangati-Kira'!D27,'25.09 Kasangati-Kira'!D27,'27.09 Kasangati-Kira'!D27,'26.09 Kasangati-Kira-24h'!D27,'28.09 Kasangati-24h'!D27,'29.09 Kasangati-Kira'!D27)</f>
        <v>0.5714285714285714</v>
      </c>
      <c r="E27" s="49">
        <f>AVERAGE('23.09. KASANGATI-KIIRA'!E27,'24.09 Kasangati-Kira'!E27,'25.09 Kasangati-Kira'!E27,'27.09 Kasangati-Kira'!E27,'26.09 Kasangati-Kira-24h'!E27,'28.09 Kasangati-24h'!E27,'29.09 Kasangati-Kira'!E27)</f>
        <v>1.4285714285714286</v>
      </c>
      <c r="F27" s="49">
        <f>AVERAGE('23.09. KASANGATI-KIIRA'!F27,'24.09 Kasangati-Kira'!F27,'25.09 Kasangati-Kira'!F27,'27.09 Kasangati-Kira'!F27,'26.09 Kasangati-Kira-24h'!F27,'28.09 Kasangati-24h'!F27,'29.09 Kasangati-Kira'!F27)</f>
        <v>1.4285714285714286</v>
      </c>
      <c r="G27" s="49">
        <f>AVERAGE('23.09. KASANGATI-KIIRA'!G27,'24.09 Kasangati-Kira'!G27,'25.09 Kasangati-Kira'!G27,'27.09 Kasangati-Kira'!G27,'26.09 Kasangati-Kira-24h'!G27,'28.09 Kasangati-24h'!G27,'29.09 Kasangati-Kira'!G27)</f>
        <v>0</v>
      </c>
      <c r="H27" s="49">
        <f>AVERAGE('23.09. KASANGATI-KIIRA'!H27,'24.09 Kasangati-Kira'!H27,'25.09 Kasangati-Kira'!H27,'27.09 Kasangati-Kira'!H27,'26.09 Kasangati-Kira-24h'!H27,'28.09 Kasangati-24h'!H27,'29.09 Kasangati-Kira'!H27)</f>
        <v>0</v>
      </c>
      <c r="I27" s="49">
        <f>AVERAGE('23.09. KASANGATI-KIIRA'!I27,'24.09 Kasangati-Kira'!I27,'25.09 Kasangati-Kira'!I27,'27.09 Kasangati-Kira'!I27,'26.09 Kasangati-Kira-24h'!I27,'28.09 Kasangati-24h'!I27,'29.09 Kasangati-Kira'!I27)</f>
        <v>1.2857142857142858</v>
      </c>
      <c r="J27" s="49">
        <f>AVERAGE('23.09. KASANGATI-KIIRA'!J27,'24.09 Kasangati-Kira'!J27,'25.09 Kasangati-Kira'!J27,'27.09 Kasangati-Kira'!J27,'26.09 Kasangati-Kira-24h'!J27,'28.09 Kasangati-24h'!J27,'29.09 Kasangati-Kira'!J27)</f>
        <v>0.14285714285714285</v>
      </c>
      <c r="K27" s="49">
        <f>AVERAGE('23.09. KASANGATI-KIIRA'!K27,'24.09 Kasangati-Kira'!K27,'25.09 Kasangati-Kira'!K27,'27.09 Kasangati-Kira'!K27,'26.09 Kasangati-Kira-24h'!K27,'28.09 Kasangati-24h'!K27,'29.09 Kasangati-Kira'!K27)</f>
        <v>0.14285714285714285</v>
      </c>
      <c r="L27" s="49">
        <f>AVERAGE('23.09. KASANGATI-KIIRA'!L27,'24.09 Kasangati-Kira'!L27,'25.09 Kasangati-Kira'!L27,'27.09 Kasangati-Kira'!L27,'26.09 Kasangati-Kira-24h'!L27,'28.09 Kasangati-24h'!L27,'29.09 Kasangati-Kira'!L27)</f>
        <v>2.5714285714285716</v>
      </c>
      <c r="M27" s="49">
        <f>AVERAGE('23.09. KASANGATI-KIIRA'!M27,'24.09 Kasangati-Kira'!M27,'25.09 Kasangati-Kira'!M27,'27.09 Kasangati-Kira'!M27,'26.09 Kasangati-Kira-24h'!M27,'28.09 Kasangati-24h'!M27,'29.09 Kasangati-Kira'!M27)</f>
        <v>22.142857142857142</v>
      </c>
      <c r="N27" s="49">
        <f>AVERAGE('23.09. KASANGATI-KIIRA'!N27,'24.09 Kasangati-Kira'!N27,'25.09 Kasangati-Kira'!N27,'27.09 Kasangati-Kira'!N27,'26.09 Kasangati-Kira-24h'!N27,'28.09 Kasangati-24h'!N27,'29.09 Kasangati-Kira'!N27)</f>
        <v>0</v>
      </c>
      <c r="O27" s="15">
        <f t="shared" si="0"/>
        <v>14.857142857142856</v>
      </c>
      <c r="P27" s="15">
        <f t="shared" si="1"/>
        <v>37</v>
      </c>
      <c r="R27" s="1" t="s">
        <v>151</v>
      </c>
      <c r="S27" s="34">
        <f>SUM(C78:C81)</f>
        <v>3.5</v>
      </c>
      <c r="T27" s="34">
        <f t="shared" ref="T27:AF27" si="19">SUM(D78:D81)</f>
        <v>1.5</v>
      </c>
      <c r="U27" s="34">
        <f t="shared" si="19"/>
        <v>0.5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0.5</v>
      </c>
      <c r="AB27" s="34">
        <f t="shared" si="19"/>
        <v>0</v>
      </c>
      <c r="AC27" s="34">
        <f t="shared" si="19"/>
        <v>21</v>
      </c>
      <c r="AD27" s="34">
        <f t="shared" si="19"/>
        <v>0</v>
      </c>
      <c r="AE27" s="62">
        <f t="shared" si="19"/>
        <v>6</v>
      </c>
      <c r="AF27" s="62">
        <f t="shared" si="19"/>
        <v>27</v>
      </c>
    </row>
    <row r="28" spans="2:32" ht="23.1" customHeight="1" x14ac:dyDescent="0.25">
      <c r="B28" s="23" t="s">
        <v>55</v>
      </c>
      <c r="C28" s="49">
        <f>AVERAGE('23.09. KASANGATI-KIIRA'!C28,'24.09 Kasangati-Kira'!C28,'25.09 Kasangati-Kira'!C28,'27.09 Kasangati-Kira'!C28,'26.09 Kasangati-Kira-24h'!C28,'28.09 Kasangati-24h'!C28,'29.09 Kasangati-Kira'!C28)</f>
        <v>5.8571428571428568</v>
      </c>
      <c r="D28" s="49">
        <f>AVERAGE('23.09. KASANGATI-KIIRA'!D28,'24.09 Kasangati-Kira'!D28,'25.09 Kasangati-Kira'!D28,'27.09 Kasangati-Kira'!D28,'26.09 Kasangati-Kira-24h'!D28,'28.09 Kasangati-24h'!D28,'29.09 Kasangati-Kira'!D28)</f>
        <v>0.5714285714285714</v>
      </c>
      <c r="E28" s="49">
        <f>AVERAGE('23.09. KASANGATI-KIIRA'!E28,'24.09 Kasangati-Kira'!E28,'25.09 Kasangati-Kira'!E28,'27.09 Kasangati-Kira'!E28,'26.09 Kasangati-Kira-24h'!E28,'28.09 Kasangati-24h'!E28,'29.09 Kasangati-Kira'!E28)</f>
        <v>1</v>
      </c>
      <c r="F28" s="49">
        <f>AVERAGE('23.09. KASANGATI-KIIRA'!F28,'24.09 Kasangati-Kira'!F28,'25.09 Kasangati-Kira'!F28,'27.09 Kasangati-Kira'!F28,'26.09 Kasangati-Kira-24h'!F28,'28.09 Kasangati-24h'!F28,'29.09 Kasangati-Kira'!F28)</f>
        <v>1.8333333333333333</v>
      </c>
      <c r="G28" s="49">
        <f>AVERAGE('23.09. KASANGATI-KIIRA'!G28,'24.09 Kasangati-Kira'!G28,'25.09 Kasangati-Kira'!G28,'27.09 Kasangati-Kira'!G28,'26.09 Kasangati-Kira-24h'!G28,'28.09 Kasangati-24h'!G28,'29.09 Kasangati-Kira'!G28)</f>
        <v>0</v>
      </c>
      <c r="H28" s="49">
        <f>AVERAGE('23.09. KASANGATI-KIIRA'!H28,'24.09 Kasangati-Kira'!H28,'25.09 Kasangati-Kira'!H28,'27.09 Kasangati-Kira'!H28,'26.09 Kasangati-Kira-24h'!H28,'28.09 Kasangati-24h'!H28,'29.09 Kasangati-Kira'!H28)</f>
        <v>0</v>
      </c>
      <c r="I28" s="49">
        <f>AVERAGE('23.09. KASANGATI-KIIRA'!I28,'24.09 Kasangati-Kira'!I28,'25.09 Kasangati-Kira'!I28,'27.09 Kasangati-Kira'!I28,'26.09 Kasangati-Kira-24h'!I28,'28.09 Kasangati-24h'!I28,'29.09 Kasangati-Kira'!I28)</f>
        <v>1.5714285714285714</v>
      </c>
      <c r="J28" s="49">
        <f>AVERAGE('23.09. KASANGATI-KIIRA'!J28,'24.09 Kasangati-Kira'!J28,'25.09 Kasangati-Kira'!J28,'27.09 Kasangati-Kira'!J28,'26.09 Kasangati-Kira-24h'!J28,'28.09 Kasangati-24h'!J28,'29.09 Kasangati-Kira'!J28)</f>
        <v>0.14285714285714285</v>
      </c>
      <c r="K28" s="49">
        <f>AVERAGE('23.09. KASANGATI-KIIRA'!K28,'24.09 Kasangati-Kira'!K28,'25.09 Kasangati-Kira'!K28,'27.09 Kasangati-Kira'!K28,'26.09 Kasangati-Kira-24h'!K28,'28.09 Kasangati-24h'!K28,'29.09 Kasangati-Kira'!K28)</f>
        <v>0.42857142857142855</v>
      </c>
      <c r="L28" s="49">
        <f>AVERAGE('23.09. KASANGATI-KIIRA'!L28,'24.09 Kasangati-Kira'!L28,'25.09 Kasangati-Kira'!L28,'27.09 Kasangati-Kira'!L28,'26.09 Kasangati-Kira-24h'!L28,'28.09 Kasangati-24h'!L28,'29.09 Kasangati-Kira'!L28)</f>
        <v>0.14285714285714285</v>
      </c>
      <c r="M28" s="49">
        <f>AVERAGE('23.09. KASANGATI-KIIRA'!M28,'24.09 Kasangati-Kira'!M28,'25.09 Kasangati-Kira'!M28,'27.09 Kasangati-Kira'!M28,'26.09 Kasangati-Kira-24h'!M28,'28.09 Kasangati-24h'!M28,'29.09 Kasangati-Kira'!M28)</f>
        <v>19.142857142857142</v>
      </c>
      <c r="N28" s="49">
        <f>AVERAGE('23.09. KASANGATI-KIIRA'!N28,'24.09 Kasangati-Kira'!N28,'25.09 Kasangati-Kira'!N28,'27.09 Kasangati-Kira'!N28,'26.09 Kasangati-Kira-24h'!N28,'28.09 Kasangati-24h'!N28,'29.09 Kasangati-Kira'!N28)</f>
        <v>0</v>
      </c>
      <c r="O28" s="15">
        <f t="shared" si="0"/>
        <v>11.547619047619046</v>
      </c>
      <c r="P28" s="15">
        <f t="shared" si="1"/>
        <v>30.69047619047619</v>
      </c>
      <c r="R28" s="1" t="s">
        <v>152</v>
      </c>
      <c r="S28" s="34">
        <f>SUM(C82:C85)</f>
        <v>6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1.5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20</v>
      </c>
      <c r="AD28" s="34">
        <f t="shared" si="20"/>
        <v>0</v>
      </c>
      <c r="AE28" s="62">
        <f t="shared" si="20"/>
        <v>8.5</v>
      </c>
      <c r="AF28" s="62">
        <f t="shared" si="20"/>
        <v>28.5</v>
      </c>
    </row>
    <row r="29" spans="2:32" ht="23.1" customHeight="1" x14ac:dyDescent="0.25">
      <c r="B29" s="23" t="s">
        <v>56</v>
      </c>
      <c r="C29" s="49">
        <f>AVERAGE('23.09. KASANGATI-KIIRA'!C29,'24.09 Kasangati-Kira'!C29,'25.09 Kasangati-Kira'!C29,'27.09 Kasangati-Kira'!C29,'26.09 Kasangati-Kira-24h'!C29,'28.09 Kasangati-24h'!C29,'29.09 Kasangati-Kira'!C29)</f>
        <v>6.4285714285714288</v>
      </c>
      <c r="D29" s="49">
        <f>AVERAGE('23.09. KASANGATI-KIIRA'!D29,'24.09 Kasangati-Kira'!D29,'25.09 Kasangati-Kira'!D29,'27.09 Kasangati-Kira'!D29,'26.09 Kasangati-Kira-24h'!D29,'28.09 Kasangati-24h'!D29,'29.09 Kasangati-Kira'!D29)</f>
        <v>0.2857142857142857</v>
      </c>
      <c r="E29" s="49">
        <f>AVERAGE('23.09. KASANGATI-KIIRA'!E29,'24.09 Kasangati-Kira'!E29,'25.09 Kasangati-Kira'!E29,'27.09 Kasangati-Kira'!E29,'26.09 Kasangati-Kira-24h'!E29,'28.09 Kasangati-24h'!E29,'29.09 Kasangati-Kira'!E29)</f>
        <v>1.8571428571428572</v>
      </c>
      <c r="F29" s="49">
        <f>AVERAGE('23.09. KASANGATI-KIIRA'!F29,'24.09 Kasangati-Kira'!F29,'25.09 Kasangati-Kira'!F29,'27.09 Kasangati-Kira'!F29,'26.09 Kasangati-Kira-24h'!F29,'28.09 Kasangati-24h'!F29,'29.09 Kasangati-Kira'!F29)</f>
        <v>1.7142857142857142</v>
      </c>
      <c r="G29" s="49">
        <f>AVERAGE('23.09. KASANGATI-KIIRA'!G29,'24.09 Kasangati-Kira'!G29,'25.09 Kasangati-Kira'!G29,'27.09 Kasangati-Kira'!G29,'26.09 Kasangati-Kira-24h'!G29,'28.09 Kasangati-24h'!G29,'29.09 Kasangati-Kira'!G29)</f>
        <v>0.5714285714285714</v>
      </c>
      <c r="H29" s="49">
        <f>AVERAGE('23.09. KASANGATI-KIIRA'!H29,'24.09 Kasangati-Kira'!H29,'25.09 Kasangati-Kira'!H29,'27.09 Kasangati-Kira'!H29,'26.09 Kasangati-Kira-24h'!H29,'28.09 Kasangati-24h'!H29,'29.09 Kasangati-Kira'!H29)</f>
        <v>0</v>
      </c>
      <c r="I29" s="49">
        <f>AVERAGE('23.09. KASANGATI-KIIRA'!I29,'24.09 Kasangati-Kira'!I29,'25.09 Kasangati-Kira'!I29,'27.09 Kasangati-Kira'!I29,'26.09 Kasangati-Kira-24h'!I29,'28.09 Kasangati-24h'!I29,'29.09 Kasangati-Kira'!I29)</f>
        <v>0.8571428571428571</v>
      </c>
      <c r="J29" s="49">
        <f>AVERAGE('23.09. KASANGATI-KIIRA'!J29,'24.09 Kasangati-Kira'!J29,'25.09 Kasangati-Kira'!J29,'27.09 Kasangati-Kira'!J29,'26.09 Kasangati-Kira-24h'!J29,'28.09 Kasangati-24h'!J29,'29.09 Kasangati-Kira'!J29)</f>
        <v>0.7142857142857143</v>
      </c>
      <c r="K29" s="49">
        <f>AVERAGE('23.09. KASANGATI-KIIRA'!K29,'24.09 Kasangati-Kira'!K29,'25.09 Kasangati-Kira'!K29,'27.09 Kasangati-Kira'!K29,'26.09 Kasangati-Kira-24h'!K29,'28.09 Kasangati-24h'!K29,'29.09 Kasangati-Kira'!K29)</f>
        <v>0.2857142857142857</v>
      </c>
      <c r="L29" s="49">
        <f>AVERAGE('23.09. KASANGATI-KIIRA'!L29,'24.09 Kasangati-Kira'!L29,'25.09 Kasangati-Kira'!L29,'27.09 Kasangati-Kira'!L29,'26.09 Kasangati-Kira-24h'!L29,'28.09 Kasangati-24h'!L29,'29.09 Kasangati-Kira'!L29)</f>
        <v>0.7142857142857143</v>
      </c>
      <c r="M29" s="49">
        <f>AVERAGE('23.09. KASANGATI-KIIRA'!M29,'24.09 Kasangati-Kira'!M29,'25.09 Kasangati-Kira'!M29,'27.09 Kasangati-Kira'!M29,'26.09 Kasangati-Kira-24h'!M29,'28.09 Kasangati-24h'!M29,'29.09 Kasangati-Kira'!M29)</f>
        <v>23.428571428571427</v>
      </c>
      <c r="N29" s="49">
        <f>AVERAGE('23.09. KASANGATI-KIIRA'!N29,'24.09 Kasangati-Kira'!N29,'25.09 Kasangati-Kira'!N29,'27.09 Kasangati-Kira'!N29,'26.09 Kasangati-Kira-24h'!N29,'28.09 Kasangati-24h'!N29,'29.09 Kasangati-Kira'!N29)</f>
        <v>0</v>
      </c>
      <c r="O29" s="15">
        <f t="shared" si="0"/>
        <v>13.428571428571427</v>
      </c>
      <c r="P29" s="15">
        <f t="shared" si="1"/>
        <v>36.857142857142854</v>
      </c>
      <c r="R29" s="1" t="s">
        <v>153</v>
      </c>
      <c r="S29" s="34">
        <f>SUM(C86:C89)</f>
        <v>2</v>
      </c>
      <c r="T29" s="34">
        <f t="shared" ref="T29:AF29" si="21">SUM(D86:D89)</f>
        <v>0.5</v>
      </c>
      <c r="U29" s="34">
        <f t="shared" si="21"/>
        <v>1</v>
      </c>
      <c r="V29" s="34">
        <f t="shared" si="21"/>
        <v>1.5</v>
      </c>
      <c r="W29" s="34">
        <f t="shared" si="21"/>
        <v>0</v>
      </c>
      <c r="X29" s="34">
        <f t="shared" si="21"/>
        <v>0</v>
      </c>
      <c r="Y29" s="34">
        <f t="shared" si="21"/>
        <v>0.5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4.5</v>
      </c>
      <c r="AD29" s="34">
        <f t="shared" si="21"/>
        <v>0</v>
      </c>
      <c r="AE29" s="62">
        <f t="shared" si="21"/>
        <v>5.5</v>
      </c>
      <c r="AF29" s="62">
        <f t="shared" si="21"/>
        <v>10</v>
      </c>
    </row>
    <row r="30" spans="2:32" ht="23.1" customHeight="1" x14ac:dyDescent="0.25">
      <c r="B30" s="23" t="s">
        <v>57</v>
      </c>
      <c r="C30" s="49">
        <f>AVERAGE('23.09. KASANGATI-KIIRA'!C30,'24.09 Kasangati-Kira'!C30,'25.09 Kasangati-Kira'!C30,'27.09 Kasangati-Kira'!C30,'26.09 Kasangati-Kira-24h'!C30,'28.09 Kasangati-24h'!C30,'29.09 Kasangati-Kira'!C30)</f>
        <v>7.5714285714285712</v>
      </c>
      <c r="D30" s="49">
        <f>AVERAGE('23.09. KASANGATI-KIIRA'!D30,'24.09 Kasangati-Kira'!D30,'25.09 Kasangati-Kira'!D30,'27.09 Kasangati-Kira'!D30,'26.09 Kasangati-Kira-24h'!D30,'28.09 Kasangati-24h'!D30,'29.09 Kasangati-Kira'!D30)</f>
        <v>1.4285714285714286</v>
      </c>
      <c r="E30" s="49">
        <f>AVERAGE('23.09. KASANGATI-KIIRA'!E30,'24.09 Kasangati-Kira'!E30,'25.09 Kasangati-Kira'!E30,'27.09 Kasangati-Kira'!E30,'26.09 Kasangati-Kira-24h'!E30,'28.09 Kasangati-24h'!E30,'29.09 Kasangati-Kira'!E30)</f>
        <v>1.8571428571428572</v>
      </c>
      <c r="F30" s="49">
        <f>AVERAGE('23.09. KASANGATI-KIIRA'!F30,'24.09 Kasangati-Kira'!F30,'25.09 Kasangati-Kira'!F30,'27.09 Kasangati-Kira'!F30,'26.09 Kasangati-Kira-24h'!F30,'28.09 Kasangati-24h'!F30,'29.09 Kasangati-Kira'!F30)</f>
        <v>2</v>
      </c>
      <c r="G30" s="49">
        <f>AVERAGE('23.09. KASANGATI-KIIRA'!G30,'24.09 Kasangati-Kira'!G30,'25.09 Kasangati-Kira'!G30,'27.09 Kasangati-Kira'!G30,'26.09 Kasangati-Kira-24h'!G30,'28.09 Kasangati-24h'!G30,'29.09 Kasangati-Kira'!G30)</f>
        <v>0</v>
      </c>
      <c r="H30" s="49">
        <f>AVERAGE('23.09. KASANGATI-KIIRA'!H30,'24.09 Kasangati-Kira'!H30,'25.09 Kasangati-Kira'!H30,'27.09 Kasangati-Kira'!H30,'26.09 Kasangati-Kira-24h'!H30,'28.09 Kasangati-24h'!H30,'29.09 Kasangati-Kira'!H30)</f>
        <v>0</v>
      </c>
      <c r="I30" s="49">
        <f>AVERAGE('23.09. KASANGATI-KIIRA'!I30,'24.09 Kasangati-Kira'!I30,'25.09 Kasangati-Kira'!I30,'27.09 Kasangati-Kira'!I30,'26.09 Kasangati-Kira-24h'!I30,'28.09 Kasangati-24h'!I30,'29.09 Kasangati-Kira'!I30)</f>
        <v>1.5714285714285714</v>
      </c>
      <c r="J30" s="49">
        <f>AVERAGE('23.09. KASANGATI-KIIRA'!J30,'24.09 Kasangati-Kira'!J30,'25.09 Kasangati-Kira'!J30,'27.09 Kasangati-Kira'!J30,'26.09 Kasangati-Kira-24h'!J30,'28.09 Kasangati-24h'!J30,'29.09 Kasangati-Kira'!J30)</f>
        <v>0.14285714285714285</v>
      </c>
      <c r="K30" s="49">
        <f>AVERAGE('23.09. KASANGATI-KIIRA'!K30,'24.09 Kasangati-Kira'!K30,'25.09 Kasangati-Kira'!K30,'27.09 Kasangati-Kira'!K30,'26.09 Kasangati-Kira-24h'!K30,'28.09 Kasangati-24h'!K30,'29.09 Kasangati-Kira'!K30)</f>
        <v>0.2857142857142857</v>
      </c>
      <c r="L30" s="49">
        <f>AVERAGE('23.09. KASANGATI-KIIRA'!L30,'24.09 Kasangati-Kira'!L30,'25.09 Kasangati-Kira'!L30,'27.09 Kasangati-Kira'!L30,'26.09 Kasangati-Kira-24h'!L30,'28.09 Kasangati-24h'!L30,'29.09 Kasangati-Kira'!L30)</f>
        <v>0.2857142857142857</v>
      </c>
      <c r="M30" s="49">
        <f>AVERAGE('23.09. KASANGATI-KIIRA'!M30,'24.09 Kasangati-Kira'!M30,'25.09 Kasangati-Kira'!M30,'27.09 Kasangati-Kira'!M30,'26.09 Kasangati-Kira-24h'!M30,'28.09 Kasangati-24h'!M30,'29.09 Kasangati-Kira'!M30)</f>
        <v>19.142857142857142</v>
      </c>
      <c r="N30" s="49">
        <f>AVERAGE('23.09. KASANGATI-KIIRA'!N30,'24.09 Kasangati-Kira'!N30,'25.09 Kasangati-Kira'!N30,'27.09 Kasangati-Kira'!N30,'26.09 Kasangati-Kira-24h'!N30,'28.09 Kasangati-24h'!N30,'29.09 Kasangati-Kira'!N30)</f>
        <v>0.14285714285714285</v>
      </c>
      <c r="O30" s="15">
        <f t="shared" si="0"/>
        <v>15.285714285714286</v>
      </c>
      <c r="P30" s="15">
        <f t="shared" si="1"/>
        <v>34.428571428571431</v>
      </c>
      <c r="R30" s="1" t="s">
        <v>154</v>
      </c>
      <c r="S30" s="34">
        <f>SUM(C90:C93)</f>
        <v>2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0.5</v>
      </c>
      <c r="Z30" s="34">
        <f t="shared" si="22"/>
        <v>0</v>
      </c>
      <c r="AA30" s="34">
        <f t="shared" si="22"/>
        <v>0.5</v>
      </c>
      <c r="AB30" s="34">
        <f t="shared" si="22"/>
        <v>0</v>
      </c>
      <c r="AC30" s="34">
        <f t="shared" si="22"/>
        <v>5</v>
      </c>
      <c r="AD30" s="34">
        <f t="shared" si="22"/>
        <v>0</v>
      </c>
      <c r="AE30" s="62">
        <f t="shared" si="22"/>
        <v>3</v>
      </c>
      <c r="AF30" s="62">
        <f t="shared" si="22"/>
        <v>8</v>
      </c>
    </row>
    <row r="31" spans="2:32" ht="23.1" customHeight="1" x14ac:dyDescent="0.25">
      <c r="B31" s="24" t="s">
        <v>58</v>
      </c>
      <c r="C31" s="49">
        <f>AVERAGE('23.09. KASANGATI-KIIRA'!C31,'24.09 Kasangati-Kira'!C31,'25.09 Kasangati-Kira'!C31,'27.09 Kasangati-Kira'!C31,'26.09 Kasangati-Kira-24h'!C31,'28.09 Kasangati-24h'!C31,'29.09 Kasangati-Kira'!C31)</f>
        <v>6.7142857142857144</v>
      </c>
      <c r="D31" s="49">
        <f>AVERAGE('23.09. KASANGATI-KIIRA'!D31,'24.09 Kasangati-Kira'!D31,'25.09 Kasangati-Kira'!D31,'27.09 Kasangati-Kira'!D31,'26.09 Kasangati-Kira-24h'!D31,'28.09 Kasangati-24h'!D31,'29.09 Kasangati-Kira'!D31)</f>
        <v>0.2857142857142857</v>
      </c>
      <c r="E31" s="49">
        <f>AVERAGE('23.09. KASANGATI-KIIRA'!E31,'24.09 Kasangati-Kira'!E31,'25.09 Kasangati-Kira'!E31,'27.09 Kasangati-Kira'!E31,'26.09 Kasangati-Kira-24h'!E31,'28.09 Kasangati-24h'!E31,'29.09 Kasangati-Kira'!E31)</f>
        <v>3.4285714285714284</v>
      </c>
      <c r="F31" s="49">
        <f>AVERAGE('23.09. KASANGATI-KIIRA'!F31,'24.09 Kasangati-Kira'!F31,'25.09 Kasangati-Kira'!F31,'27.09 Kasangati-Kira'!F31,'26.09 Kasangati-Kira-24h'!F31,'28.09 Kasangati-24h'!F31,'29.09 Kasangati-Kira'!F31)</f>
        <v>0.7142857142857143</v>
      </c>
      <c r="G31" s="49">
        <f>AVERAGE('23.09. KASANGATI-KIIRA'!G31,'24.09 Kasangati-Kira'!G31,'25.09 Kasangati-Kira'!G31,'27.09 Kasangati-Kira'!G31,'26.09 Kasangati-Kira-24h'!G31,'28.09 Kasangati-24h'!G31,'29.09 Kasangati-Kira'!G31)</f>
        <v>0</v>
      </c>
      <c r="H31" s="49">
        <f>AVERAGE('23.09. KASANGATI-KIIRA'!H31,'24.09 Kasangati-Kira'!H31,'25.09 Kasangati-Kira'!H31,'27.09 Kasangati-Kira'!H31,'26.09 Kasangati-Kira-24h'!H31,'28.09 Kasangati-24h'!H31,'29.09 Kasangati-Kira'!H31)</f>
        <v>0.42857142857142855</v>
      </c>
      <c r="I31" s="49">
        <f>AVERAGE('23.09. KASANGATI-KIIRA'!I31,'24.09 Kasangati-Kira'!I31,'25.09 Kasangati-Kira'!I31,'27.09 Kasangati-Kira'!I31,'26.09 Kasangati-Kira-24h'!I31,'28.09 Kasangati-24h'!I31,'29.09 Kasangati-Kira'!I31)</f>
        <v>1.1428571428571428</v>
      </c>
      <c r="J31" s="49">
        <f>AVERAGE('23.09. KASANGATI-KIIRA'!J31,'24.09 Kasangati-Kira'!J31,'25.09 Kasangati-Kira'!J31,'27.09 Kasangati-Kira'!J31,'26.09 Kasangati-Kira-24h'!J31,'28.09 Kasangati-24h'!J31,'29.09 Kasangati-Kira'!J31)</f>
        <v>0.7142857142857143</v>
      </c>
      <c r="K31" s="49">
        <f>AVERAGE('23.09. KASANGATI-KIIRA'!K31,'24.09 Kasangati-Kira'!K31,'25.09 Kasangati-Kira'!K31,'27.09 Kasangati-Kira'!K31,'26.09 Kasangati-Kira-24h'!K31,'28.09 Kasangati-24h'!K31,'29.09 Kasangati-Kira'!K31)</f>
        <v>0.2857142857142857</v>
      </c>
      <c r="L31" s="49">
        <f>AVERAGE('23.09. KASANGATI-KIIRA'!L31,'24.09 Kasangati-Kira'!L31,'25.09 Kasangati-Kira'!L31,'27.09 Kasangati-Kira'!L31,'26.09 Kasangati-Kira-24h'!L31,'28.09 Kasangati-24h'!L31,'29.09 Kasangati-Kira'!L31)</f>
        <v>0.5714285714285714</v>
      </c>
      <c r="M31" s="49">
        <f>AVERAGE('23.09. KASANGATI-KIIRA'!M31,'24.09 Kasangati-Kira'!M31,'25.09 Kasangati-Kira'!M31,'27.09 Kasangati-Kira'!M31,'26.09 Kasangati-Kira-24h'!M31,'28.09 Kasangati-24h'!M31,'29.09 Kasangati-Kira'!M31)</f>
        <v>21.142857142857142</v>
      </c>
      <c r="N31" s="49">
        <f>AVERAGE('23.09. KASANGATI-KIIRA'!N31,'24.09 Kasangati-Kira'!N31,'25.09 Kasangati-Kira'!N31,'27.09 Kasangati-Kira'!N31,'26.09 Kasangati-Kira-24h'!N31,'28.09 Kasangati-24h'!N31,'29.09 Kasangati-Kira'!N31)</f>
        <v>0</v>
      </c>
      <c r="O31" s="15">
        <f t="shared" si="0"/>
        <v>14.285714285714285</v>
      </c>
      <c r="P31" s="15">
        <f t="shared" si="1"/>
        <v>35.428571428571431</v>
      </c>
      <c r="R31" s="1" t="s">
        <v>155</v>
      </c>
      <c r="S31" s="34">
        <f>SUM(C94:C97)</f>
        <v>0.5</v>
      </c>
      <c r="T31" s="34">
        <f t="shared" ref="T31:AF31" si="23">SUM(D94:D97)</f>
        <v>0.5</v>
      </c>
      <c r="U31" s="34">
        <f t="shared" si="23"/>
        <v>0.5</v>
      </c>
      <c r="V31" s="34">
        <f t="shared" si="23"/>
        <v>0.5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6.5</v>
      </c>
      <c r="AD31" s="34">
        <f t="shared" si="23"/>
        <v>0</v>
      </c>
      <c r="AE31" s="62">
        <f t="shared" si="23"/>
        <v>5</v>
      </c>
      <c r="AF31" s="62">
        <f t="shared" si="23"/>
        <v>11.5</v>
      </c>
    </row>
    <row r="32" spans="2:32" ht="23.1" customHeight="1" x14ac:dyDescent="0.25">
      <c r="B32" s="24" t="s">
        <v>59</v>
      </c>
      <c r="C32" s="49">
        <f>AVERAGE('23.09. KASANGATI-KIIRA'!C32,'24.09 Kasangati-Kira'!C32,'25.09 Kasangati-Kira'!C32,'27.09 Kasangati-Kira'!C32,'26.09 Kasangati-Kira-24h'!C32,'28.09 Kasangati-24h'!C32,'29.09 Kasangati-Kira'!C32)</f>
        <v>6</v>
      </c>
      <c r="D32" s="49">
        <f>AVERAGE('23.09. KASANGATI-KIIRA'!D32,'24.09 Kasangati-Kira'!D32,'25.09 Kasangati-Kira'!D32,'27.09 Kasangati-Kira'!D32,'26.09 Kasangati-Kira-24h'!D32,'28.09 Kasangati-24h'!D32,'29.09 Kasangati-Kira'!D32)</f>
        <v>0.7142857142857143</v>
      </c>
      <c r="E32" s="49">
        <f>AVERAGE('23.09. KASANGATI-KIIRA'!E32,'24.09 Kasangati-Kira'!E32,'25.09 Kasangati-Kira'!E32,'27.09 Kasangati-Kira'!E32,'26.09 Kasangati-Kira-24h'!E32,'28.09 Kasangati-24h'!E32,'29.09 Kasangati-Kira'!E32)</f>
        <v>1.1428571428571428</v>
      </c>
      <c r="F32" s="49">
        <f>AVERAGE('23.09. KASANGATI-KIIRA'!F32,'24.09 Kasangati-Kira'!F32,'25.09 Kasangati-Kira'!F32,'27.09 Kasangati-Kira'!F32,'26.09 Kasangati-Kira-24h'!F32,'28.09 Kasangati-24h'!F32,'29.09 Kasangati-Kira'!F32)</f>
        <v>1.4285714285714286</v>
      </c>
      <c r="G32" s="49">
        <f>AVERAGE('23.09. KASANGATI-KIIRA'!G32,'24.09 Kasangati-Kira'!G32,'25.09 Kasangati-Kira'!G32,'27.09 Kasangati-Kira'!G32,'26.09 Kasangati-Kira-24h'!G32,'28.09 Kasangati-24h'!G32,'29.09 Kasangati-Kira'!G32)</f>
        <v>0</v>
      </c>
      <c r="H32" s="49">
        <f>AVERAGE('23.09. KASANGATI-KIIRA'!H32,'24.09 Kasangati-Kira'!H32,'25.09 Kasangati-Kira'!H32,'27.09 Kasangati-Kira'!H32,'26.09 Kasangati-Kira-24h'!H32,'28.09 Kasangati-24h'!H32,'29.09 Kasangati-Kira'!H32)</f>
        <v>0</v>
      </c>
      <c r="I32" s="49">
        <f>AVERAGE('23.09. KASANGATI-KIIRA'!I32,'24.09 Kasangati-Kira'!I32,'25.09 Kasangati-Kira'!I32,'27.09 Kasangati-Kira'!I32,'26.09 Kasangati-Kira-24h'!I32,'28.09 Kasangati-24h'!I32,'29.09 Kasangati-Kira'!I32)</f>
        <v>2.7142857142857144</v>
      </c>
      <c r="J32" s="49">
        <f>AVERAGE('23.09. KASANGATI-KIIRA'!J32,'24.09 Kasangati-Kira'!J32,'25.09 Kasangati-Kira'!J32,'27.09 Kasangati-Kira'!J32,'26.09 Kasangati-Kira-24h'!J32,'28.09 Kasangati-24h'!J32,'29.09 Kasangati-Kira'!J32)</f>
        <v>0</v>
      </c>
      <c r="K32" s="49">
        <f>AVERAGE('23.09. KASANGATI-KIIRA'!K32,'24.09 Kasangati-Kira'!K32,'25.09 Kasangati-Kira'!K32,'27.09 Kasangati-Kira'!K32,'26.09 Kasangati-Kira-24h'!K32,'28.09 Kasangati-24h'!K32,'29.09 Kasangati-Kira'!K32)</f>
        <v>0.14285714285714285</v>
      </c>
      <c r="L32" s="49">
        <f>AVERAGE('23.09. KASANGATI-KIIRA'!L32,'24.09 Kasangati-Kira'!L32,'25.09 Kasangati-Kira'!L32,'27.09 Kasangati-Kira'!L32,'26.09 Kasangati-Kira-24h'!L32,'28.09 Kasangati-24h'!L32,'29.09 Kasangati-Kira'!L32)</f>
        <v>0.5714285714285714</v>
      </c>
      <c r="M32" s="49">
        <f>AVERAGE('23.09. KASANGATI-KIIRA'!M32,'24.09 Kasangati-Kira'!M32,'25.09 Kasangati-Kira'!M32,'27.09 Kasangati-Kira'!M32,'26.09 Kasangati-Kira-24h'!M32,'28.09 Kasangati-24h'!M32,'29.09 Kasangati-Kira'!M32)</f>
        <v>20.571428571428573</v>
      </c>
      <c r="N32" s="49">
        <f>AVERAGE('23.09. KASANGATI-KIIRA'!N32,'24.09 Kasangati-Kira'!N32,'25.09 Kasangati-Kira'!N32,'27.09 Kasangati-Kira'!N32,'26.09 Kasangati-Kira-24h'!N32,'28.09 Kasangati-24h'!N32,'29.09 Kasangati-Kira'!N32)</f>
        <v>0</v>
      </c>
      <c r="O32" s="15">
        <f t="shared" si="0"/>
        <v>12.714285714285714</v>
      </c>
      <c r="P32" s="15">
        <f t="shared" si="1"/>
        <v>33.285714285714285</v>
      </c>
      <c r="R32" s="1" t="s">
        <v>156</v>
      </c>
      <c r="S32" s="34">
        <f>SUM(C98:C101)</f>
        <v>1.5</v>
      </c>
      <c r="T32" s="34">
        <f t="shared" ref="T32:AF32" si="24">SUM(D98:D101)</f>
        <v>1</v>
      </c>
      <c r="U32" s="34">
        <f t="shared" si="24"/>
        <v>1</v>
      </c>
      <c r="V32" s="34">
        <f t="shared" si="24"/>
        <v>3</v>
      </c>
      <c r="W32" s="34">
        <f t="shared" si="24"/>
        <v>0</v>
      </c>
      <c r="X32" s="34">
        <f t="shared" si="24"/>
        <v>0</v>
      </c>
      <c r="Y32" s="34">
        <f t="shared" si="24"/>
        <v>0.5</v>
      </c>
      <c r="Z32" s="34">
        <f t="shared" si="24"/>
        <v>0.5</v>
      </c>
      <c r="AA32" s="34">
        <f t="shared" si="24"/>
        <v>1</v>
      </c>
      <c r="AB32" s="34">
        <f t="shared" si="24"/>
        <v>0</v>
      </c>
      <c r="AC32" s="34">
        <f t="shared" si="24"/>
        <v>15.5</v>
      </c>
      <c r="AD32" s="34">
        <f t="shared" si="24"/>
        <v>0</v>
      </c>
      <c r="AE32" s="62">
        <f t="shared" si="24"/>
        <v>8.5</v>
      </c>
      <c r="AF32" s="62">
        <f t="shared" si="24"/>
        <v>24</v>
      </c>
    </row>
    <row r="33" spans="2:32" ht="23.1" customHeight="1" x14ac:dyDescent="0.25">
      <c r="B33" s="23" t="s">
        <v>60</v>
      </c>
      <c r="C33" s="49">
        <f>AVERAGE('23.09. KASANGATI-KIIRA'!C33,'24.09 Kasangati-Kira'!C33,'25.09 Kasangati-Kira'!C33,'27.09 Kasangati-Kira'!C33,'26.09 Kasangati-Kira-24h'!C33,'28.09 Kasangati-24h'!C33,'29.09 Kasangati-Kira'!C33)</f>
        <v>7.2857142857142856</v>
      </c>
      <c r="D33" s="49">
        <f>AVERAGE('23.09. KASANGATI-KIIRA'!D33,'24.09 Kasangati-Kira'!D33,'25.09 Kasangati-Kira'!D33,'27.09 Kasangati-Kira'!D33,'26.09 Kasangati-Kira-24h'!D33,'28.09 Kasangati-24h'!D33,'29.09 Kasangati-Kira'!D33)</f>
        <v>1.2857142857142858</v>
      </c>
      <c r="E33" s="49">
        <f>AVERAGE('23.09. KASANGATI-KIIRA'!E33,'24.09 Kasangati-Kira'!E33,'25.09 Kasangati-Kira'!E33,'27.09 Kasangati-Kira'!E33,'26.09 Kasangati-Kira-24h'!E33,'28.09 Kasangati-24h'!E33,'29.09 Kasangati-Kira'!E33)</f>
        <v>1.4285714285714286</v>
      </c>
      <c r="F33" s="49">
        <f>AVERAGE('23.09. KASANGATI-KIIRA'!F33,'24.09 Kasangati-Kira'!F33,'25.09 Kasangati-Kira'!F33,'27.09 Kasangati-Kira'!F33,'26.09 Kasangati-Kira-24h'!F33,'28.09 Kasangati-24h'!F33,'29.09 Kasangati-Kira'!F33)</f>
        <v>2</v>
      </c>
      <c r="G33" s="49">
        <f>AVERAGE('23.09. KASANGATI-KIIRA'!G33,'24.09 Kasangati-Kira'!G33,'25.09 Kasangati-Kira'!G33,'27.09 Kasangati-Kira'!G33,'26.09 Kasangati-Kira-24h'!G33,'28.09 Kasangati-24h'!G33,'29.09 Kasangati-Kira'!G33)</f>
        <v>0.2857142857142857</v>
      </c>
      <c r="H33" s="49">
        <f>AVERAGE('23.09. KASANGATI-KIIRA'!H33,'24.09 Kasangati-Kira'!H33,'25.09 Kasangati-Kira'!H33,'27.09 Kasangati-Kira'!H33,'26.09 Kasangati-Kira-24h'!H33,'28.09 Kasangati-24h'!H33,'29.09 Kasangati-Kira'!H33)</f>
        <v>0</v>
      </c>
      <c r="I33" s="49">
        <f>AVERAGE('23.09. KASANGATI-KIIRA'!I33,'24.09 Kasangati-Kira'!I33,'25.09 Kasangati-Kira'!I33,'27.09 Kasangati-Kira'!I33,'26.09 Kasangati-Kira-24h'!I33,'28.09 Kasangati-24h'!I33,'29.09 Kasangati-Kira'!I33)</f>
        <v>1.7142857142857142</v>
      </c>
      <c r="J33" s="49">
        <f>AVERAGE('23.09. KASANGATI-KIIRA'!J33,'24.09 Kasangati-Kira'!J33,'25.09 Kasangati-Kira'!J33,'27.09 Kasangati-Kira'!J33,'26.09 Kasangati-Kira-24h'!J33,'28.09 Kasangati-24h'!J33,'29.09 Kasangati-Kira'!J33)</f>
        <v>0.7142857142857143</v>
      </c>
      <c r="K33" s="49">
        <f>AVERAGE('23.09. KASANGATI-KIIRA'!K33,'24.09 Kasangati-Kira'!K33,'25.09 Kasangati-Kira'!K33,'27.09 Kasangati-Kira'!K33,'26.09 Kasangati-Kira-24h'!K33,'28.09 Kasangati-24h'!K33,'29.09 Kasangati-Kira'!K33)</f>
        <v>0.14285714285714285</v>
      </c>
      <c r="L33" s="49">
        <f>AVERAGE('23.09. KASANGATI-KIIRA'!L33,'24.09 Kasangati-Kira'!L33,'25.09 Kasangati-Kira'!L33,'27.09 Kasangati-Kira'!L33,'26.09 Kasangati-Kira-24h'!L33,'28.09 Kasangati-24h'!L33,'29.09 Kasangati-Kira'!L33)</f>
        <v>0.42857142857142855</v>
      </c>
      <c r="M33" s="49">
        <f>AVERAGE('23.09. KASANGATI-KIIRA'!M33,'24.09 Kasangati-Kira'!M33,'25.09 Kasangati-Kira'!M33,'27.09 Kasangati-Kira'!M33,'26.09 Kasangati-Kira-24h'!M33,'28.09 Kasangati-24h'!M33,'29.09 Kasangati-Kira'!M33)</f>
        <v>18.571428571428573</v>
      </c>
      <c r="N33" s="49">
        <f>AVERAGE('23.09. KASANGATI-KIIRA'!N33,'24.09 Kasangati-Kira'!N33,'25.09 Kasangati-Kira'!N33,'27.09 Kasangati-Kira'!N33,'26.09 Kasangati-Kira-24h'!N33,'28.09 Kasangati-24h'!N33,'29.09 Kasangati-Kira'!N33)</f>
        <v>0</v>
      </c>
      <c r="O33" s="15">
        <f t="shared" si="0"/>
        <v>15.285714285714285</v>
      </c>
      <c r="P33" s="15">
        <f t="shared" si="1"/>
        <v>33.857142857142861</v>
      </c>
      <c r="R33" s="1" t="s">
        <v>157</v>
      </c>
      <c r="S33" s="34">
        <f>SUM(C102:C105)</f>
        <v>13</v>
      </c>
      <c r="T33" s="34">
        <f t="shared" ref="T33:AF33" si="25">SUM(D102:D105)</f>
        <v>2.5</v>
      </c>
      <c r="U33" s="34">
        <f t="shared" si="25"/>
        <v>1.5</v>
      </c>
      <c r="V33" s="34">
        <f t="shared" si="25"/>
        <v>4.5</v>
      </c>
      <c r="W33" s="34">
        <f t="shared" si="25"/>
        <v>0</v>
      </c>
      <c r="X33" s="34">
        <f t="shared" si="25"/>
        <v>0</v>
      </c>
      <c r="Y33" s="34">
        <f t="shared" si="25"/>
        <v>0.5</v>
      </c>
      <c r="Z33" s="34">
        <f t="shared" si="25"/>
        <v>2</v>
      </c>
      <c r="AA33" s="34">
        <f t="shared" si="25"/>
        <v>1</v>
      </c>
      <c r="AB33" s="34">
        <f t="shared" si="25"/>
        <v>0</v>
      </c>
      <c r="AC33" s="34">
        <f t="shared" si="25"/>
        <v>46</v>
      </c>
      <c r="AD33" s="34">
        <f t="shared" si="25"/>
        <v>0</v>
      </c>
      <c r="AE33" s="62">
        <f t="shared" si="25"/>
        <v>25</v>
      </c>
      <c r="AF33" s="62">
        <f t="shared" si="25"/>
        <v>71</v>
      </c>
    </row>
    <row r="34" spans="2:32" ht="23.1" customHeight="1" x14ac:dyDescent="0.25">
      <c r="B34" s="24" t="s">
        <v>61</v>
      </c>
      <c r="C34" s="49">
        <f>AVERAGE('23.09. KASANGATI-KIIRA'!C34,'24.09 Kasangati-Kira'!C34,'25.09 Kasangati-Kira'!C34,'27.09 Kasangati-Kira'!C34,'26.09 Kasangati-Kira-24h'!C34,'28.09 Kasangati-24h'!C34,'29.09 Kasangati-Kira'!C34)</f>
        <v>8.7142857142857135</v>
      </c>
      <c r="D34" s="49">
        <f>AVERAGE('23.09. KASANGATI-KIIRA'!D34,'24.09 Kasangati-Kira'!D34,'25.09 Kasangati-Kira'!D34,'27.09 Kasangati-Kira'!D34,'26.09 Kasangati-Kira-24h'!D34,'28.09 Kasangati-24h'!D34,'29.09 Kasangati-Kira'!D34)</f>
        <v>0.8571428571428571</v>
      </c>
      <c r="E34" s="49">
        <f>AVERAGE('23.09. KASANGATI-KIIRA'!E34,'24.09 Kasangati-Kira'!E34,'25.09 Kasangati-Kira'!E34,'27.09 Kasangati-Kira'!E34,'26.09 Kasangati-Kira-24h'!E34,'28.09 Kasangati-24h'!E34,'29.09 Kasangati-Kira'!E34)</f>
        <v>2.1428571428571428</v>
      </c>
      <c r="F34" s="49">
        <f>AVERAGE('23.09. KASANGATI-KIIRA'!F34,'24.09 Kasangati-Kira'!F34,'25.09 Kasangati-Kira'!F34,'27.09 Kasangati-Kira'!F34,'26.09 Kasangati-Kira-24h'!F34,'28.09 Kasangati-24h'!F34,'29.09 Kasangati-Kira'!F34)</f>
        <v>2.2857142857142856</v>
      </c>
      <c r="G34" s="49">
        <f>AVERAGE('23.09. KASANGATI-KIIRA'!G34,'24.09 Kasangati-Kira'!G34,'25.09 Kasangati-Kira'!G34,'27.09 Kasangati-Kira'!G34,'26.09 Kasangati-Kira-24h'!G34,'28.09 Kasangati-24h'!G34,'29.09 Kasangati-Kira'!G34)</f>
        <v>0.14285714285714285</v>
      </c>
      <c r="H34" s="49">
        <f>AVERAGE('23.09. KASANGATI-KIIRA'!H34,'24.09 Kasangati-Kira'!H34,'25.09 Kasangati-Kira'!H34,'27.09 Kasangati-Kira'!H34,'26.09 Kasangati-Kira-24h'!H34,'28.09 Kasangati-24h'!H34,'29.09 Kasangati-Kira'!H34)</f>
        <v>0.2857142857142857</v>
      </c>
      <c r="I34" s="49">
        <f>AVERAGE('23.09. KASANGATI-KIIRA'!I34,'24.09 Kasangati-Kira'!I34,'25.09 Kasangati-Kira'!I34,'27.09 Kasangati-Kira'!I34,'26.09 Kasangati-Kira-24h'!I34,'28.09 Kasangati-24h'!I34,'29.09 Kasangati-Kira'!I34)</f>
        <v>1.7142857142857142</v>
      </c>
      <c r="J34" s="49">
        <f>AVERAGE('23.09. KASANGATI-KIIRA'!J34,'24.09 Kasangati-Kira'!J34,'25.09 Kasangati-Kira'!J34,'27.09 Kasangati-Kira'!J34,'26.09 Kasangati-Kira-24h'!J34,'28.09 Kasangati-24h'!J34,'29.09 Kasangati-Kira'!J34)</f>
        <v>0.5714285714285714</v>
      </c>
      <c r="K34" s="49">
        <f>AVERAGE('23.09. KASANGATI-KIIRA'!K34,'24.09 Kasangati-Kira'!K34,'25.09 Kasangati-Kira'!K34,'27.09 Kasangati-Kira'!K34,'26.09 Kasangati-Kira-24h'!K34,'28.09 Kasangati-24h'!K34,'29.09 Kasangati-Kira'!K34)</f>
        <v>0</v>
      </c>
      <c r="L34" s="49">
        <f>AVERAGE('23.09. KASANGATI-KIIRA'!L34,'24.09 Kasangati-Kira'!L34,'25.09 Kasangati-Kira'!L34,'27.09 Kasangati-Kira'!L34,'26.09 Kasangati-Kira-24h'!L34,'28.09 Kasangati-24h'!L34,'29.09 Kasangati-Kira'!L34)</f>
        <v>0</v>
      </c>
      <c r="M34" s="49">
        <f>AVERAGE('23.09. KASANGATI-KIIRA'!M34,'24.09 Kasangati-Kira'!M34,'25.09 Kasangati-Kira'!M34,'27.09 Kasangati-Kira'!M34,'26.09 Kasangati-Kira-24h'!M34,'28.09 Kasangati-24h'!M34,'29.09 Kasangati-Kira'!M34)</f>
        <v>21</v>
      </c>
      <c r="N34" s="49">
        <f>AVERAGE('23.09. KASANGATI-KIIRA'!N34,'24.09 Kasangati-Kira'!N34,'25.09 Kasangati-Kira'!N34,'27.09 Kasangati-Kira'!N34,'26.09 Kasangati-Kira-24h'!N34,'28.09 Kasangati-24h'!N34,'29.09 Kasangati-Kira'!N34)</f>
        <v>0</v>
      </c>
      <c r="O34" s="15">
        <f t="shared" si="0"/>
        <v>16.714285714285715</v>
      </c>
      <c r="P34" s="15">
        <f t="shared" si="1"/>
        <v>37.714285714285715</v>
      </c>
      <c r="R34" s="38" t="s">
        <v>90</v>
      </c>
      <c r="S34" s="39">
        <f t="shared" ref="S34:AF34" si="26">MAX(S10:S12)</f>
        <v>44.428571428571423</v>
      </c>
      <c r="T34" s="39">
        <f t="shared" si="26"/>
        <v>4.5714285714285712</v>
      </c>
      <c r="U34" s="39">
        <f t="shared" si="26"/>
        <v>6.9999999999999991</v>
      </c>
      <c r="V34" s="39">
        <f t="shared" si="26"/>
        <v>15</v>
      </c>
      <c r="W34" s="39">
        <f t="shared" si="26"/>
        <v>0.2857142857142857</v>
      </c>
      <c r="X34" s="39">
        <f t="shared" si="26"/>
        <v>0.2857142857142857</v>
      </c>
      <c r="Y34" s="39">
        <f t="shared" si="26"/>
        <v>6</v>
      </c>
      <c r="Z34" s="39">
        <f t="shared" si="26"/>
        <v>2</v>
      </c>
      <c r="AA34" s="39">
        <f t="shared" si="26"/>
        <v>0.71428571428571419</v>
      </c>
      <c r="AB34" s="39">
        <f t="shared" si="26"/>
        <v>1</v>
      </c>
      <c r="AC34" s="39">
        <f t="shared" si="26"/>
        <v>104.57142857142857</v>
      </c>
      <c r="AD34" s="39">
        <f t="shared" si="26"/>
        <v>0</v>
      </c>
      <c r="AE34" s="40">
        <f t="shared" si="26"/>
        <v>76.595238095238102</v>
      </c>
      <c r="AF34" s="40">
        <f t="shared" si="26"/>
        <v>170.73809523809524</v>
      </c>
    </row>
    <row r="35" spans="2:32" ht="23.1" customHeight="1" x14ac:dyDescent="0.25">
      <c r="B35" s="24" t="s">
        <v>62</v>
      </c>
      <c r="C35" s="49">
        <f>AVERAGE('23.09. KASANGATI-KIIRA'!C35,'24.09 Kasangati-Kira'!C35,'25.09 Kasangati-Kira'!C35,'27.09 Kasangati-Kira'!C35,'26.09 Kasangati-Kira-24h'!C35,'28.09 Kasangati-24h'!C35,'29.09 Kasangati-Kira'!C35)</f>
        <v>5.5714285714285712</v>
      </c>
      <c r="D35" s="49">
        <f>AVERAGE('23.09. KASANGATI-KIIRA'!D35,'24.09 Kasangati-Kira'!D35,'25.09 Kasangati-Kira'!D35,'27.09 Kasangati-Kira'!D35,'26.09 Kasangati-Kira-24h'!D35,'28.09 Kasangati-24h'!D35,'29.09 Kasangati-Kira'!D35)</f>
        <v>0.7142857142857143</v>
      </c>
      <c r="E35" s="49">
        <f>AVERAGE('23.09. KASANGATI-KIIRA'!E35,'24.09 Kasangati-Kira'!E35,'25.09 Kasangati-Kira'!E35,'27.09 Kasangati-Kira'!E35,'26.09 Kasangati-Kira-24h'!E35,'28.09 Kasangati-24h'!E35,'29.09 Kasangati-Kira'!E35)</f>
        <v>1.8571428571428572</v>
      </c>
      <c r="F35" s="49">
        <f>AVERAGE('23.09. KASANGATI-KIIRA'!F35,'24.09 Kasangati-Kira'!F35,'25.09 Kasangati-Kira'!F35,'27.09 Kasangati-Kira'!F35,'26.09 Kasangati-Kira-24h'!F35,'28.09 Kasangati-24h'!F35,'29.09 Kasangati-Kira'!F35)</f>
        <v>2</v>
      </c>
      <c r="G35" s="49">
        <f>AVERAGE('23.09. KASANGATI-KIIRA'!G35,'24.09 Kasangati-Kira'!G35,'25.09 Kasangati-Kira'!G35,'27.09 Kasangati-Kira'!G35,'26.09 Kasangati-Kira-24h'!G35,'28.09 Kasangati-24h'!G35,'29.09 Kasangati-Kira'!G35)</f>
        <v>0</v>
      </c>
      <c r="H35" s="49">
        <f>AVERAGE('23.09. KASANGATI-KIIRA'!H35,'24.09 Kasangati-Kira'!H35,'25.09 Kasangati-Kira'!H35,'27.09 Kasangati-Kira'!H35,'26.09 Kasangati-Kira-24h'!H35,'28.09 Kasangati-24h'!H35,'29.09 Kasangati-Kira'!H35)</f>
        <v>0</v>
      </c>
      <c r="I35" s="49">
        <f>AVERAGE('23.09. KASANGATI-KIIRA'!I35,'24.09 Kasangati-Kira'!I35,'25.09 Kasangati-Kira'!I35,'27.09 Kasangati-Kira'!I35,'26.09 Kasangati-Kira-24h'!I35,'28.09 Kasangati-24h'!I35,'29.09 Kasangati-Kira'!I35)</f>
        <v>1.5714285714285714</v>
      </c>
      <c r="J35" s="49">
        <f>AVERAGE('23.09. KASANGATI-KIIRA'!J35,'24.09 Kasangati-Kira'!J35,'25.09 Kasangati-Kira'!J35,'27.09 Kasangati-Kira'!J35,'26.09 Kasangati-Kira-24h'!J35,'28.09 Kasangati-24h'!J35,'29.09 Kasangati-Kira'!J35)</f>
        <v>0.42857142857142855</v>
      </c>
      <c r="K35" s="49">
        <f>AVERAGE('23.09. KASANGATI-KIIRA'!K35,'24.09 Kasangati-Kira'!K35,'25.09 Kasangati-Kira'!K35,'27.09 Kasangati-Kira'!K35,'26.09 Kasangati-Kira-24h'!K35,'28.09 Kasangati-24h'!K35,'29.09 Kasangati-Kira'!K35)</f>
        <v>0.14285714285714285</v>
      </c>
      <c r="L35" s="49">
        <f>AVERAGE('23.09. KASANGATI-KIIRA'!L35,'24.09 Kasangati-Kira'!L35,'25.09 Kasangati-Kira'!L35,'27.09 Kasangati-Kira'!L35,'26.09 Kasangati-Kira-24h'!L35,'28.09 Kasangati-24h'!L35,'29.09 Kasangati-Kira'!L35)</f>
        <v>0.14285714285714285</v>
      </c>
      <c r="M35" s="49">
        <f>AVERAGE('23.09. KASANGATI-KIIRA'!M35,'24.09 Kasangati-Kira'!M35,'25.09 Kasangati-Kira'!M35,'27.09 Kasangati-Kira'!M35,'26.09 Kasangati-Kira-24h'!M35,'28.09 Kasangati-24h'!M35,'29.09 Kasangati-Kira'!M35)</f>
        <v>16.571428571428573</v>
      </c>
      <c r="N35" s="49">
        <f>AVERAGE('23.09. KASANGATI-KIIRA'!N35,'24.09 Kasangati-Kira'!N35,'25.09 Kasangati-Kira'!N35,'27.09 Kasangati-Kira'!N35,'26.09 Kasangati-Kira-24h'!N35,'28.09 Kasangati-24h'!N35,'29.09 Kasangati-Kira'!N35)</f>
        <v>0</v>
      </c>
      <c r="O35" s="15">
        <f t="shared" si="0"/>
        <v>12.428571428571427</v>
      </c>
      <c r="P35" s="15">
        <f t="shared" si="1"/>
        <v>29</v>
      </c>
      <c r="R35" s="38" t="s">
        <v>91</v>
      </c>
      <c r="S35" s="39">
        <f t="shared" ref="S35:AF35" si="27">MAX(S13:S18)</f>
        <v>35.285714285714285</v>
      </c>
      <c r="T35" s="39">
        <f t="shared" si="27"/>
        <v>4.8571428571428577</v>
      </c>
      <c r="U35" s="39">
        <f t="shared" si="27"/>
        <v>7.8571428571428577</v>
      </c>
      <c r="V35" s="39">
        <f t="shared" si="27"/>
        <v>7.4285714285714279</v>
      </c>
      <c r="W35" s="39">
        <f t="shared" si="27"/>
        <v>0.5714285714285714</v>
      </c>
      <c r="X35" s="39">
        <f t="shared" si="27"/>
        <v>0.42857142857142855</v>
      </c>
      <c r="Y35" s="39">
        <f t="shared" si="27"/>
        <v>7.1428571428571432</v>
      </c>
      <c r="Z35" s="39">
        <f t="shared" si="27"/>
        <v>2.7142857142857144</v>
      </c>
      <c r="AA35" s="39">
        <f t="shared" si="27"/>
        <v>0.8571428571428571</v>
      </c>
      <c r="AB35" s="39">
        <f t="shared" si="27"/>
        <v>3.8571428571428572</v>
      </c>
      <c r="AC35" s="39">
        <f t="shared" si="27"/>
        <v>93.285714285714292</v>
      </c>
      <c r="AD35" s="39">
        <f t="shared" si="27"/>
        <v>0.14285714285714285</v>
      </c>
      <c r="AE35" s="40">
        <f t="shared" si="27"/>
        <v>62.714285714285715</v>
      </c>
      <c r="AF35" s="40">
        <f t="shared" si="27"/>
        <v>151</v>
      </c>
    </row>
    <row r="36" spans="2:32" ht="23.1" customHeight="1" x14ac:dyDescent="0.25">
      <c r="B36" s="24" t="s">
        <v>63</v>
      </c>
      <c r="C36" s="49">
        <f>AVERAGE('23.09. KASANGATI-KIIRA'!C36,'24.09 Kasangati-Kira'!C36,'25.09 Kasangati-Kira'!C36,'27.09 Kasangati-Kira'!C36,'26.09 Kasangati-Kira-24h'!C36,'28.09 Kasangati-24h'!C36,'29.09 Kasangati-Kira'!C36)</f>
        <v>5.2857142857142856</v>
      </c>
      <c r="D36" s="49">
        <f>AVERAGE('23.09. KASANGATI-KIIRA'!D36,'24.09 Kasangati-Kira'!D36,'25.09 Kasangati-Kira'!D36,'27.09 Kasangati-Kira'!D36,'26.09 Kasangati-Kira-24h'!D36,'28.09 Kasangati-24h'!D36,'29.09 Kasangati-Kira'!D36)</f>
        <v>1</v>
      </c>
      <c r="E36" s="49">
        <f>AVERAGE('23.09. KASANGATI-KIIRA'!E36,'24.09 Kasangati-Kira'!E36,'25.09 Kasangati-Kira'!E36,'27.09 Kasangati-Kira'!E36,'26.09 Kasangati-Kira-24h'!E36,'28.09 Kasangati-24h'!E36,'29.09 Kasangati-Kira'!E36)</f>
        <v>1</v>
      </c>
      <c r="F36" s="49">
        <f>AVERAGE('23.09. KASANGATI-KIIRA'!F36,'24.09 Kasangati-Kira'!F36,'25.09 Kasangati-Kira'!F36,'27.09 Kasangati-Kira'!F36,'26.09 Kasangati-Kira-24h'!F36,'28.09 Kasangati-24h'!F36,'29.09 Kasangati-Kira'!F36)</f>
        <v>1.5714285714285714</v>
      </c>
      <c r="G36" s="49">
        <f>AVERAGE('23.09. KASANGATI-KIIRA'!G36,'24.09 Kasangati-Kira'!G36,'25.09 Kasangati-Kira'!G36,'27.09 Kasangati-Kira'!G36,'26.09 Kasangati-Kira-24h'!G36,'28.09 Kasangati-24h'!G36,'29.09 Kasangati-Kira'!G36)</f>
        <v>0</v>
      </c>
      <c r="H36" s="49">
        <f>AVERAGE('23.09. KASANGATI-KIIRA'!H36,'24.09 Kasangati-Kira'!H36,'25.09 Kasangati-Kira'!H36,'27.09 Kasangati-Kira'!H36,'26.09 Kasangati-Kira-24h'!H36,'28.09 Kasangati-24h'!H36,'29.09 Kasangati-Kira'!H36)</f>
        <v>0</v>
      </c>
      <c r="I36" s="49">
        <f>AVERAGE('23.09. KASANGATI-KIIRA'!I36,'24.09 Kasangati-Kira'!I36,'25.09 Kasangati-Kira'!I36,'27.09 Kasangati-Kira'!I36,'26.09 Kasangati-Kira-24h'!I36,'28.09 Kasangati-24h'!I36,'29.09 Kasangati-Kira'!I36)</f>
        <v>0.7142857142857143</v>
      </c>
      <c r="J36" s="49">
        <f>AVERAGE('23.09. KASANGATI-KIIRA'!J36,'24.09 Kasangati-Kira'!J36,'25.09 Kasangati-Kira'!J36,'27.09 Kasangati-Kira'!J36,'26.09 Kasangati-Kira-24h'!J36,'28.09 Kasangati-24h'!J36,'29.09 Kasangati-Kira'!J36)</f>
        <v>1.1428571428571428</v>
      </c>
      <c r="K36" s="49">
        <f>AVERAGE('23.09. KASANGATI-KIIRA'!K36,'24.09 Kasangati-Kira'!K36,'25.09 Kasangati-Kira'!K36,'27.09 Kasangati-Kira'!K36,'26.09 Kasangati-Kira-24h'!K36,'28.09 Kasangati-24h'!K36,'29.09 Kasangati-Kira'!K36)</f>
        <v>0</v>
      </c>
      <c r="L36" s="49">
        <f>AVERAGE('23.09. KASANGATI-KIIRA'!L36,'24.09 Kasangati-Kira'!L36,'25.09 Kasangati-Kira'!L36,'27.09 Kasangati-Kira'!L36,'26.09 Kasangati-Kira-24h'!L36,'28.09 Kasangati-24h'!L36,'29.09 Kasangati-Kira'!L36)</f>
        <v>0.42857142857142855</v>
      </c>
      <c r="M36" s="49">
        <f>AVERAGE('23.09. KASANGATI-KIIRA'!M36,'24.09 Kasangati-Kira'!M36,'25.09 Kasangati-Kira'!M36,'27.09 Kasangati-Kira'!M36,'26.09 Kasangati-Kira-24h'!M36,'28.09 Kasangati-24h'!M36,'29.09 Kasangati-Kira'!M36)</f>
        <v>18.285714285714285</v>
      </c>
      <c r="N36" s="49">
        <f>AVERAGE('23.09. KASANGATI-KIIRA'!N36,'24.09 Kasangati-Kira'!N36,'25.09 Kasangati-Kira'!N36,'27.09 Kasangati-Kira'!N36,'26.09 Kasangati-Kira-24h'!N36,'28.09 Kasangati-24h'!N36,'29.09 Kasangati-Kira'!N36)</f>
        <v>0</v>
      </c>
      <c r="O36" s="15">
        <f t="shared" si="0"/>
        <v>11.142857142857142</v>
      </c>
      <c r="P36" s="15">
        <f t="shared" si="1"/>
        <v>29.428571428571427</v>
      </c>
      <c r="R36" s="38" t="s">
        <v>92</v>
      </c>
      <c r="S36" s="39">
        <f t="shared" ref="S36:AF36" si="28">MAX(S19:S21)</f>
        <v>63.571428571428569</v>
      </c>
      <c r="T36" s="39">
        <f t="shared" si="28"/>
        <v>9.7142857142857153</v>
      </c>
      <c r="U36" s="39">
        <f t="shared" si="28"/>
        <v>9.2857142857142847</v>
      </c>
      <c r="V36" s="39">
        <f t="shared" si="28"/>
        <v>12.285714285714285</v>
      </c>
      <c r="W36" s="39">
        <f t="shared" si="28"/>
        <v>0.5714285714285714</v>
      </c>
      <c r="X36" s="39">
        <f t="shared" si="28"/>
        <v>0.14285714285714285</v>
      </c>
      <c r="Y36" s="39">
        <f t="shared" si="28"/>
        <v>6.7142857142857144</v>
      </c>
      <c r="Z36" s="39">
        <f t="shared" si="28"/>
        <v>2.1428571428571428</v>
      </c>
      <c r="AA36" s="39">
        <f t="shared" si="28"/>
        <v>1.2857142857142856</v>
      </c>
      <c r="AB36" s="39">
        <f t="shared" si="28"/>
        <v>1.5714285714285714</v>
      </c>
      <c r="AC36" s="39">
        <f t="shared" si="28"/>
        <v>96.142857142857139</v>
      </c>
      <c r="AD36" s="39">
        <f t="shared" si="28"/>
        <v>0</v>
      </c>
      <c r="AE36" s="40">
        <f t="shared" si="28"/>
        <v>103.71428571428571</v>
      </c>
      <c r="AF36" s="40">
        <f t="shared" si="28"/>
        <v>196.14285714285717</v>
      </c>
    </row>
    <row r="37" spans="2:32" ht="23.1" customHeight="1" x14ac:dyDescent="0.25">
      <c r="B37" s="23" t="s">
        <v>64</v>
      </c>
      <c r="C37" s="49">
        <f>AVERAGE('23.09. KASANGATI-KIIRA'!C37,'24.09 Kasangati-Kira'!C37,'25.09 Kasangati-Kira'!C37,'27.09 Kasangati-Kira'!C37,'26.09 Kasangati-Kira-24h'!C37,'28.09 Kasangati-24h'!C37,'29.09 Kasangati-Kira'!C37)</f>
        <v>8.7142857142857135</v>
      </c>
      <c r="D37" s="49">
        <f>AVERAGE('23.09. KASANGATI-KIIRA'!D37,'24.09 Kasangati-Kira'!D37,'25.09 Kasangati-Kira'!D37,'27.09 Kasangati-Kira'!D37,'26.09 Kasangati-Kira-24h'!D37,'28.09 Kasangati-24h'!D37,'29.09 Kasangati-Kira'!D37)</f>
        <v>0.7142857142857143</v>
      </c>
      <c r="E37" s="49">
        <f>AVERAGE('23.09. KASANGATI-KIIRA'!E37,'24.09 Kasangati-Kira'!E37,'25.09 Kasangati-Kira'!E37,'27.09 Kasangati-Kira'!E37,'26.09 Kasangati-Kira-24h'!E37,'28.09 Kasangati-24h'!E37,'29.09 Kasangati-Kira'!E37)</f>
        <v>1.1428571428571428</v>
      </c>
      <c r="F37" s="49">
        <f>AVERAGE('23.09. KASANGATI-KIIRA'!F37,'24.09 Kasangati-Kira'!F37,'25.09 Kasangati-Kira'!F37,'27.09 Kasangati-Kira'!F37,'26.09 Kasangati-Kira-24h'!F37,'28.09 Kasangati-24h'!F37,'29.09 Kasangati-Kira'!F37)</f>
        <v>1.5714285714285714</v>
      </c>
      <c r="G37" s="49">
        <f>AVERAGE('23.09. KASANGATI-KIIRA'!G37,'24.09 Kasangati-Kira'!G37,'25.09 Kasangati-Kira'!G37,'27.09 Kasangati-Kira'!G37,'26.09 Kasangati-Kira-24h'!G37,'28.09 Kasangati-24h'!G37,'29.09 Kasangati-Kira'!G37)</f>
        <v>0</v>
      </c>
      <c r="H37" s="49">
        <f>AVERAGE('23.09. KASANGATI-KIIRA'!H37,'24.09 Kasangati-Kira'!H37,'25.09 Kasangati-Kira'!H37,'27.09 Kasangati-Kira'!H37,'26.09 Kasangati-Kira-24h'!H37,'28.09 Kasangati-24h'!H37,'29.09 Kasangati-Kira'!H37)</f>
        <v>0.14285714285714285</v>
      </c>
      <c r="I37" s="49">
        <f>AVERAGE('23.09. KASANGATI-KIIRA'!I37,'24.09 Kasangati-Kira'!I37,'25.09 Kasangati-Kira'!I37,'27.09 Kasangati-Kira'!I37,'26.09 Kasangati-Kira-24h'!I37,'28.09 Kasangati-24h'!I37,'29.09 Kasangati-Kira'!I37)</f>
        <v>2</v>
      </c>
      <c r="J37" s="49">
        <f>AVERAGE('23.09. KASANGATI-KIIRA'!J37,'24.09 Kasangati-Kira'!J37,'25.09 Kasangati-Kira'!J37,'27.09 Kasangati-Kira'!J37,'26.09 Kasangati-Kira-24h'!J37,'28.09 Kasangati-24h'!J37,'29.09 Kasangati-Kira'!J37)</f>
        <v>0.5714285714285714</v>
      </c>
      <c r="K37" s="49">
        <f>AVERAGE('23.09. KASANGATI-KIIRA'!K37,'24.09 Kasangati-Kira'!K37,'25.09 Kasangati-Kira'!K37,'27.09 Kasangati-Kira'!K37,'26.09 Kasangati-Kira-24h'!K37,'28.09 Kasangati-24h'!K37,'29.09 Kasangati-Kira'!K37)</f>
        <v>0.14285714285714285</v>
      </c>
      <c r="L37" s="49">
        <f>AVERAGE('23.09. KASANGATI-KIIRA'!L37,'24.09 Kasangati-Kira'!L37,'25.09 Kasangati-Kira'!L37,'27.09 Kasangati-Kira'!L37,'26.09 Kasangati-Kira-24h'!L37,'28.09 Kasangati-24h'!L37,'29.09 Kasangati-Kira'!L37)</f>
        <v>0.42857142857142855</v>
      </c>
      <c r="M37" s="49">
        <f>AVERAGE('23.09. KASANGATI-KIIRA'!M37,'24.09 Kasangati-Kira'!M37,'25.09 Kasangati-Kira'!M37,'27.09 Kasangati-Kira'!M37,'26.09 Kasangati-Kira-24h'!M37,'28.09 Kasangati-24h'!M37,'29.09 Kasangati-Kira'!M37)</f>
        <v>14.428571428571429</v>
      </c>
      <c r="N37" s="49">
        <f>AVERAGE('23.09. KASANGATI-KIIRA'!N37,'24.09 Kasangati-Kira'!N37,'25.09 Kasangati-Kira'!N37,'27.09 Kasangati-Kira'!N37,'26.09 Kasangati-Kira-24h'!N37,'28.09 Kasangati-24h'!N37,'29.09 Kasangati-Kira'!N37)</f>
        <v>0</v>
      </c>
      <c r="O37" s="15">
        <f t="shared" si="0"/>
        <v>15.428571428571425</v>
      </c>
      <c r="P37" s="15">
        <f t="shared" si="1"/>
        <v>29.857142857142854</v>
      </c>
      <c r="R37" s="37" t="s">
        <v>85</v>
      </c>
      <c r="S37" s="35">
        <f t="shared" ref="S37:AF37" si="29">SUM(S10:S12)</f>
        <v>96.285714285714278</v>
      </c>
      <c r="T37" s="16">
        <f t="shared" si="29"/>
        <v>10.857142857142856</v>
      </c>
      <c r="U37" s="16">
        <f t="shared" si="29"/>
        <v>17.285714285714285</v>
      </c>
      <c r="V37" s="16">
        <f t="shared" si="29"/>
        <v>39.142857142857139</v>
      </c>
      <c r="W37" s="16">
        <f t="shared" si="29"/>
        <v>0.5714285714285714</v>
      </c>
      <c r="X37" s="16">
        <f t="shared" si="29"/>
        <v>0.42857142857142855</v>
      </c>
      <c r="Y37" s="16">
        <f t="shared" si="29"/>
        <v>17</v>
      </c>
      <c r="Z37" s="16">
        <f t="shared" si="29"/>
        <v>3.5952380952380949</v>
      </c>
      <c r="AA37" s="16">
        <f t="shared" si="29"/>
        <v>1.714285714285714</v>
      </c>
      <c r="AB37" s="16">
        <f t="shared" si="29"/>
        <v>1.857142857142857</v>
      </c>
      <c r="AC37" s="16">
        <f t="shared" si="29"/>
        <v>298.28571428571428</v>
      </c>
      <c r="AD37" s="16">
        <f t="shared" si="29"/>
        <v>0</v>
      </c>
      <c r="AE37" s="32">
        <f t="shared" si="29"/>
        <v>188.73809523809524</v>
      </c>
      <c r="AF37" s="32">
        <f t="shared" si="29"/>
        <v>487.02380952380952</v>
      </c>
    </row>
    <row r="38" spans="2:32" ht="23.1" customHeight="1" x14ac:dyDescent="0.25">
      <c r="B38" s="24" t="s">
        <v>65</v>
      </c>
      <c r="C38" s="49">
        <f>AVERAGE('23.09. KASANGATI-KIIRA'!C38,'24.09 Kasangati-Kira'!C38,'25.09 Kasangati-Kira'!C38,'27.09 Kasangati-Kira'!C38,'26.09 Kasangati-Kira-24h'!C38,'28.09 Kasangati-24h'!C38,'29.09 Kasangati-Kira'!C38)</f>
        <v>10.428571428571429</v>
      </c>
      <c r="D38" s="49">
        <f>AVERAGE('23.09. KASANGATI-KIIRA'!D38,'24.09 Kasangati-Kira'!D38,'25.09 Kasangati-Kira'!D38,'27.09 Kasangati-Kira'!D38,'26.09 Kasangati-Kira-24h'!D38,'28.09 Kasangati-24h'!D38,'29.09 Kasangati-Kira'!D38)</f>
        <v>1.1428571428571428</v>
      </c>
      <c r="E38" s="49">
        <f>AVERAGE('23.09. KASANGATI-KIIRA'!E38,'24.09 Kasangati-Kira'!E38,'25.09 Kasangati-Kira'!E38,'27.09 Kasangati-Kira'!E38,'26.09 Kasangati-Kira-24h'!E38,'28.09 Kasangati-24h'!E38,'29.09 Kasangati-Kira'!E38)</f>
        <v>1.1428571428571428</v>
      </c>
      <c r="F38" s="49">
        <f>AVERAGE('23.09. KASANGATI-KIIRA'!F38,'24.09 Kasangati-Kira'!F38,'25.09 Kasangati-Kira'!F38,'27.09 Kasangati-Kira'!F38,'26.09 Kasangati-Kira-24h'!F38,'28.09 Kasangati-24h'!F38,'29.09 Kasangati-Kira'!F38)</f>
        <v>0.8571428571428571</v>
      </c>
      <c r="G38" s="49">
        <f>AVERAGE('23.09. KASANGATI-KIIRA'!G38,'24.09 Kasangati-Kira'!G38,'25.09 Kasangati-Kira'!G38,'27.09 Kasangati-Kira'!G38,'26.09 Kasangati-Kira-24h'!G38,'28.09 Kasangati-24h'!G38,'29.09 Kasangati-Kira'!G38)</f>
        <v>0.14285714285714285</v>
      </c>
      <c r="H38" s="49">
        <f>AVERAGE('23.09. KASANGATI-KIIRA'!H38,'24.09 Kasangati-Kira'!H38,'25.09 Kasangati-Kira'!H38,'27.09 Kasangati-Kira'!H38,'26.09 Kasangati-Kira-24h'!H38,'28.09 Kasangati-24h'!H38,'29.09 Kasangati-Kira'!H38)</f>
        <v>0.14285714285714285</v>
      </c>
      <c r="I38" s="49">
        <f>AVERAGE('23.09. KASANGATI-KIIRA'!I38,'24.09 Kasangati-Kira'!I38,'25.09 Kasangati-Kira'!I38,'27.09 Kasangati-Kira'!I38,'26.09 Kasangati-Kira-24h'!I38,'28.09 Kasangati-24h'!I38,'29.09 Kasangati-Kira'!I38)</f>
        <v>0.7142857142857143</v>
      </c>
      <c r="J38" s="49">
        <f>AVERAGE('23.09. KASANGATI-KIIRA'!J38,'24.09 Kasangati-Kira'!J38,'25.09 Kasangati-Kira'!J38,'27.09 Kasangati-Kira'!J38,'26.09 Kasangati-Kira-24h'!J38,'28.09 Kasangati-24h'!J38,'29.09 Kasangati-Kira'!J38)</f>
        <v>0.5714285714285714</v>
      </c>
      <c r="K38" s="49">
        <f>AVERAGE('23.09. KASANGATI-KIIRA'!K38,'24.09 Kasangati-Kira'!K38,'25.09 Kasangati-Kira'!K38,'27.09 Kasangati-Kira'!K38,'26.09 Kasangati-Kira-24h'!K38,'28.09 Kasangati-24h'!K38,'29.09 Kasangati-Kira'!K38)</f>
        <v>0.2857142857142857</v>
      </c>
      <c r="L38" s="49">
        <f>AVERAGE('23.09. KASANGATI-KIIRA'!L38,'24.09 Kasangati-Kira'!L38,'25.09 Kasangati-Kira'!L38,'27.09 Kasangati-Kira'!L38,'26.09 Kasangati-Kira-24h'!L38,'28.09 Kasangati-24h'!L38,'29.09 Kasangati-Kira'!L38)</f>
        <v>0.2857142857142857</v>
      </c>
      <c r="M38" s="49">
        <f>AVERAGE('23.09. KASANGATI-KIIRA'!M38,'24.09 Kasangati-Kira'!M38,'25.09 Kasangati-Kira'!M38,'27.09 Kasangati-Kira'!M38,'26.09 Kasangati-Kira-24h'!M38,'28.09 Kasangati-24h'!M38,'29.09 Kasangati-Kira'!M38)</f>
        <v>15</v>
      </c>
      <c r="N38" s="49">
        <f>AVERAGE('23.09. KASANGATI-KIIRA'!N38,'24.09 Kasangati-Kira'!N38,'25.09 Kasangati-Kira'!N38,'27.09 Kasangati-Kira'!N38,'26.09 Kasangati-Kira-24h'!N38,'28.09 Kasangati-24h'!N38,'29.09 Kasangati-Kira'!N38)</f>
        <v>0</v>
      </c>
      <c r="O38" s="15">
        <f t="shared" si="0"/>
        <v>15.714285714285714</v>
      </c>
      <c r="P38" s="15">
        <f t="shared" si="1"/>
        <v>30.714285714285715</v>
      </c>
      <c r="R38" s="28" t="s">
        <v>86</v>
      </c>
      <c r="S38" s="16">
        <f t="shared" ref="S38:AF38" si="30">SUM(S13:S18)</f>
        <v>184.42857142857142</v>
      </c>
      <c r="T38" s="16">
        <f t="shared" si="30"/>
        <v>19.428571428571427</v>
      </c>
      <c r="U38" s="16">
        <f t="shared" si="30"/>
        <v>40.142857142857146</v>
      </c>
      <c r="V38" s="16">
        <f t="shared" si="30"/>
        <v>37.261904761904766</v>
      </c>
      <c r="W38" s="16">
        <f t="shared" si="30"/>
        <v>1.4285714285714284</v>
      </c>
      <c r="X38" s="16">
        <f t="shared" si="30"/>
        <v>1.714285714285714</v>
      </c>
      <c r="Y38" s="16">
        <f t="shared" si="30"/>
        <v>33.285714285714285</v>
      </c>
      <c r="Z38" s="16">
        <f t="shared" si="30"/>
        <v>9.2857142857142847</v>
      </c>
      <c r="AA38" s="16">
        <f t="shared" si="30"/>
        <v>3.5714285714285707</v>
      </c>
      <c r="AB38" s="16">
        <f t="shared" si="30"/>
        <v>9.5714285714285694</v>
      </c>
      <c r="AC38" s="16">
        <f t="shared" si="30"/>
        <v>469.85714285714289</v>
      </c>
      <c r="AD38" s="16">
        <f t="shared" si="30"/>
        <v>0.14285714285714285</v>
      </c>
      <c r="AE38" s="32">
        <f t="shared" si="30"/>
        <v>340.26190476190476</v>
      </c>
      <c r="AF38" s="32">
        <f t="shared" si="30"/>
        <v>810.11904761904759</v>
      </c>
    </row>
    <row r="39" spans="2:32" ht="23.1" customHeight="1" x14ac:dyDescent="0.25">
      <c r="B39" s="24" t="s">
        <v>66</v>
      </c>
      <c r="C39" s="49">
        <f>AVERAGE('23.09. KASANGATI-KIIRA'!C39,'24.09 Kasangati-Kira'!C39,'25.09 Kasangati-Kira'!C39,'27.09 Kasangati-Kira'!C39,'26.09 Kasangati-Kira-24h'!C39,'28.09 Kasangati-24h'!C39,'29.09 Kasangati-Kira'!C39)</f>
        <v>7.8571428571428568</v>
      </c>
      <c r="D39" s="49">
        <f>AVERAGE('23.09. KASANGATI-KIIRA'!D39,'24.09 Kasangati-Kira'!D39,'25.09 Kasangati-Kira'!D39,'27.09 Kasangati-Kira'!D39,'26.09 Kasangati-Kira-24h'!D39,'28.09 Kasangati-24h'!D39,'29.09 Kasangati-Kira'!D39)</f>
        <v>0.8571428571428571</v>
      </c>
      <c r="E39" s="49">
        <f>AVERAGE('23.09. KASANGATI-KIIRA'!E39,'24.09 Kasangati-Kira'!E39,'25.09 Kasangati-Kira'!E39,'27.09 Kasangati-Kira'!E39,'26.09 Kasangati-Kira-24h'!E39,'28.09 Kasangati-24h'!E39,'29.09 Kasangati-Kira'!E39)</f>
        <v>1.5714285714285714</v>
      </c>
      <c r="F39" s="49">
        <f>AVERAGE('23.09. KASANGATI-KIIRA'!F39,'24.09 Kasangati-Kira'!F39,'25.09 Kasangati-Kira'!F39,'27.09 Kasangati-Kira'!F39,'26.09 Kasangati-Kira-24h'!F39,'28.09 Kasangati-24h'!F39,'29.09 Kasangati-Kira'!F39)</f>
        <v>1.4285714285714286</v>
      </c>
      <c r="G39" s="49">
        <f>AVERAGE('23.09. KASANGATI-KIIRA'!G39,'24.09 Kasangati-Kira'!G39,'25.09 Kasangati-Kira'!G39,'27.09 Kasangati-Kira'!G39,'26.09 Kasangati-Kira-24h'!G39,'28.09 Kasangati-24h'!G39,'29.09 Kasangati-Kira'!G39)</f>
        <v>0</v>
      </c>
      <c r="H39" s="49">
        <f>AVERAGE('23.09. KASANGATI-KIIRA'!H39,'24.09 Kasangati-Kira'!H39,'25.09 Kasangati-Kira'!H39,'27.09 Kasangati-Kira'!H39,'26.09 Kasangati-Kira-24h'!H39,'28.09 Kasangati-24h'!H39,'29.09 Kasangati-Kira'!H39)</f>
        <v>0.14285714285714285</v>
      </c>
      <c r="I39" s="49">
        <f>AVERAGE('23.09. KASANGATI-KIIRA'!I39,'24.09 Kasangati-Kira'!I39,'25.09 Kasangati-Kira'!I39,'27.09 Kasangati-Kira'!I39,'26.09 Kasangati-Kira-24h'!I39,'28.09 Kasangati-24h'!I39,'29.09 Kasangati-Kira'!I39)</f>
        <v>1</v>
      </c>
      <c r="J39" s="49">
        <f>AVERAGE('23.09. KASANGATI-KIIRA'!J39,'24.09 Kasangati-Kira'!J39,'25.09 Kasangati-Kira'!J39,'27.09 Kasangati-Kira'!J39,'26.09 Kasangati-Kira-24h'!J39,'28.09 Kasangati-24h'!J39,'29.09 Kasangati-Kira'!J39)</f>
        <v>0.14285714285714285</v>
      </c>
      <c r="K39" s="49">
        <f>AVERAGE('23.09. KASANGATI-KIIRA'!K39,'24.09 Kasangati-Kira'!K39,'25.09 Kasangati-Kira'!K39,'27.09 Kasangati-Kira'!K39,'26.09 Kasangati-Kira-24h'!K39,'28.09 Kasangati-24h'!K39,'29.09 Kasangati-Kira'!K39)</f>
        <v>0</v>
      </c>
      <c r="L39" s="49">
        <f>AVERAGE('23.09. KASANGATI-KIIRA'!L39,'24.09 Kasangati-Kira'!L39,'25.09 Kasangati-Kira'!L39,'27.09 Kasangati-Kira'!L39,'26.09 Kasangati-Kira-24h'!L39,'28.09 Kasangati-24h'!L39,'29.09 Kasangati-Kira'!L39)</f>
        <v>0.14285714285714285</v>
      </c>
      <c r="M39" s="49">
        <f>AVERAGE('23.09. KASANGATI-KIIRA'!M39,'24.09 Kasangati-Kira'!M39,'25.09 Kasangati-Kira'!M39,'27.09 Kasangati-Kira'!M39,'26.09 Kasangati-Kira-24h'!M39,'28.09 Kasangati-24h'!M39,'29.09 Kasangati-Kira'!M39)</f>
        <v>15</v>
      </c>
      <c r="N39" s="49">
        <f>AVERAGE('23.09. KASANGATI-KIIRA'!N39,'24.09 Kasangati-Kira'!N39,'25.09 Kasangati-Kira'!N39,'27.09 Kasangati-Kira'!N39,'26.09 Kasangati-Kira-24h'!N39,'28.09 Kasangati-24h'!N39,'29.09 Kasangati-Kira'!N39)</f>
        <v>0</v>
      </c>
      <c r="O39" s="15">
        <f t="shared" si="0"/>
        <v>13.142857142857141</v>
      </c>
      <c r="P39" s="15">
        <f t="shared" si="1"/>
        <v>28.142857142857139</v>
      </c>
      <c r="R39" s="29" t="s">
        <v>87</v>
      </c>
      <c r="S39" s="16">
        <f t="shared" ref="S39:AF39" si="31">SUM(S19:S21)</f>
        <v>164.71428571428572</v>
      </c>
      <c r="T39" s="16">
        <f t="shared" si="31"/>
        <v>23.428571428571431</v>
      </c>
      <c r="U39" s="16">
        <f t="shared" si="31"/>
        <v>27.428571428571427</v>
      </c>
      <c r="V39" s="16">
        <f t="shared" si="31"/>
        <v>34.857142857142861</v>
      </c>
      <c r="W39" s="16">
        <f t="shared" si="31"/>
        <v>0.71428571428571419</v>
      </c>
      <c r="X39" s="16">
        <f t="shared" si="31"/>
        <v>0.14285714285714285</v>
      </c>
      <c r="Y39" s="16">
        <f t="shared" si="31"/>
        <v>17.428571428571431</v>
      </c>
      <c r="Z39" s="16">
        <f t="shared" si="31"/>
        <v>4.4285714285714288</v>
      </c>
      <c r="AA39" s="16">
        <f t="shared" si="31"/>
        <v>2.2857142857142856</v>
      </c>
      <c r="AB39" s="16">
        <f t="shared" si="31"/>
        <v>3.8571428571428568</v>
      </c>
      <c r="AC39" s="16">
        <f t="shared" si="31"/>
        <v>277.71428571428567</v>
      </c>
      <c r="AD39" s="16">
        <f t="shared" si="31"/>
        <v>0</v>
      </c>
      <c r="AE39" s="32">
        <f t="shared" si="31"/>
        <v>279.28571428571428</v>
      </c>
      <c r="AF39" s="32">
        <f t="shared" si="31"/>
        <v>557</v>
      </c>
    </row>
    <row r="40" spans="2:32" ht="23.1" customHeight="1" x14ac:dyDescent="0.25">
      <c r="B40" s="24" t="s">
        <v>67</v>
      </c>
      <c r="C40" s="49">
        <f>AVERAGE('23.09. KASANGATI-KIIRA'!C40,'24.09 Kasangati-Kira'!C40,'25.09 Kasangati-Kira'!C40,'27.09 Kasangati-Kira'!C40,'26.09 Kasangati-Kira-24h'!C40,'28.09 Kasangati-24h'!C40,'29.09 Kasangati-Kira'!C40)</f>
        <v>6.7142857142857144</v>
      </c>
      <c r="D40" s="49">
        <f>AVERAGE('23.09. KASANGATI-KIIRA'!D40,'24.09 Kasangati-Kira'!D40,'25.09 Kasangati-Kira'!D40,'27.09 Kasangati-Kira'!D40,'26.09 Kasangati-Kira-24h'!D40,'28.09 Kasangati-24h'!D40,'29.09 Kasangati-Kira'!D40)</f>
        <v>0.2857142857142857</v>
      </c>
      <c r="E40" s="49">
        <f>AVERAGE('23.09. KASANGATI-KIIRA'!E40,'24.09 Kasangati-Kira'!E40,'25.09 Kasangati-Kira'!E40,'27.09 Kasangati-Kira'!E40,'26.09 Kasangati-Kira-24h'!E40,'28.09 Kasangati-24h'!E40,'29.09 Kasangati-Kira'!E40)</f>
        <v>1.4285714285714286</v>
      </c>
      <c r="F40" s="49">
        <f>AVERAGE('23.09. KASANGATI-KIIRA'!F40,'24.09 Kasangati-Kira'!F40,'25.09 Kasangati-Kira'!F40,'27.09 Kasangati-Kira'!F40,'26.09 Kasangati-Kira-24h'!F40,'28.09 Kasangati-24h'!F40,'29.09 Kasangati-Kira'!F40)</f>
        <v>1.1428571428571428</v>
      </c>
      <c r="G40" s="49">
        <f>AVERAGE('23.09. KASANGATI-KIIRA'!G40,'24.09 Kasangati-Kira'!G40,'25.09 Kasangati-Kira'!G40,'27.09 Kasangati-Kira'!G40,'26.09 Kasangati-Kira-24h'!G40,'28.09 Kasangati-24h'!G40,'29.09 Kasangati-Kira'!G40)</f>
        <v>0.14285714285714285</v>
      </c>
      <c r="H40" s="49">
        <f>AVERAGE('23.09. KASANGATI-KIIRA'!H40,'24.09 Kasangati-Kira'!H40,'25.09 Kasangati-Kira'!H40,'27.09 Kasangati-Kira'!H40,'26.09 Kasangati-Kira-24h'!H40,'28.09 Kasangati-24h'!H40,'29.09 Kasangati-Kira'!H40)</f>
        <v>0</v>
      </c>
      <c r="I40" s="49">
        <f>AVERAGE('23.09. KASANGATI-KIIRA'!I40,'24.09 Kasangati-Kira'!I40,'25.09 Kasangati-Kira'!I40,'27.09 Kasangati-Kira'!I40,'26.09 Kasangati-Kira-24h'!I40,'28.09 Kasangati-24h'!I40,'29.09 Kasangati-Kira'!I40)</f>
        <v>1.2857142857142858</v>
      </c>
      <c r="J40" s="49">
        <f>AVERAGE('23.09. KASANGATI-KIIRA'!J40,'24.09 Kasangati-Kira'!J40,'25.09 Kasangati-Kira'!J40,'27.09 Kasangati-Kira'!J40,'26.09 Kasangati-Kira-24h'!J40,'28.09 Kasangati-24h'!J40,'29.09 Kasangati-Kira'!J40)</f>
        <v>0.2857142857142857</v>
      </c>
      <c r="K40" s="49">
        <f>AVERAGE('23.09. KASANGATI-KIIRA'!K40,'24.09 Kasangati-Kira'!K40,'25.09 Kasangati-Kira'!K40,'27.09 Kasangati-Kira'!K40,'26.09 Kasangati-Kira-24h'!K40,'28.09 Kasangati-24h'!K40,'29.09 Kasangati-Kira'!K40)</f>
        <v>0</v>
      </c>
      <c r="L40" s="49">
        <f>AVERAGE('23.09. KASANGATI-KIIRA'!L40,'24.09 Kasangati-Kira'!L40,'25.09 Kasangati-Kira'!L40,'27.09 Kasangati-Kira'!L40,'26.09 Kasangati-Kira-24h'!L40,'28.09 Kasangati-24h'!L40,'29.09 Kasangati-Kira'!L40)</f>
        <v>0.14285714285714285</v>
      </c>
      <c r="M40" s="49">
        <f>AVERAGE('23.09. KASANGATI-KIIRA'!M40,'24.09 Kasangati-Kira'!M40,'25.09 Kasangati-Kira'!M40,'27.09 Kasangati-Kira'!M40,'26.09 Kasangati-Kira-24h'!M40,'28.09 Kasangati-24h'!M40,'29.09 Kasangati-Kira'!M40)</f>
        <v>17.714285714285715</v>
      </c>
      <c r="N40" s="49">
        <f>AVERAGE('23.09. KASANGATI-KIIRA'!N40,'24.09 Kasangati-Kira'!N40,'25.09 Kasangati-Kira'!N40,'27.09 Kasangati-Kira'!N40,'26.09 Kasangati-Kira-24h'!N40,'28.09 Kasangati-24h'!N40,'29.09 Kasangati-Kira'!N40)</f>
        <v>0</v>
      </c>
      <c r="O40" s="15">
        <f t="shared" si="0"/>
        <v>11.428571428571429</v>
      </c>
      <c r="P40" s="15">
        <f t="shared" si="1"/>
        <v>29.142857142857146</v>
      </c>
      <c r="R40" s="5" t="s">
        <v>17</v>
      </c>
      <c r="S40" s="16">
        <f t="shared" ref="S40:AF40" si="32">SUM(S10:S21)</f>
        <v>445.42857142857133</v>
      </c>
      <c r="T40" s="16">
        <f t="shared" si="32"/>
        <v>53.714285714285715</v>
      </c>
      <c r="U40" s="16">
        <f t="shared" si="32"/>
        <v>84.857142857142847</v>
      </c>
      <c r="V40" s="16">
        <f t="shared" si="32"/>
        <v>111.26190476190476</v>
      </c>
      <c r="W40" s="16">
        <f t="shared" si="32"/>
        <v>2.7142857142857135</v>
      </c>
      <c r="X40" s="16">
        <f t="shared" si="32"/>
        <v>2.2857142857142856</v>
      </c>
      <c r="Y40" s="16">
        <f t="shared" si="32"/>
        <v>67.714285714285722</v>
      </c>
      <c r="Z40" s="16">
        <f t="shared" si="32"/>
        <v>17.30952380952381</v>
      </c>
      <c r="AA40" s="16">
        <f t="shared" si="32"/>
        <v>7.5714285714285712</v>
      </c>
      <c r="AB40" s="16">
        <f t="shared" si="32"/>
        <v>15.285714285714286</v>
      </c>
      <c r="AC40" s="16">
        <f t="shared" si="32"/>
        <v>1045.8571428571431</v>
      </c>
      <c r="AD40" s="16">
        <f t="shared" si="32"/>
        <v>0.14285714285714285</v>
      </c>
      <c r="AE40" s="32">
        <f t="shared" si="32"/>
        <v>808.28571428571422</v>
      </c>
      <c r="AF40" s="32">
        <f t="shared" si="32"/>
        <v>1854.1428571428571</v>
      </c>
    </row>
    <row r="41" spans="2:32" ht="23.1" customHeight="1" x14ac:dyDescent="0.25">
      <c r="B41" s="23" t="s">
        <v>68</v>
      </c>
      <c r="C41" s="49">
        <f>AVERAGE('23.09. KASANGATI-KIIRA'!C41,'24.09 Kasangati-Kira'!C41,'25.09 Kasangati-Kira'!C41,'27.09 Kasangati-Kira'!C41,'26.09 Kasangati-Kira-24h'!C41,'28.09 Kasangati-24h'!C41,'29.09 Kasangati-Kira'!C41)</f>
        <v>7.2857142857142856</v>
      </c>
      <c r="D41" s="49">
        <f>AVERAGE('23.09. KASANGATI-KIIRA'!D41,'24.09 Kasangati-Kira'!D41,'25.09 Kasangati-Kira'!D41,'27.09 Kasangati-Kira'!D41,'26.09 Kasangati-Kira-24h'!D41,'28.09 Kasangati-24h'!D41,'29.09 Kasangati-Kira'!D41)</f>
        <v>0.8571428571428571</v>
      </c>
      <c r="E41" s="49">
        <f>AVERAGE('23.09. KASANGATI-KIIRA'!E41,'24.09 Kasangati-Kira'!E41,'25.09 Kasangati-Kira'!E41,'27.09 Kasangati-Kira'!E41,'26.09 Kasangati-Kira-24h'!E41,'28.09 Kasangati-24h'!E41,'29.09 Kasangati-Kira'!E41)</f>
        <v>2</v>
      </c>
      <c r="F41" s="49">
        <f>AVERAGE('23.09. KASANGATI-KIIRA'!F41,'24.09 Kasangati-Kira'!F41,'25.09 Kasangati-Kira'!F41,'27.09 Kasangati-Kira'!F41,'26.09 Kasangati-Kira-24h'!F41,'28.09 Kasangati-24h'!F41,'29.09 Kasangati-Kira'!F41)</f>
        <v>1</v>
      </c>
      <c r="G41" s="49">
        <f>AVERAGE('23.09. KASANGATI-KIIRA'!G41,'24.09 Kasangati-Kira'!G41,'25.09 Kasangati-Kira'!G41,'27.09 Kasangati-Kira'!G41,'26.09 Kasangati-Kira-24h'!G41,'28.09 Kasangati-24h'!G41,'29.09 Kasangati-Kira'!G41)</f>
        <v>0</v>
      </c>
      <c r="H41" s="49">
        <f>AVERAGE('23.09. KASANGATI-KIIRA'!H41,'24.09 Kasangati-Kira'!H41,'25.09 Kasangati-Kira'!H41,'27.09 Kasangati-Kira'!H41,'26.09 Kasangati-Kira-24h'!H41,'28.09 Kasangati-24h'!H41,'29.09 Kasangati-Kira'!H41)</f>
        <v>0</v>
      </c>
      <c r="I41" s="49">
        <f>AVERAGE('23.09. KASANGATI-KIIRA'!I41,'24.09 Kasangati-Kira'!I41,'25.09 Kasangati-Kira'!I41,'27.09 Kasangati-Kira'!I41,'26.09 Kasangati-Kira-24h'!I41,'28.09 Kasangati-24h'!I41,'29.09 Kasangati-Kira'!I41)</f>
        <v>1.8571428571428572</v>
      </c>
      <c r="J41" s="49">
        <f>AVERAGE('23.09. KASANGATI-KIIRA'!J41,'24.09 Kasangati-Kira'!J41,'25.09 Kasangati-Kira'!J41,'27.09 Kasangati-Kira'!J41,'26.09 Kasangati-Kira-24h'!J41,'28.09 Kasangati-24h'!J41,'29.09 Kasangati-Kira'!J41)</f>
        <v>0</v>
      </c>
      <c r="K41" s="49">
        <f>AVERAGE('23.09. KASANGATI-KIIRA'!K41,'24.09 Kasangati-Kira'!K41,'25.09 Kasangati-Kira'!K41,'27.09 Kasangati-Kira'!K41,'26.09 Kasangati-Kira-24h'!K41,'28.09 Kasangati-24h'!K41,'29.09 Kasangati-Kira'!K41)</f>
        <v>0</v>
      </c>
      <c r="L41" s="49">
        <f>AVERAGE('23.09. KASANGATI-KIIRA'!L41,'24.09 Kasangati-Kira'!L41,'25.09 Kasangati-Kira'!L41,'27.09 Kasangati-Kira'!L41,'26.09 Kasangati-Kira-24h'!L41,'28.09 Kasangati-24h'!L41,'29.09 Kasangati-Kira'!L41)</f>
        <v>0.2857142857142857</v>
      </c>
      <c r="M41" s="49">
        <f>AVERAGE('23.09. KASANGATI-KIIRA'!M41,'24.09 Kasangati-Kira'!M41,'25.09 Kasangati-Kira'!M41,'27.09 Kasangati-Kira'!M41,'26.09 Kasangati-Kira-24h'!M41,'28.09 Kasangati-24h'!M41,'29.09 Kasangati-Kira'!M41)</f>
        <v>17</v>
      </c>
      <c r="N41" s="49">
        <f>AVERAGE('23.09. KASANGATI-KIIRA'!N41,'24.09 Kasangati-Kira'!N41,'25.09 Kasangati-Kira'!N41,'27.09 Kasangati-Kira'!N41,'26.09 Kasangati-Kira-24h'!N41,'28.09 Kasangati-24h'!N41,'29.09 Kasangati-Kira'!N41)</f>
        <v>0</v>
      </c>
      <c r="O41" s="15">
        <f t="shared" si="0"/>
        <v>13.285714285714286</v>
      </c>
      <c r="P41" s="15">
        <f t="shared" si="1"/>
        <v>30.285714285714285</v>
      </c>
      <c r="R41" s="5" t="s">
        <v>188</v>
      </c>
      <c r="S41" s="64">
        <f>SUM(S10:S33)</f>
        <v>627.42857142857133</v>
      </c>
      <c r="T41" s="64">
        <f t="shared" ref="T41:AD41" si="33">SUM(T10:T33)</f>
        <v>87.214285714285722</v>
      </c>
      <c r="U41" s="64">
        <f t="shared" si="33"/>
        <v>124.35714285714285</v>
      </c>
      <c r="V41" s="64">
        <f t="shared" si="33"/>
        <v>170.76190476190476</v>
      </c>
      <c r="W41" s="64">
        <f t="shared" si="33"/>
        <v>4.2142857142857135</v>
      </c>
      <c r="X41" s="64">
        <f t="shared" si="33"/>
        <v>2.7857142857142856</v>
      </c>
      <c r="Y41" s="64">
        <f t="shared" si="33"/>
        <v>93.214285714285722</v>
      </c>
      <c r="Z41" s="64">
        <f t="shared" si="33"/>
        <v>26.30952380952381</v>
      </c>
      <c r="AA41" s="64">
        <f t="shared" si="33"/>
        <v>15.071428571428571</v>
      </c>
      <c r="AB41" s="64">
        <f t="shared" si="33"/>
        <v>18.285714285714285</v>
      </c>
      <c r="AC41" s="64">
        <f t="shared" si="33"/>
        <v>1522.8571428571431</v>
      </c>
      <c r="AD41" s="64">
        <f t="shared" si="33"/>
        <v>0.14285714285714285</v>
      </c>
      <c r="AE41" s="65">
        <f>SUM(AE10:AE33)</f>
        <v>1169.7857142857142</v>
      </c>
      <c r="AF41" s="65">
        <f>SUM(AF10:AF33)</f>
        <v>2692.6428571428569</v>
      </c>
    </row>
    <row r="42" spans="2:32" ht="23.1" customHeight="1" x14ac:dyDescent="0.25">
      <c r="B42" s="24" t="s">
        <v>69</v>
      </c>
      <c r="C42" s="49">
        <f>AVERAGE('23.09. KASANGATI-KIIRA'!C42,'24.09 Kasangati-Kira'!C42,'25.09 Kasangati-Kira'!C42,'27.09 Kasangati-Kira'!C42,'26.09 Kasangati-Kira-24h'!C42,'28.09 Kasangati-24h'!C42,'29.09 Kasangati-Kira'!C42)</f>
        <v>9</v>
      </c>
      <c r="D42" s="49">
        <f>AVERAGE('23.09. KASANGATI-KIIRA'!D42,'24.09 Kasangati-Kira'!D42,'25.09 Kasangati-Kira'!D42,'27.09 Kasangati-Kira'!D42,'26.09 Kasangati-Kira-24h'!D42,'28.09 Kasangati-24h'!D42,'29.09 Kasangati-Kira'!D42)</f>
        <v>1</v>
      </c>
      <c r="E42" s="49">
        <f>AVERAGE('23.09. KASANGATI-KIIRA'!E42,'24.09 Kasangati-Kira'!E42,'25.09 Kasangati-Kira'!E42,'27.09 Kasangati-Kira'!E42,'26.09 Kasangati-Kira-24h'!E42,'28.09 Kasangati-24h'!E42,'29.09 Kasangati-Kira'!E42)</f>
        <v>1.2857142857142858</v>
      </c>
      <c r="F42" s="49">
        <f>AVERAGE('23.09. KASANGATI-KIIRA'!F42,'24.09 Kasangati-Kira'!F42,'25.09 Kasangati-Kira'!F42,'27.09 Kasangati-Kira'!F42,'26.09 Kasangati-Kira-24h'!F42,'28.09 Kasangati-24h'!F42,'29.09 Kasangati-Kira'!F42)</f>
        <v>2</v>
      </c>
      <c r="G42" s="49">
        <f>AVERAGE('23.09. KASANGATI-KIIRA'!G42,'24.09 Kasangati-Kira'!G42,'25.09 Kasangati-Kira'!G42,'27.09 Kasangati-Kira'!G42,'26.09 Kasangati-Kira-24h'!G42,'28.09 Kasangati-24h'!G42,'29.09 Kasangati-Kira'!G42)</f>
        <v>0</v>
      </c>
      <c r="H42" s="49">
        <f>AVERAGE('23.09. KASANGATI-KIIRA'!H42,'24.09 Kasangati-Kira'!H42,'25.09 Kasangati-Kira'!H42,'27.09 Kasangati-Kira'!H42,'26.09 Kasangati-Kira-24h'!H42,'28.09 Kasangati-24h'!H42,'29.09 Kasangati-Kira'!H42)</f>
        <v>0</v>
      </c>
      <c r="I42" s="49">
        <f>AVERAGE('23.09. KASANGATI-KIIRA'!I42,'24.09 Kasangati-Kira'!I42,'25.09 Kasangati-Kira'!I42,'27.09 Kasangati-Kira'!I42,'26.09 Kasangati-Kira-24h'!I42,'28.09 Kasangati-24h'!I42,'29.09 Kasangati-Kira'!I42)</f>
        <v>2.1428571428571428</v>
      </c>
      <c r="J42" s="49">
        <f>AVERAGE('23.09. KASANGATI-KIIRA'!J42,'24.09 Kasangati-Kira'!J42,'25.09 Kasangati-Kira'!J42,'27.09 Kasangati-Kira'!J42,'26.09 Kasangati-Kira-24h'!J42,'28.09 Kasangati-24h'!J42,'29.09 Kasangati-Kira'!J42)</f>
        <v>0.14285714285714285</v>
      </c>
      <c r="K42" s="49">
        <f>AVERAGE('23.09. KASANGATI-KIIRA'!K42,'24.09 Kasangati-Kira'!K42,'25.09 Kasangati-Kira'!K42,'27.09 Kasangati-Kira'!K42,'26.09 Kasangati-Kira-24h'!K42,'28.09 Kasangati-24h'!K42,'29.09 Kasangati-Kira'!K42)</f>
        <v>0.14285714285714285</v>
      </c>
      <c r="L42" s="49">
        <f>AVERAGE('23.09. KASANGATI-KIIRA'!L42,'24.09 Kasangati-Kira'!L42,'25.09 Kasangati-Kira'!L42,'27.09 Kasangati-Kira'!L42,'26.09 Kasangati-Kira-24h'!L42,'28.09 Kasangati-24h'!L42,'29.09 Kasangati-Kira'!L42)</f>
        <v>0.42857142857142855</v>
      </c>
      <c r="M42" s="49">
        <f>AVERAGE('23.09. KASANGATI-KIIRA'!M42,'24.09 Kasangati-Kira'!M42,'25.09 Kasangati-Kira'!M42,'27.09 Kasangati-Kira'!M42,'26.09 Kasangati-Kira-24h'!M42,'28.09 Kasangati-24h'!M42,'29.09 Kasangati-Kira'!M42)</f>
        <v>17.714285714285715</v>
      </c>
      <c r="N42" s="49">
        <f>AVERAGE('23.09. KASANGATI-KIIRA'!N42,'24.09 Kasangati-Kira'!N42,'25.09 Kasangati-Kira'!N42,'27.09 Kasangati-Kira'!N42,'26.09 Kasangati-Kira-24h'!N42,'28.09 Kasangati-24h'!N42,'29.09 Kasangati-Kira'!N42)</f>
        <v>0</v>
      </c>
      <c r="O42" s="15">
        <f t="shared" si="0"/>
        <v>16.142857142857142</v>
      </c>
      <c r="P42" s="15">
        <f t="shared" si="1"/>
        <v>33.857142857142861</v>
      </c>
      <c r="R42" s="5" t="s">
        <v>160</v>
      </c>
      <c r="S42" s="48">
        <f>S41/S40</f>
        <v>1.4085952533675434</v>
      </c>
      <c r="T42" s="48">
        <f t="shared" ref="T42:AF42" si="34">T41/T40</f>
        <v>1.6236702127659575</v>
      </c>
      <c r="U42" s="48">
        <f t="shared" si="34"/>
        <v>1.4654882154882156</v>
      </c>
      <c r="V42" s="48">
        <f t="shared" si="34"/>
        <v>1.5347742349668307</v>
      </c>
      <c r="W42" s="48">
        <f t="shared" si="34"/>
        <v>1.5526315789473686</v>
      </c>
      <c r="X42" s="48">
        <f t="shared" si="34"/>
        <v>1.21875</v>
      </c>
      <c r="Y42" s="48">
        <f t="shared" si="34"/>
        <v>1.3765822784810127</v>
      </c>
      <c r="Z42" s="48">
        <f t="shared" si="34"/>
        <v>1.5199449793672628</v>
      </c>
      <c r="AA42" s="48">
        <f t="shared" si="34"/>
        <v>1.9905660377358492</v>
      </c>
      <c r="AB42" s="48">
        <f t="shared" si="34"/>
        <v>1.1962616822429906</v>
      </c>
      <c r="AC42" s="48">
        <f t="shared" si="34"/>
        <v>1.4560852342576149</v>
      </c>
      <c r="AD42" s="48">
        <f>AD41/AD40</f>
        <v>1</v>
      </c>
      <c r="AE42" s="63">
        <f t="shared" si="34"/>
        <v>1.4472428419936374</v>
      </c>
      <c r="AF42" s="63">
        <f t="shared" si="34"/>
        <v>1.4522305262346866</v>
      </c>
    </row>
    <row r="43" spans="2:32" ht="23.1" customHeight="1" x14ac:dyDescent="0.25">
      <c r="B43" s="23" t="s">
        <v>70</v>
      </c>
      <c r="C43" s="49">
        <f>AVERAGE('23.09. KASANGATI-KIIRA'!C43,'24.09 Kasangati-Kira'!C43,'25.09 Kasangati-Kira'!C43,'27.09 Kasangati-Kira'!C43,'26.09 Kasangati-Kira-24h'!C43,'28.09 Kasangati-24h'!C43,'29.09 Kasangati-Kira'!C43)</f>
        <v>7.5714285714285712</v>
      </c>
      <c r="D43" s="49">
        <f>AVERAGE('23.09. KASANGATI-KIIRA'!D43,'24.09 Kasangati-Kira'!D43,'25.09 Kasangati-Kira'!D43,'27.09 Kasangati-Kira'!D43,'26.09 Kasangati-Kira-24h'!D43,'28.09 Kasangati-24h'!D43,'29.09 Kasangati-Kira'!D43)</f>
        <v>1.7142857142857142</v>
      </c>
      <c r="E43" s="49">
        <f>AVERAGE('23.09. KASANGATI-KIIRA'!E43,'24.09 Kasangati-Kira'!E43,'25.09 Kasangati-Kira'!E43,'27.09 Kasangati-Kira'!E43,'26.09 Kasangati-Kira-24h'!E43,'28.09 Kasangati-24h'!E43,'29.09 Kasangati-Kira'!E43)</f>
        <v>2.1428571428571428</v>
      </c>
      <c r="F43" s="49">
        <f>AVERAGE('23.09. KASANGATI-KIIRA'!F43,'24.09 Kasangati-Kira'!F43,'25.09 Kasangati-Kira'!F43,'27.09 Kasangati-Kira'!F43,'26.09 Kasangati-Kira-24h'!F43,'28.09 Kasangati-24h'!F43,'29.09 Kasangati-Kira'!F43)</f>
        <v>1.5714285714285714</v>
      </c>
      <c r="G43" s="49">
        <f>AVERAGE('23.09. KASANGATI-KIIRA'!G43,'24.09 Kasangati-Kira'!G43,'25.09 Kasangati-Kira'!G43,'27.09 Kasangati-Kira'!G43,'26.09 Kasangati-Kira-24h'!G43,'28.09 Kasangati-24h'!G43,'29.09 Kasangati-Kira'!G43)</f>
        <v>0</v>
      </c>
      <c r="H43" s="49">
        <f>AVERAGE('23.09. KASANGATI-KIIRA'!H43,'24.09 Kasangati-Kira'!H43,'25.09 Kasangati-Kira'!H43,'27.09 Kasangati-Kira'!H43,'26.09 Kasangati-Kira-24h'!H43,'28.09 Kasangati-24h'!H43,'29.09 Kasangati-Kira'!H43)</f>
        <v>0</v>
      </c>
      <c r="I43" s="49">
        <f>AVERAGE('23.09. KASANGATI-KIIRA'!I43,'24.09 Kasangati-Kira'!I43,'25.09 Kasangati-Kira'!I43,'27.09 Kasangati-Kira'!I43,'26.09 Kasangati-Kira-24h'!I43,'28.09 Kasangati-24h'!I43,'29.09 Kasangati-Kira'!I43)</f>
        <v>1.7142857142857142</v>
      </c>
      <c r="J43" s="49">
        <f>AVERAGE('23.09. KASANGATI-KIIRA'!J43,'24.09 Kasangati-Kira'!J43,'25.09 Kasangati-Kira'!J43,'27.09 Kasangati-Kira'!J43,'26.09 Kasangati-Kira-24h'!J43,'28.09 Kasangati-24h'!J43,'29.09 Kasangati-Kira'!J43)</f>
        <v>0.14285714285714285</v>
      </c>
      <c r="K43" s="49">
        <f>AVERAGE('23.09. KASANGATI-KIIRA'!K43,'24.09 Kasangati-Kira'!K43,'25.09 Kasangati-Kira'!K43,'27.09 Kasangati-Kira'!K43,'26.09 Kasangati-Kira-24h'!K43,'28.09 Kasangati-24h'!K43,'29.09 Kasangati-Kira'!K43)</f>
        <v>0.14285714285714285</v>
      </c>
      <c r="L43" s="49">
        <f>AVERAGE('23.09. KASANGATI-KIIRA'!L43,'24.09 Kasangati-Kira'!L43,'25.09 Kasangati-Kira'!L43,'27.09 Kasangati-Kira'!L43,'26.09 Kasangati-Kira-24h'!L43,'28.09 Kasangati-24h'!L43,'29.09 Kasangati-Kira'!L43)</f>
        <v>0.42857142857142855</v>
      </c>
      <c r="M43" s="49">
        <f>AVERAGE('23.09. KASANGATI-KIIRA'!M43,'24.09 Kasangati-Kira'!M43,'25.09 Kasangati-Kira'!M43,'27.09 Kasangati-Kira'!M43,'26.09 Kasangati-Kira-24h'!M43,'28.09 Kasangati-24h'!M43,'29.09 Kasangati-Kira'!M43)</f>
        <v>17.714285714285715</v>
      </c>
      <c r="N43" s="49">
        <f>AVERAGE('23.09. KASANGATI-KIIRA'!N43,'24.09 Kasangati-Kira'!N43,'25.09 Kasangati-Kira'!N43,'27.09 Kasangati-Kira'!N43,'26.09 Kasangati-Kira-24h'!N43,'28.09 Kasangati-24h'!N43,'29.09 Kasangati-Kira'!N43)</f>
        <v>0</v>
      </c>
      <c r="O43" s="15">
        <f t="shared" si="0"/>
        <v>15.428571428571425</v>
      </c>
      <c r="P43" s="15">
        <f t="shared" si="1"/>
        <v>33.142857142857139</v>
      </c>
    </row>
    <row r="44" spans="2:32" ht="23.1" customHeight="1" x14ac:dyDescent="0.25">
      <c r="B44" s="25" t="s">
        <v>71</v>
      </c>
      <c r="C44" s="49">
        <f>AVERAGE('23.09. KASANGATI-KIIRA'!C44,'24.09 Kasangati-Kira'!C44,'25.09 Kasangati-Kira'!C44,'27.09 Kasangati-Kira'!C44,'26.09 Kasangati-Kira-24h'!C44,'28.09 Kasangati-24h'!C44,'29.09 Kasangati-Kira'!C44)</f>
        <v>7.1428571428571432</v>
      </c>
      <c r="D44" s="49">
        <f>AVERAGE('23.09. KASANGATI-KIIRA'!D44,'24.09 Kasangati-Kira'!D44,'25.09 Kasangati-Kira'!D44,'27.09 Kasangati-Kira'!D44,'26.09 Kasangati-Kira-24h'!D44,'28.09 Kasangati-24h'!D44,'29.09 Kasangati-Kira'!D44)</f>
        <v>1</v>
      </c>
      <c r="E44" s="49">
        <f>AVERAGE('23.09. KASANGATI-KIIRA'!E44,'24.09 Kasangati-Kira'!E44,'25.09 Kasangati-Kira'!E44,'27.09 Kasangati-Kira'!E44,'26.09 Kasangati-Kira-24h'!E44,'28.09 Kasangati-24h'!E44,'29.09 Kasangati-Kira'!E44)</f>
        <v>1.5714285714285714</v>
      </c>
      <c r="F44" s="49">
        <f>AVERAGE('23.09. KASANGATI-KIIRA'!F44,'24.09 Kasangati-Kira'!F44,'25.09 Kasangati-Kira'!F44,'27.09 Kasangati-Kira'!F44,'26.09 Kasangati-Kira-24h'!F44,'28.09 Kasangati-24h'!F44,'29.09 Kasangati-Kira'!F44)</f>
        <v>1.2857142857142858</v>
      </c>
      <c r="G44" s="49">
        <f>AVERAGE('23.09. KASANGATI-KIIRA'!G44,'24.09 Kasangati-Kira'!G44,'25.09 Kasangati-Kira'!G44,'27.09 Kasangati-Kira'!G44,'26.09 Kasangati-Kira-24h'!G44,'28.09 Kasangati-24h'!G44,'29.09 Kasangati-Kira'!G44)</f>
        <v>0</v>
      </c>
      <c r="H44" s="49">
        <f>AVERAGE('23.09. KASANGATI-KIIRA'!H44,'24.09 Kasangati-Kira'!H44,'25.09 Kasangati-Kira'!H44,'27.09 Kasangati-Kira'!H44,'26.09 Kasangati-Kira-24h'!H44,'28.09 Kasangati-24h'!H44,'29.09 Kasangati-Kira'!H44)</f>
        <v>0.14285714285714285</v>
      </c>
      <c r="I44" s="49">
        <f>AVERAGE('23.09. KASANGATI-KIIRA'!I44,'24.09 Kasangati-Kira'!I44,'25.09 Kasangati-Kira'!I44,'27.09 Kasangati-Kira'!I44,'26.09 Kasangati-Kira-24h'!I44,'28.09 Kasangati-24h'!I44,'29.09 Kasangati-Kira'!I44)</f>
        <v>1.2857142857142858</v>
      </c>
      <c r="J44" s="49">
        <f>AVERAGE('23.09. KASANGATI-KIIRA'!J44,'24.09 Kasangati-Kira'!J44,'25.09 Kasangati-Kira'!J44,'27.09 Kasangati-Kira'!J44,'26.09 Kasangati-Kira-24h'!J44,'28.09 Kasangati-24h'!J44,'29.09 Kasangati-Kira'!J44)</f>
        <v>0</v>
      </c>
      <c r="K44" s="49">
        <f>AVERAGE('23.09. KASANGATI-KIIRA'!K44,'24.09 Kasangati-Kira'!K44,'25.09 Kasangati-Kira'!K44,'27.09 Kasangati-Kira'!K44,'26.09 Kasangati-Kira-24h'!K44,'28.09 Kasangati-24h'!K44,'29.09 Kasangati-Kira'!K44)</f>
        <v>0.14285714285714285</v>
      </c>
      <c r="L44" s="49">
        <f>AVERAGE('23.09. KASANGATI-KIIRA'!L44,'24.09 Kasangati-Kira'!L44,'25.09 Kasangati-Kira'!L44,'27.09 Kasangati-Kira'!L44,'26.09 Kasangati-Kira-24h'!L44,'28.09 Kasangati-24h'!L44,'29.09 Kasangati-Kira'!L44)</f>
        <v>0.2857142857142857</v>
      </c>
      <c r="M44" s="49">
        <f>AVERAGE('23.09. KASANGATI-KIIRA'!M44,'24.09 Kasangati-Kira'!M44,'25.09 Kasangati-Kira'!M44,'27.09 Kasangati-Kira'!M44,'26.09 Kasangati-Kira-24h'!M44,'28.09 Kasangati-24h'!M44,'29.09 Kasangati-Kira'!M44)</f>
        <v>21.285714285714285</v>
      </c>
      <c r="N44" s="49">
        <f>AVERAGE('23.09. KASANGATI-KIIRA'!N44,'24.09 Kasangati-Kira'!N44,'25.09 Kasangati-Kira'!N44,'27.09 Kasangati-Kira'!N44,'26.09 Kasangati-Kira-24h'!N44,'28.09 Kasangati-24h'!N44,'29.09 Kasangati-Kira'!N44)</f>
        <v>0</v>
      </c>
      <c r="O44" s="15">
        <f t="shared" si="0"/>
        <v>12.857142857142858</v>
      </c>
      <c r="P44" s="15">
        <f t="shared" si="1"/>
        <v>34.142857142857139</v>
      </c>
    </row>
    <row r="45" spans="2:32" ht="23.1" customHeight="1" x14ac:dyDescent="0.25">
      <c r="B45" s="23" t="s">
        <v>72</v>
      </c>
      <c r="C45" s="49">
        <f>AVERAGE('23.09. KASANGATI-KIIRA'!C45,'24.09 Kasangati-Kira'!C45,'25.09 Kasangati-Kira'!C45,'27.09 Kasangati-Kira'!C45,'26.09 Kasangati-Kira-24h'!C45,'28.09 Kasangati-24h'!C45,'29.09 Kasangati-Kira'!C45)</f>
        <v>11.428571428571429</v>
      </c>
      <c r="D45" s="49">
        <f>AVERAGE('23.09. KASANGATI-KIIRA'!D45,'24.09 Kasangati-Kira'!D45,'25.09 Kasangati-Kira'!D45,'27.09 Kasangati-Kira'!D45,'26.09 Kasangati-Kira-24h'!D45,'28.09 Kasangati-24h'!D45,'29.09 Kasangati-Kira'!D45)</f>
        <v>1.1428571428571428</v>
      </c>
      <c r="E45" s="49">
        <f>AVERAGE('23.09. KASANGATI-KIIRA'!E45,'24.09 Kasangati-Kira'!E45,'25.09 Kasangati-Kira'!E45,'27.09 Kasangati-Kira'!E45,'26.09 Kasangati-Kira-24h'!E45,'28.09 Kasangati-24h'!E45,'29.09 Kasangati-Kira'!E45)</f>
        <v>2.4285714285714284</v>
      </c>
      <c r="F45" s="49">
        <f>AVERAGE('23.09. KASANGATI-KIIRA'!F45,'24.09 Kasangati-Kira'!F45,'25.09 Kasangati-Kira'!F45,'27.09 Kasangati-Kira'!F45,'26.09 Kasangati-Kira-24h'!F45,'28.09 Kasangati-24h'!F45,'29.09 Kasangati-Kira'!F45)</f>
        <v>1.5714285714285714</v>
      </c>
      <c r="G45" s="49">
        <f>AVERAGE('23.09. KASANGATI-KIIRA'!G45,'24.09 Kasangati-Kira'!G45,'25.09 Kasangati-Kira'!G45,'27.09 Kasangati-Kira'!G45,'26.09 Kasangati-Kira-24h'!G45,'28.09 Kasangati-24h'!G45,'29.09 Kasangati-Kira'!G45)</f>
        <v>0</v>
      </c>
      <c r="H45" s="49">
        <f>AVERAGE('23.09. KASANGATI-KIIRA'!H45,'24.09 Kasangati-Kira'!H45,'25.09 Kasangati-Kira'!H45,'27.09 Kasangati-Kira'!H45,'26.09 Kasangati-Kira-24h'!H45,'28.09 Kasangati-24h'!H45,'29.09 Kasangati-Kira'!H45)</f>
        <v>0</v>
      </c>
      <c r="I45" s="49">
        <f>AVERAGE('23.09. KASANGATI-KIIRA'!I45,'24.09 Kasangati-Kira'!I45,'25.09 Kasangati-Kira'!I45,'27.09 Kasangati-Kira'!I45,'26.09 Kasangati-Kira-24h'!I45,'28.09 Kasangati-24h'!I45,'29.09 Kasangati-Kira'!I45)</f>
        <v>1.4285714285714286</v>
      </c>
      <c r="J45" s="49">
        <f>AVERAGE('23.09. KASANGATI-KIIRA'!J45,'24.09 Kasangati-Kira'!J45,'25.09 Kasangati-Kira'!J45,'27.09 Kasangati-Kira'!J45,'26.09 Kasangati-Kira-24h'!J45,'28.09 Kasangati-24h'!J45,'29.09 Kasangati-Kira'!J45)</f>
        <v>0.14285714285714285</v>
      </c>
      <c r="K45" s="49">
        <f>AVERAGE('23.09. KASANGATI-KIIRA'!K45,'24.09 Kasangati-Kira'!K45,'25.09 Kasangati-Kira'!K45,'27.09 Kasangati-Kira'!K45,'26.09 Kasangati-Kira-24h'!K45,'28.09 Kasangati-24h'!K45,'29.09 Kasangati-Kira'!K45)</f>
        <v>0</v>
      </c>
      <c r="L45" s="49">
        <f>AVERAGE('23.09. KASANGATI-KIIRA'!L45,'24.09 Kasangati-Kira'!L45,'25.09 Kasangati-Kira'!L45,'27.09 Kasangati-Kira'!L45,'26.09 Kasangati-Kira-24h'!L45,'28.09 Kasangati-24h'!L45,'29.09 Kasangati-Kira'!L45)</f>
        <v>0.14285714285714285</v>
      </c>
      <c r="M45" s="49">
        <f>AVERAGE('23.09. KASANGATI-KIIRA'!M45,'24.09 Kasangati-Kira'!M45,'25.09 Kasangati-Kira'!M45,'27.09 Kasangati-Kira'!M45,'26.09 Kasangati-Kira-24h'!M45,'28.09 Kasangati-24h'!M45,'29.09 Kasangati-Kira'!M45)</f>
        <v>18</v>
      </c>
      <c r="N45" s="49">
        <f>AVERAGE('23.09. KASANGATI-KIIRA'!N45,'24.09 Kasangati-Kira'!N45,'25.09 Kasangati-Kira'!N45,'27.09 Kasangati-Kira'!N45,'26.09 Kasangati-Kira-24h'!N45,'28.09 Kasangati-24h'!N45,'29.09 Kasangati-Kira'!N45)</f>
        <v>0</v>
      </c>
      <c r="O45" s="15">
        <f t="shared" si="0"/>
        <v>18.285714285714285</v>
      </c>
      <c r="P45" s="15">
        <f t="shared" si="1"/>
        <v>36.285714285714285</v>
      </c>
    </row>
    <row r="46" spans="2:32" ht="23.1" customHeight="1" x14ac:dyDescent="0.25">
      <c r="B46" s="24" t="s">
        <v>73</v>
      </c>
      <c r="C46" s="49">
        <f>AVERAGE('23.09. KASANGATI-KIIRA'!C46,'24.09 Kasangati-Kira'!C46,'25.09 Kasangati-Kira'!C46,'27.09 Kasangati-Kira'!C46,'26.09 Kasangati-Kira-24h'!C46,'28.09 Kasangati-24h'!C46,'29.09 Kasangati-Kira'!C46)</f>
        <v>10.857142857142858</v>
      </c>
      <c r="D46" s="49">
        <f>AVERAGE('23.09. KASANGATI-KIIRA'!D46,'24.09 Kasangati-Kira'!D46,'25.09 Kasangati-Kira'!D46,'27.09 Kasangati-Kira'!D46,'26.09 Kasangati-Kira-24h'!D46,'28.09 Kasangati-24h'!D46,'29.09 Kasangati-Kira'!D46)</f>
        <v>1.2857142857142858</v>
      </c>
      <c r="E46" s="49">
        <f>AVERAGE('23.09. KASANGATI-KIIRA'!E46,'24.09 Kasangati-Kira'!E46,'25.09 Kasangati-Kira'!E46,'27.09 Kasangati-Kira'!E46,'26.09 Kasangati-Kira-24h'!E46,'28.09 Kasangati-24h'!E46,'29.09 Kasangati-Kira'!E46)</f>
        <v>2.4285714285714284</v>
      </c>
      <c r="F46" s="49">
        <f>AVERAGE('23.09. KASANGATI-KIIRA'!F46,'24.09 Kasangati-Kira'!F46,'25.09 Kasangati-Kira'!F46,'27.09 Kasangati-Kira'!F46,'26.09 Kasangati-Kira-24h'!F46,'28.09 Kasangati-24h'!F46,'29.09 Kasangati-Kira'!F46)</f>
        <v>2.5714285714285716</v>
      </c>
      <c r="G46" s="49">
        <f>AVERAGE('23.09. KASANGATI-KIIRA'!G46,'24.09 Kasangati-Kira'!G46,'25.09 Kasangati-Kira'!G46,'27.09 Kasangati-Kira'!G46,'26.09 Kasangati-Kira-24h'!G46,'28.09 Kasangati-24h'!G46,'29.09 Kasangati-Kira'!G46)</f>
        <v>0</v>
      </c>
      <c r="H46" s="49">
        <f>AVERAGE('23.09. KASANGATI-KIIRA'!H46,'24.09 Kasangati-Kira'!H46,'25.09 Kasangati-Kira'!H46,'27.09 Kasangati-Kira'!H46,'26.09 Kasangati-Kira-24h'!H46,'28.09 Kasangati-24h'!H46,'29.09 Kasangati-Kira'!H46)</f>
        <v>0</v>
      </c>
      <c r="I46" s="49">
        <f>AVERAGE('23.09. KASANGATI-KIIRA'!I46,'24.09 Kasangati-Kira'!I46,'25.09 Kasangati-Kira'!I46,'27.09 Kasangati-Kira'!I46,'26.09 Kasangati-Kira-24h'!I46,'28.09 Kasangati-24h'!I46,'29.09 Kasangati-Kira'!I46)</f>
        <v>2</v>
      </c>
      <c r="J46" s="49">
        <f>AVERAGE('23.09. KASANGATI-KIIRA'!J46,'24.09 Kasangati-Kira'!J46,'25.09 Kasangati-Kira'!J46,'27.09 Kasangati-Kira'!J46,'26.09 Kasangati-Kira-24h'!J46,'28.09 Kasangati-24h'!J46,'29.09 Kasangati-Kira'!J46)</f>
        <v>0.14285714285714285</v>
      </c>
      <c r="K46" s="49">
        <f>AVERAGE('23.09. KASANGATI-KIIRA'!K46,'24.09 Kasangati-Kira'!K46,'25.09 Kasangati-Kira'!K46,'27.09 Kasangati-Kira'!K46,'26.09 Kasangati-Kira-24h'!K46,'28.09 Kasangati-24h'!K46,'29.09 Kasangati-Kira'!K46)</f>
        <v>0.42857142857142855</v>
      </c>
      <c r="L46" s="49">
        <f>AVERAGE('23.09. KASANGATI-KIIRA'!L46,'24.09 Kasangati-Kira'!L46,'25.09 Kasangati-Kira'!L46,'27.09 Kasangati-Kira'!L46,'26.09 Kasangati-Kira-24h'!L46,'28.09 Kasangati-24h'!L46,'29.09 Kasangati-Kira'!L46)</f>
        <v>0.2857142857142857</v>
      </c>
      <c r="M46" s="49">
        <f>AVERAGE('23.09. KASANGATI-KIIRA'!M46,'24.09 Kasangati-Kira'!M46,'25.09 Kasangati-Kira'!M46,'27.09 Kasangati-Kira'!M46,'26.09 Kasangati-Kira-24h'!M46,'28.09 Kasangati-24h'!M46,'29.09 Kasangati-Kira'!M46)</f>
        <v>20.428571428571427</v>
      </c>
      <c r="N46" s="49">
        <f>AVERAGE('23.09. KASANGATI-KIIRA'!N46,'24.09 Kasangati-Kira'!N46,'25.09 Kasangati-Kira'!N46,'27.09 Kasangati-Kira'!N46,'26.09 Kasangati-Kira-24h'!N46,'28.09 Kasangati-24h'!N46,'29.09 Kasangati-Kira'!N46)</f>
        <v>0</v>
      </c>
      <c r="O46" s="15">
        <f t="shared" si="0"/>
        <v>20</v>
      </c>
      <c r="P46" s="15">
        <f t="shared" si="1"/>
        <v>40.428571428571431</v>
      </c>
      <c r="R46" s="8"/>
      <c r="T46"/>
    </row>
    <row r="47" spans="2:32" ht="23.1" customHeight="1" x14ac:dyDescent="0.25">
      <c r="B47" s="24" t="s">
        <v>74</v>
      </c>
      <c r="C47" s="49">
        <f>AVERAGE('23.09. KASANGATI-KIIRA'!C47,'24.09 Kasangati-Kira'!C47,'25.09 Kasangati-Kira'!C47,'27.09 Kasangati-Kira'!C47,'26.09 Kasangati-Kira-24h'!C47,'28.09 Kasangati-24h'!C47,'29.09 Kasangati-Kira'!C47)</f>
        <v>12.571428571428571</v>
      </c>
      <c r="D47" s="49">
        <f>AVERAGE('23.09. KASANGATI-KIIRA'!D47,'24.09 Kasangati-Kira'!D47,'25.09 Kasangati-Kira'!D47,'27.09 Kasangati-Kira'!D47,'26.09 Kasangati-Kira-24h'!D47,'28.09 Kasangati-24h'!D47,'29.09 Kasangati-Kira'!D47)</f>
        <v>2</v>
      </c>
      <c r="E47" s="49">
        <f>AVERAGE('23.09. KASANGATI-KIIRA'!E47,'24.09 Kasangati-Kira'!E47,'25.09 Kasangati-Kira'!E47,'27.09 Kasangati-Kira'!E47,'26.09 Kasangati-Kira-24h'!E47,'28.09 Kasangati-24h'!E47,'29.09 Kasangati-Kira'!E47)</f>
        <v>3</v>
      </c>
      <c r="F47" s="49">
        <f>AVERAGE('23.09. KASANGATI-KIIRA'!F47,'24.09 Kasangati-Kira'!F47,'25.09 Kasangati-Kira'!F47,'27.09 Kasangati-Kira'!F47,'26.09 Kasangati-Kira-24h'!F47,'28.09 Kasangati-24h'!F47,'29.09 Kasangati-Kira'!F47)</f>
        <v>2.5714285714285716</v>
      </c>
      <c r="G47" s="49">
        <f>AVERAGE('23.09. KASANGATI-KIIRA'!G47,'24.09 Kasangati-Kira'!G47,'25.09 Kasangati-Kira'!G47,'27.09 Kasangati-Kira'!G47,'26.09 Kasangati-Kira-24h'!G47,'28.09 Kasangati-24h'!G47,'29.09 Kasangati-Kira'!G47)</f>
        <v>0</v>
      </c>
      <c r="H47" s="49">
        <f>AVERAGE('23.09. KASANGATI-KIIRA'!H47,'24.09 Kasangati-Kira'!H47,'25.09 Kasangati-Kira'!H47,'27.09 Kasangati-Kira'!H47,'26.09 Kasangati-Kira-24h'!H47,'28.09 Kasangati-24h'!H47,'29.09 Kasangati-Kira'!H47)</f>
        <v>0</v>
      </c>
      <c r="I47" s="49">
        <f>AVERAGE('23.09. KASANGATI-KIIRA'!I47,'24.09 Kasangati-Kira'!I47,'25.09 Kasangati-Kira'!I47,'27.09 Kasangati-Kira'!I47,'26.09 Kasangati-Kira-24h'!I47,'28.09 Kasangati-24h'!I47,'29.09 Kasangati-Kira'!I47)</f>
        <v>1</v>
      </c>
      <c r="J47" s="49">
        <f>AVERAGE('23.09. KASANGATI-KIIRA'!J47,'24.09 Kasangati-Kira'!J47,'25.09 Kasangati-Kira'!J47,'27.09 Kasangati-Kira'!J47,'26.09 Kasangati-Kira-24h'!J47,'28.09 Kasangati-24h'!J47,'29.09 Kasangati-Kira'!J47)</f>
        <v>0.5714285714285714</v>
      </c>
      <c r="K47" s="49">
        <f>AVERAGE('23.09. KASANGATI-KIIRA'!K47,'24.09 Kasangati-Kira'!K47,'25.09 Kasangati-Kira'!K47,'27.09 Kasangati-Kira'!K47,'26.09 Kasangati-Kira-24h'!K47,'28.09 Kasangati-24h'!K47,'29.09 Kasangati-Kira'!K47)</f>
        <v>0.2857142857142857</v>
      </c>
      <c r="L47" s="49">
        <f>AVERAGE('23.09. KASANGATI-KIIRA'!L47,'24.09 Kasangati-Kira'!L47,'25.09 Kasangati-Kira'!L47,'27.09 Kasangati-Kira'!L47,'26.09 Kasangati-Kira-24h'!L47,'28.09 Kasangati-24h'!L47,'29.09 Kasangati-Kira'!L47)</f>
        <v>0.42857142857142855</v>
      </c>
      <c r="M47" s="49">
        <f>AVERAGE('23.09. KASANGATI-KIIRA'!M47,'24.09 Kasangati-Kira'!M47,'25.09 Kasangati-Kira'!M47,'27.09 Kasangati-Kira'!M47,'26.09 Kasangati-Kira-24h'!M47,'28.09 Kasangati-24h'!M47,'29.09 Kasangati-Kira'!M47)</f>
        <v>23.714285714285715</v>
      </c>
      <c r="N47" s="49">
        <f>AVERAGE('23.09. KASANGATI-KIIRA'!N47,'24.09 Kasangati-Kira'!N47,'25.09 Kasangati-Kira'!N47,'27.09 Kasangati-Kira'!N47,'26.09 Kasangati-Kira-24h'!N47,'28.09 Kasangati-24h'!N47,'29.09 Kasangati-Kira'!N47)</f>
        <v>0</v>
      </c>
      <c r="O47" s="15">
        <f t="shared" si="0"/>
        <v>22.428571428571427</v>
      </c>
      <c r="P47" s="15">
        <f t="shared" si="1"/>
        <v>46.142857142857139</v>
      </c>
      <c r="R47" s="8"/>
      <c r="T47"/>
    </row>
    <row r="48" spans="2:32" ht="23.1" customHeight="1" x14ac:dyDescent="0.25">
      <c r="B48" s="24" t="s">
        <v>75</v>
      </c>
      <c r="C48" s="49">
        <f>AVERAGE('23.09. KASANGATI-KIIRA'!C48,'24.09 Kasangati-Kira'!C48,'25.09 Kasangati-Kira'!C48,'27.09 Kasangati-Kira'!C48,'26.09 Kasangati-Kira-24h'!C48,'28.09 Kasangati-24h'!C48,'29.09 Kasangati-Kira'!C48)</f>
        <v>12</v>
      </c>
      <c r="D48" s="49">
        <f>AVERAGE('23.09. KASANGATI-KIIRA'!D48,'24.09 Kasangati-Kira'!D48,'25.09 Kasangati-Kira'!D48,'27.09 Kasangati-Kira'!D48,'26.09 Kasangati-Kira-24h'!D48,'28.09 Kasangati-24h'!D48,'29.09 Kasangati-Kira'!D48)</f>
        <v>1.1428571428571428</v>
      </c>
      <c r="E48" s="49">
        <f>AVERAGE('23.09. KASANGATI-KIIRA'!E48,'24.09 Kasangati-Kira'!E48,'25.09 Kasangati-Kira'!E48,'27.09 Kasangati-Kira'!E48,'26.09 Kasangati-Kira-24h'!E48,'28.09 Kasangati-24h'!E48,'29.09 Kasangati-Kira'!E48)</f>
        <v>1.1428571428571428</v>
      </c>
      <c r="F48" s="49">
        <f>AVERAGE('23.09. KASANGATI-KIIRA'!F48,'24.09 Kasangati-Kira'!F48,'25.09 Kasangati-Kira'!F48,'27.09 Kasangati-Kira'!F48,'26.09 Kasangati-Kira-24h'!F48,'28.09 Kasangati-24h'!F48,'29.09 Kasangati-Kira'!F48)</f>
        <v>3.2857142857142856</v>
      </c>
      <c r="G48" s="49">
        <f>AVERAGE('23.09. KASANGATI-KIIRA'!G48,'24.09 Kasangati-Kira'!G48,'25.09 Kasangati-Kira'!G48,'27.09 Kasangati-Kira'!G48,'26.09 Kasangati-Kira-24h'!G48,'28.09 Kasangati-24h'!G48,'29.09 Kasangati-Kira'!G48)</f>
        <v>0</v>
      </c>
      <c r="H48" s="49">
        <f>AVERAGE('23.09. KASANGATI-KIIRA'!H48,'24.09 Kasangati-Kira'!H48,'25.09 Kasangati-Kira'!H48,'27.09 Kasangati-Kira'!H48,'26.09 Kasangati-Kira-24h'!H48,'28.09 Kasangati-24h'!H48,'29.09 Kasangati-Kira'!H48)</f>
        <v>0</v>
      </c>
      <c r="I48" s="49">
        <f>AVERAGE('23.09. KASANGATI-KIIRA'!I48,'24.09 Kasangati-Kira'!I48,'25.09 Kasangati-Kira'!I48,'27.09 Kasangati-Kira'!I48,'26.09 Kasangati-Kira-24h'!I48,'28.09 Kasangati-24h'!I48,'29.09 Kasangati-Kira'!I48)</f>
        <v>2</v>
      </c>
      <c r="J48" s="49">
        <f>AVERAGE('23.09. KASANGATI-KIIRA'!J48,'24.09 Kasangati-Kira'!J48,'25.09 Kasangati-Kira'!J48,'27.09 Kasangati-Kira'!J48,'26.09 Kasangati-Kira-24h'!J48,'28.09 Kasangati-24h'!J48,'29.09 Kasangati-Kira'!J48)</f>
        <v>0.2857142857142857</v>
      </c>
      <c r="K48" s="49">
        <f>AVERAGE('23.09. KASANGATI-KIIRA'!K48,'24.09 Kasangati-Kira'!K48,'25.09 Kasangati-Kira'!K48,'27.09 Kasangati-Kira'!K48,'26.09 Kasangati-Kira-24h'!K48,'28.09 Kasangati-24h'!K48,'29.09 Kasangati-Kira'!K48)</f>
        <v>0.42857142857142855</v>
      </c>
      <c r="L48" s="49">
        <f>AVERAGE('23.09. KASANGATI-KIIRA'!L48,'24.09 Kasangati-Kira'!L48,'25.09 Kasangati-Kira'!L48,'27.09 Kasangati-Kira'!L48,'26.09 Kasangati-Kira-24h'!L48,'28.09 Kasangati-24h'!L48,'29.09 Kasangati-Kira'!L48)</f>
        <v>0.42857142857142855</v>
      </c>
      <c r="M48" s="49">
        <f>AVERAGE('23.09. KASANGATI-KIIRA'!M48,'24.09 Kasangati-Kira'!M48,'25.09 Kasangati-Kira'!M48,'27.09 Kasangati-Kira'!M48,'26.09 Kasangati-Kira-24h'!M48,'28.09 Kasangati-24h'!M48,'29.09 Kasangati-Kira'!M48)</f>
        <v>21.428571428571427</v>
      </c>
      <c r="N48" s="49">
        <f>AVERAGE('23.09. KASANGATI-KIIRA'!N48,'24.09 Kasangati-Kira'!N48,'25.09 Kasangati-Kira'!N48,'27.09 Kasangati-Kira'!N48,'26.09 Kasangati-Kira-24h'!N48,'28.09 Kasangati-24h'!N48,'29.09 Kasangati-Kira'!N48)</f>
        <v>0</v>
      </c>
      <c r="O48" s="15">
        <f t="shared" si="0"/>
        <v>20.714285714285708</v>
      </c>
      <c r="P48" s="15">
        <f t="shared" si="1"/>
        <v>42.142857142857139</v>
      </c>
      <c r="R48" s="8"/>
      <c r="T48"/>
    </row>
    <row r="49" spans="2:20" ht="23.1" customHeight="1" x14ac:dyDescent="0.25">
      <c r="B49" s="23" t="s">
        <v>76</v>
      </c>
      <c r="C49" s="49">
        <f>AVERAGE('23.09. KASANGATI-KIIRA'!C49,'24.09 Kasangati-Kira'!C49,'25.09 Kasangati-Kira'!C49,'27.09 Kasangati-Kira'!C49,'26.09 Kasangati-Kira-24h'!C49,'28.09 Kasangati-24h'!C49,'29.09 Kasangati-Kira'!C49)</f>
        <v>14.857142857142858</v>
      </c>
      <c r="D49" s="49">
        <f>AVERAGE('23.09. KASANGATI-KIIRA'!D49,'24.09 Kasangati-Kira'!D49,'25.09 Kasangati-Kira'!D49,'27.09 Kasangati-Kira'!D49,'26.09 Kasangati-Kira-24h'!D49,'28.09 Kasangati-24h'!D49,'29.09 Kasangati-Kira'!D49)</f>
        <v>0.7142857142857143</v>
      </c>
      <c r="E49" s="49">
        <f>AVERAGE('23.09. KASANGATI-KIIRA'!E49,'24.09 Kasangati-Kira'!E49,'25.09 Kasangati-Kira'!E49,'27.09 Kasangati-Kira'!E49,'26.09 Kasangati-Kira-24h'!E49,'28.09 Kasangati-24h'!E49,'29.09 Kasangati-Kira'!E49)</f>
        <v>2.7142857142857144</v>
      </c>
      <c r="F49" s="49">
        <f>AVERAGE('23.09. KASANGATI-KIIRA'!F49,'24.09 Kasangati-Kira'!F49,'25.09 Kasangati-Kira'!F49,'27.09 Kasangati-Kira'!F49,'26.09 Kasangati-Kira-24h'!F49,'28.09 Kasangati-24h'!F49,'29.09 Kasangati-Kira'!F49)</f>
        <v>2</v>
      </c>
      <c r="G49" s="49">
        <f>AVERAGE('23.09. KASANGATI-KIIRA'!G49,'24.09 Kasangati-Kira'!G49,'25.09 Kasangati-Kira'!G49,'27.09 Kasangati-Kira'!G49,'26.09 Kasangati-Kira-24h'!G49,'28.09 Kasangati-24h'!G49,'29.09 Kasangati-Kira'!G49)</f>
        <v>0</v>
      </c>
      <c r="H49" s="49">
        <f>AVERAGE('23.09. KASANGATI-KIIRA'!H49,'24.09 Kasangati-Kira'!H49,'25.09 Kasangati-Kira'!H49,'27.09 Kasangati-Kira'!H49,'26.09 Kasangati-Kira-24h'!H49,'28.09 Kasangati-24h'!H49,'29.09 Kasangati-Kira'!H49)</f>
        <v>0</v>
      </c>
      <c r="I49" s="49">
        <f>AVERAGE('23.09. KASANGATI-KIIRA'!I49,'24.09 Kasangati-Kira'!I49,'25.09 Kasangati-Kira'!I49,'27.09 Kasangati-Kira'!I49,'26.09 Kasangati-Kira-24h'!I49,'28.09 Kasangati-24h'!I49,'29.09 Kasangati-Kira'!I49)</f>
        <v>1.7142857142857142</v>
      </c>
      <c r="J49" s="49">
        <f>AVERAGE('23.09. KASANGATI-KIIRA'!J49,'24.09 Kasangati-Kira'!J49,'25.09 Kasangati-Kira'!J49,'27.09 Kasangati-Kira'!J49,'26.09 Kasangati-Kira-24h'!J49,'28.09 Kasangati-24h'!J49,'29.09 Kasangati-Kira'!J49)</f>
        <v>0.2857142857142857</v>
      </c>
      <c r="K49" s="49">
        <f>AVERAGE('23.09. KASANGATI-KIIRA'!K49,'24.09 Kasangati-Kira'!K49,'25.09 Kasangati-Kira'!K49,'27.09 Kasangati-Kira'!K49,'26.09 Kasangati-Kira-24h'!K49,'28.09 Kasangati-24h'!K49,'29.09 Kasangati-Kira'!K49)</f>
        <v>0.14285714285714285</v>
      </c>
      <c r="L49" s="49">
        <f>AVERAGE('23.09. KASANGATI-KIIRA'!L49,'24.09 Kasangati-Kira'!L49,'25.09 Kasangati-Kira'!L49,'27.09 Kasangati-Kira'!L49,'26.09 Kasangati-Kira-24h'!L49,'28.09 Kasangati-24h'!L49,'29.09 Kasangati-Kira'!L49)</f>
        <v>0.14285714285714285</v>
      </c>
      <c r="M49" s="49">
        <f>AVERAGE('23.09. KASANGATI-KIIRA'!M49,'24.09 Kasangati-Kira'!M49,'25.09 Kasangati-Kira'!M49,'27.09 Kasangati-Kira'!M49,'26.09 Kasangati-Kira-24h'!M49,'28.09 Kasangati-24h'!M49,'29.09 Kasangati-Kira'!M49)</f>
        <v>23.571428571428573</v>
      </c>
      <c r="N49" s="49">
        <f>AVERAGE('23.09. KASANGATI-KIIRA'!N49,'24.09 Kasangati-Kira'!N49,'25.09 Kasangati-Kira'!N49,'27.09 Kasangati-Kira'!N49,'26.09 Kasangati-Kira-24h'!N49,'28.09 Kasangati-24h'!N49,'29.09 Kasangati-Kira'!N49)</f>
        <v>0</v>
      </c>
      <c r="O49" s="15">
        <f t="shared" si="0"/>
        <v>22.571428571428569</v>
      </c>
      <c r="P49" s="15">
        <f t="shared" si="1"/>
        <v>46.142857142857139</v>
      </c>
      <c r="R49" s="8"/>
      <c r="T49"/>
    </row>
    <row r="50" spans="2:20" ht="23.1" customHeight="1" x14ac:dyDescent="0.25">
      <c r="B50" s="24" t="s">
        <v>77</v>
      </c>
      <c r="C50" s="49">
        <f>AVERAGE('23.09. KASANGATI-KIIRA'!C50,'24.09 Kasangati-Kira'!C50,'25.09 Kasangati-Kira'!C50,'27.09 Kasangati-Kira'!C50,'26.09 Kasangati-Kira-24h'!C50,'28.09 Kasangati-24h'!C50,'29.09 Kasangati-Kira'!C50)</f>
        <v>16.857142857142858</v>
      </c>
      <c r="D50" s="49">
        <f>AVERAGE('23.09. KASANGATI-KIIRA'!D50,'24.09 Kasangati-Kira'!D50,'25.09 Kasangati-Kira'!D50,'27.09 Kasangati-Kira'!D50,'26.09 Kasangati-Kira-24h'!D50,'28.09 Kasangati-24h'!D50,'29.09 Kasangati-Kira'!D50)</f>
        <v>1.1428571428571428</v>
      </c>
      <c r="E50" s="49">
        <f>AVERAGE('23.09. KASANGATI-KIIRA'!E50,'24.09 Kasangati-Kira'!E50,'25.09 Kasangati-Kira'!E50,'27.09 Kasangati-Kira'!E50,'26.09 Kasangati-Kira-24h'!E50,'28.09 Kasangati-24h'!E50,'29.09 Kasangati-Kira'!E50)</f>
        <v>2.5714285714285716</v>
      </c>
      <c r="F50" s="49">
        <f>AVERAGE('23.09. KASANGATI-KIIRA'!F50,'24.09 Kasangati-Kira'!F50,'25.09 Kasangati-Kira'!F50,'27.09 Kasangati-Kira'!F50,'26.09 Kasangati-Kira-24h'!F50,'28.09 Kasangati-24h'!F50,'29.09 Kasangati-Kira'!F50)</f>
        <v>3</v>
      </c>
      <c r="G50" s="49">
        <f>AVERAGE('23.09. KASANGATI-KIIRA'!G50,'24.09 Kasangati-Kira'!G50,'25.09 Kasangati-Kira'!G50,'27.09 Kasangati-Kira'!G50,'26.09 Kasangati-Kira-24h'!G50,'28.09 Kasangati-24h'!G50,'29.09 Kasangati-Kira'!G50)</f>
        <v>0</v>
      </c>
      <c r="H50" s="49">
        <f>AVERAGE('23.09. KASANGATI-KIIRA'!H50,'24.09 Kasangati-Kira'!H50,'25.09 Kasangati-Kira'!H50,'27.09 Kasangati-Kira'!H50,'26.09 Kasangati-Kira-24h'!H50,'28.09 Kasangati-24h'!H50,'29.09 Kasangati-Kira'!H50)</f>
        <v>0.14285714285714285</v>
      </c>
      <c r="I50" s="49">
        <f>AVERAGE('23.09. KASANGATI-KIIRA'!I50,'24.09 Kasangati-Kira'!I50,'25.09 Kasangati-Kira'!I50,'27.09 Kasangati-Kira'!I50,'26.09 Kasangati-Kira-24h'!I50,'28.09 Kasangati-24h'!I50,'29.09 Kasangati-Kira'!I50)</f>
        <v>2</v>
      </c>
      <c r="J50" s="49">
        <f>AVERAGE('23.09. KASANGATI-KIIRA'!J50,'24.09 Kasangati-Kira'!J50,'25.09 Kasangati-Kira'!J50,'27.09 Kasangati-Kira'!J50,'26.09 Kasangati-Kira-24h'!J50,'28.09 Kasangati-24h'!J50,'29.09 Kasangati-Kira'!J50)</f>
        <v>0.7142857142857143</v>
      </c>
      <c r="K50" s="49">
        <f>AVERAGE('23.09. KASANGATI-KIIRA'!K50,'24.09 Kasangati-Kira'!K50,'25.09 Kasangati-Kira'!K50,'27.09 Kasangati-Kira'!K50,'26.09 Kasangati-Kira-24h'!K50,'28.09 Kasangati-24h'!K50,'29.09 Kasangati-Kira'!K50)</f>
        <v>0.42857142857142855</v>
      </c>
      <c r="L50" s="49">
        <f>AVERAGE('23.09. KASANGATI-KIIRA'!L50,'24.09 Kasangati-Kira'!L50,'25.09 Kasangati-Kira'!L50,'27.09 Kasangati-Kira'!L50,'26.09 Kasangati-Kira-24h'!L50,'28.09 Kasangati-24h'!L50,'29.09 Kasangati-Kira'!L50)</f>
        <v>0.42857142857142855</v>
      </c>
      <c r="M50" s="49">
        <f>AVERAGE('23.09. KASANGATI-KIIRA'!M50,'24.09 Kasangati-Kira'!M50,'25.09 Kasangati-Kira'!M50,'27.09 Kasangati-Kira'!M50,'26.09 Kasangati-Kira-24h'!M50,'28.09 Kasangati-24h'!M50,'29.09 Kasangati-Kira'!M50)</f>
        <v>22.571428571428573</v>
      </c>
      <c r="N50" s="49">
        <f>AVERAGE('23.09. KASANGATI-KIIRA'!N50,'24.09 Kasangati-Kira'!N50,'25.09 Kasangati-Kira'!N50,'27.09 Kasangati-Kira'!N50,'26.09 Kasangati-Kira-24h'!N50,'28.09 Kasangati-24h'!N50,'29.09 Kasangati-Kira'!N50)</f>
        <v>0</v>
      </c>
      <c r="O50" s="15">
        <f t="shared" si="0"/>
        <v>27.285714285714285</v>
      </c>
      <c r="P50" s="15">
        <f t="shared" si="1"/>
        <v>49.857142857142861</v>
      </c>
      <c r="R50" s="8"/>
      <c r="T50"/>
    </row>
    <row r="51" spans="2:20" ht="23.1" customHeight="1" x14ac:dyDescent="0.25">
      <c r="B51" s="24" t="s">
        <v>78</v>
      </c>
      <c r="C51" s="49">
        <f>AVERAGE('23.09. KASANGATI-KIIRA'!C51,'24.09 Kasangati-Kira'!C51,'25.09 Kasangati-Kira'!C51,'27.09 Kasangati-Kira'!C51,'26.09 Kasangati-Kira-24h'!C51,'28.09 Kasangati-24h'!C51,'29.09 Kasangati-Kira'!C51)</f>
        <v>15.142857142857142</v>
      </c>
      <c r="D51" s="49">
        <f>AVERAGE('23.09. KASANGATI-KIIRA'!D51,'24.09 Kasangati-Kira'!D51,'25.09 Kasangati-Kira'!D51,'27.09 Kasangati-Kira'!D51,'26.09 Kasangati-Kira-24h'!D51,'28.09 Kasangati-24h'!D51,'29.09 Kasangati-Kira'!D51)</f>
        <v>2.4285714285714284</v>
      </c>
      <c r="E51" s="49">
        <f>AVERAGE('23.09. KASANGATI-KIIRA'!E51,'24.09 Kasangati-Kira'!E51,'25.09 Kasangati-Kira'!E51,'27.09 Kasangati-Kira'!E51,'26.09 Kasangati-Kira-24h'!E51,'28.09 Kasangati-24h'!E51,'29.09 Kasangati-Kira'!E51)</f>
        <v>2.2857142857142856</v>
      </c>
      <c r="F51" s="49">
        <f>AVERAGE('23.09. KASANGATI-KIIRA'!F51,'24.09 Kasangati-Kira'!F51,'25.09 Kasangati-Kira'!F51,'27.09 Kasangati-Kira'!F51,'26.09 Kasangati-Kira-24h'!F51,'28.09 Kasangati-24h'!F51,'29.09 Kasangati-Kira'!F51)</f>
        <v>2.1428571428571428</v>
      </c>
      <c r="G51" s="49">
        <f>AVERAGE('23.09. KASANGATI-KIIRA'!G51,'24.09 Kasangati-Kira'!G51,'25.09 Kasangati-Kira'!G51,'27.09 Kasangati-Kira'!G51,'26.09 Kasangati-Kira-24h'!G51,'28.09 Kasangati-24h'!G51,'29.09 Kasangati-Kira'!G51)</f>
        <v>0</v>
      </c>
      <c r="H51" s="49">
        <f>AVERAGE('23.09. KASANGATI-KIIRA'!H51,'24.09 Kasangati-Kira'!H51,'25.09 Kasangati-Kira'!H51,'27.09 Kasangati-Kira'!H51,'26.09 Kasangati-Kira-24h'!H51,'28.09 Kasangati-24h'!H51,'29.09 Kasangati-Kira'!H51)</f>
        <v>0</v>
      </c>
      <c r="I51" s="49">
        <f>AVERAGE('23.09. KASANGATI-KIIRA'!I51,'24.09 Kasangati-Kira'!I51,'25.09 Kasangati-Kira'!I51,'27.09 Kasangati-Kira'!I51,'26.09 Kasangati-Kira-24h'!I51,'28.09 Kasangati-24h'!I51,'29.09 Kasangati-Kira'!I51)</f>
        <v>1.2857142857142858</v>
      </c>
      <c r="J51" s="49">
        <f>AVERAGE('23.09. KASANGATI-KIIRA'!J51,'24.09 Kasangati-Kira'!J51,'25.09 Kasangati-Kira'!J51,'27.09 Kasangati-Kira'!J51,'26.09 Kasangati-Kira-24h'!J51,'28.09 Kasangati-24h'!J51,'29.09 Kasangati-Kira'!J51)</f>
        <v>0.5714285714285714</v>
      </c>
      <c r="K51" s="49">
        <f>AVERAGE('23.09. KASANGATI-KIIRA'!K51,'24.09 Kasangati-Kira'!K51,'25.09 Kasangati-Kira'!K51,'27.09 Kasangati-Kira'!K51,'26.09 Kasangati-Kira-24h'!K51,'28.09 Kasangati-24h'!K51,'29.09 Kasangati-Kira'!K51)</f>
        <v>0</v>
      </c>
      <c r="L51" s="49">
        <f>AVERAGE('23.09. KASANGATI-KIIRA'!L51,'24.09 Kasangati-Kira'!L51,'25.09 Kasangati-Kira'!L51,'27.09 Kasangati-Kira'!L51,'26.09 Kasangati-Kira-24h'!L51,'28.09 Kasangati-24h'!L51,'29.09 Kasangati-Kira'!L51)</f>
        <v>1</v>
      </c>
      <c r="M51" s="49">
        <f>AVERAGE('23.09. KASANGATI-KIIRA'!M51,'24.09 Kasangati-Kira'!M51,'25.09 Kasangati-Kira'!M51,'27.09 Kasangati-Kira'!M51,'26.09 Kasangati-Kira-24h'!M51,'28.09 Kasangati-24h'!M51,'29.09 Kasangati-Kira'!M51)</f>
        <v>23.142857142857142</v>
      </c>
      <c r="N51" s="49">
        <f>AVERAGE('23.09. KASANGATI-KIIRA'!N51,'24.09 Kasangati-Kira'!N51,'25.09 Kasangati-Kira'!N51,'27.09 Kasangati-Kira'!N51,'26.09 Kasangati-Kira-24h'!N51,'28.09 Kasangati-24h'!N51,'29.09 Kasangati-Kira'!N51)</f>
        <v>0</v>
      </c>
      <c r="O51" s="15">
        <f t="shared" si="0"/>
        <v>24.857142857142854</v>
      </c>
      <c r="P51" s="15">
        <f t="shared" si="1"/>
        <v>48</v>
      </c>
      <c r="R51" s="8"/>
      <c r="T51"/>
    </row>
    <row r="52" spans="2:20" ht="23.1" customHeight="1" x14ac:dyDescent="0.25">
      <c r="B52" s="24" t="s">
        <v>79</v>
      </c>
      <c r="C52" s="49">
        <f>AVERAGE('23.09. KASANGATI-KIIRA'!C52,'24.09 Kasangati-Kira'!C52,'25.09 Kasangati-Kira'!C52,'27.09 Kasangati-Kira'!C52,'26.09 Kasangati-Kira-24h'!C52,'28.09 Kasangati-24h'!C52,'29.09 Kasangati-Kira'!C52)</f>
        <v>16.428571428571427</v>
      </c>
      <c r="D52" s="49">
        <f>AVERAGE('23.09. KASANGATI-KIIRA'!D52,'24.09 Kasangati-Kira'!D52,'25.09 Kasangati-Kira'!D52,'27.09 Kasangati-Kira'!D52,'26.09 Kasangati-Kira-24h'!D52,'28.09 Kasangati-24h'!D52,'29.09 Kasangati-Kira'!D52)</f>
        <v>3.4285714285714284</v>
      </c>
      <c r="E52" s="49">
        <f>AVERAGE('23.09. KASANGATI-KIIRA'!E52,'24.09 Kasangati-Kira'!E52,'25.09 Kasangati-Kira'!E52,'27.09 Kasangati-Kira'!E52,'26.09 Kasangati-Kira-24h'!E52,'28.09 Kasangati-24h'!E52,'29.09 Kasangati-Kira'!E52)</f>
        <v>2.5714285714285716</v>
      </c>
      <c r="F52" s="49">
        <f>AVERAGE('23.09. KASANGATI-KIIRA'!F52,'24.09 Kasangati-Kira'!F52,'25.09 Kasangati-Kira'!F52,'27.09 Kasangati-Kira'!F52,'26.09 Kasangati-Kira-24h'!F52,'28.09 Kasangati-24h'!F52,'29.09 Kasangati-Kira'!F52)</f>
        <v>4</v>
      </c>
      <c r="G52" s="49">
        <f>AVERAGE('23.09. KASANGATI-KIIRA'!G52,'24.09 Kasangati-Kira'!G52,'25.09 Kasangati-Kira'!G52,'27.09 Kasangati-Kira'!G52,'26.09 Kasangati-Kira-24h'!G52,'28.09 Kasangati-24h'!G52,'29.09 Kasangati-Kira'!G52)</f>
        <v>0</v>
      </c>
      <c r="H52" s="49">
        <f>AVERAGE('23.09. KASANGATI-KIIRA'!H52,'24.09 Kasangati-Kira'!H52,'25.09 Kasangati-Kira'!H52,'27.09 Kasangati-Kira'!H52,'26.09 Kasangati-Kira-24h'!H52,'28.09 Kasangati-24h'!H52,'29.09 Kasangati-Kira'!H52)</f>
        <v>0</v>
      </c>
      <c r="I52" s="49">
        <f>AVERAGE('23.09. KASANGATI-KIIRA'!I52,'24.09 Kasangati-Kira'!I52,'25.09 Kasangati-Kira'!I52,'27.09 Kasangati-Kira'!I52,'26.09 Kasangati-Kira-24h'!I52,'28.09 Kasangati-24h'!I52,'29.09 Kasangati-Kira'!I52)</f>
        <v>1.4285714285714286</v>
      </c>
      <c r="J52" s="49">
        <f>AVERAGE('23.09. KASANGATI-KIIRA'!J52,'24.09 Kasangati-Kira'!J52,'25.09 Kasangati-Kira'!J52,'27.09 Kasangati-Kira'!J52,'26.09 Kasangati-Kira-24h'!J52,'28.09 Kasangati-24h'!J52,'29.09 Kasangati-Kira'!J52)</f>
        <v>0.14285714285714285</v>
      </c>
      <c r="K52" s="49">
        <f>AVERAGE('23.09. KASANGATI-KIIRA'!K52,'24.09 Kasangati-Kira'!K52,'25.09 Kasangati-Kira'!K52,'27.09 Kasangati-Kira'!K52,'26.09 Kasangati-Kira-24h'!K52,'28.09 Kasangati-24h'!K52,'29.09 Kasangati-Kira'!K52)</f>
        <v>0</v>
      </c>
      <c r="L52" s="49">
        <f>AVERAGE('23.09. KASANGATI-KIIRA'!L52,'24.09 Kasangati-Kira'!L52,'25.09 Kasangati-Kira'!L52,'27.09 Kasangati-Kira'!L52,'26.09 Kasangati-Kira-24h'!L52,'28.09 Kasangati-24h'!L52,'29.09 Kasangati-Kira'!L52)</f>
        <v>0.14285714285714285</v>
      </c>
      <c r="M52" s="49">
        <f>AVERAGE('23.09. KASANGATI-KIIRA'!M52,'24.09 Kasangati-Kira'!M52,'25.09 Kasangati-Kira'!M52,'27.09 Kasangati-Kira'!M52,'26.09 Kasangati-Kira-24h'!M52,'28.09 Kasangati-24h'!M52,'29.09 Kasangati-Kira'!M52)</f>
        <v>25.428571428571427</v>
      </c>
      <c r="N52" s="49">
        <f>AVERAGE('23.09. KASANGATI-KIIRA'!N52,'24.09 Kasangati-Kira'!N52,'25.09 Kasangati-Kira'!N52,'27.09 Kasangati-Kira'!N52,'26.09 Kasangati-Kira-24h'!N52,'28.09 Kasangati-24h'!N52,'29.09 Kasangati-Kira'!N52)</f>
        <v>0</v>
      </c>
      <c r="O52" s="15">
        <f t="shared" si="0"/>
        <v>28.142857142857139</v>
      </c>
      <c r="P52" s="15">
        <f t="shared" si="1"/>
        <v>53.571428571428569</v>
      </c>
      <c r="R52" s="8"/>
      <c r="T52"/>
    </row>
    <row r="53" spans="2:20" ht="23.1" customHeight="1" x14ac:dyDescent="0.25">
      <c r="B53" s="23" t="s">
        <v>80</v>
      </c>
      <c r="C53" s="49">
        <f>AVERAGE('23.09. KASANGATI-KIIRA'!C53,'24.09 Kasangati-Kira'!C53,'25.09 Kasangati-Kira'!C53,'27.09 Kasangati-Kira'!C53,'26.09 Kasangati-Kira-24h'!C53,'28.09 Kasangati-24h'!C53,'29.09 Kasangati-Kira'!C53)</f>
        <v>15.142857142857142</v>
      </c>
      <c r="D53" s="49">
        <f>AVERAGE('23.09. KASANGATI-KIIRA'!D53,'24.09 Kasangati-Kira'!D53,'25.09 Kasangati-Kira'!D53,'27.09 Kasangati-Kira'!D53,'26.09 Kasangati-Kira-24h'!D53,'28.09 Kasangati-24h'!D53,'29.09 Kasangati-Kira'!D53)</f>
        <v>1.5714285714285714</v>
      </c>
      <c r="E53" s="49">
        <f>AVERAGE('23.09. KASANGATI-KIIRA'!E53,'24.09 Kasangati-Kira'!E53,'25.09 Kasangati-Kira'!E53,'27.09 Kasangati-Kira'!E53,'26.09 Kasangati-Kira-24h'!E53,'28.09 Kasangati-24h'!E53,'29.09 Kasangati-Kira'!E53)</f>
        <v>1.5714285714285714</v>
      </c>
      <c r="F53" s="49">
        <f>AVERAGE('23.09. KASANGATI-KIIRA'!F53,'24.09 Kasangati-Kira'!F53,'25.09 Kasangati-Kira'!F53,'27.09 Kasangati-Kira'!F53,'26.09 Kasangati-Kira-24h'!F53,'28.09 Kasangati-24h'!F53,'29.09 Kasangati-Kira'!F53)</f>
        <v>3.1428571428571428</v>
      </c>
      <c r="G53" s="49">
        <f>AVERAGE('23.09. KASANGATI-KIIRA'!G53,'24.09 Kasangati-Kira'!G53,'25.09 Kasangati-Kira'!G53,'27.09 Kasangati-Kira'!G53,'26.09 Kasangati-Kira-24h'!G53,'28.09 Kasangati-24h'!G53,'29.09 Kasangati-Kira'!G53)</f>
        <v>0.14285714285714285</v>
      </c>
      <c r="H53" s="49">
        <f>AVERAGE('23.09. KASANGATI-KIIRA'!H53,'24.09 Kasangati-Kira'!H53,'25.09 Kasangati-Kira'!H53,'27.09 Kasangati-Kira'!H53,'26.09 Kasangati-Kira-24h'!H53,'28.09 Kasangati-24h'!H53,'29.09 Kasangati-Kira'!H53)</f>
        <v>0</v>
      </c>
      <c r="I53" s="49">
        <f>AVERAGE('23.09. KASANGATI-KIIRA'!I53,'24.09 Kasangati-Kira'!I53,'25.09 Kasangati-Kira'!I53,'27.09 Kasangati-Kira'!I53,'26.09 Kasangati-Kira-24h'!I53,'28.09 Kasangati-24h'!I53,'29.09 Kasangati-Kira'!I53)</f>
        <v>1</v>
      </c>
      <c r="J53" s="49">
        <f>AVERAGE('23.09. KASANGATI-KIIRA'!J53,'24.09 Kasangati-Kira'!J53,'25.09 Kasangati-Kira'!J53,'27.09 Kasangati-Kira'!J53,'26.09 Kasangati-Kira-24h'!J53,'28.09 Kasangati-24h'!J53,'29.09 Kasangati-Kira'!J53)</f>
        <v>0.7142857142857143</v>
      </c>
      <c r="K53" s="49">
        <f>AVERAGE('23.09. KASANGATI-KIIRA'!K53,'24.09 Kasangati-Kira'!K53,'25.09 Kasangati-Kira'!K53,'27.09 Kasangati-Kira'!K53,'26.09 Kasangati-Kira-24h'!K53,'28.09 Kasangati-24h'!K53,'29.09 Kasangati-Kira'!K53)</f>
        <v>0.14285714285714285</v>
      </c>
      <c r="L53" s="49">
        <f>AVERAGE('23.09. KASANGATI-KIIRA'!L53,'24.09 Kasangati-Kira'!L53,'25.09 Kasangati-Kira'!L53,'27.09 Kasangati-Kira'!L53,'26.09 Kasangati-Kira-24h'!L53,'28.09 Kasangati-24h'!L53,'29.09 Kasangati-Kira'!L53)</f>
        <v>0</v>
      </c>
      <c r="M53" s="49">
        <f>AVERAGE('23.09. KASANGATI-KIIRA'!M53,'24.09 Kasangati-Kira'!M53,'25.09 Kasangati-Kira'!M53,'27.09 Kasangati-Kira'!M53,'26.09 Kasangati-Kira-24h'!M53,'28.09 Kasangati-24h'!M53,'29.09 Kasangati-Kira'!M53)</f>
        <v>21.285714285714285</v>
      </c>
      <c r="N53" s="49">
        <f>AVERAGE('23.09. KASANGATI-KIIRA'!N53,'24.09 Kasangati-Kira'!N53,'25.09 Kasangati-Kira'!N53,'27.09 Kasangati-Kira'!N53,'26.09 Kasangati-Kira-24h'!N53,'28.09 Kasangati-24h'!N53,'29.09 Kasangati-Kira'!N53)</f>
        <v>0</v>
      </c>
      <c r="O53" s="15">
        <f t="shared" si="0"/>
        <v>23.428571428571431</v>
      </c>
      <c r="P53" s="15">
        <f t="shared" si="1"/>
        <v>44.714285714285715</v>
      </c>
      <c r="R53" s="8"/>
      <c r="T53"/>
    </row>
    <row r="54" spans="2:20" ht="23.1" customHeight="1" x14ac:dyDescent="0.25">
      <c r="B54" s="23" t="s">
        <v>81</v>
      </c>
      <c r="C54" s="49">
        <f>AVERAGE('23.09. KASANGATI-KIIRA'!C54,'24.09 Kasangati-Kira'!C54,'25.09 Kasangati-Kira'!C54,'27.09 Kasangati-Kira'!C54,'26.09 Kasangati-Kira-24h'!C54,'28.09 Kasangati-24h'!C54,'29.09 Kasangati-Kira'!C54)</f>
        <v>10.285714285714286</v>
      </c>
      <c r="D54" s="49">
        <f>AVERAGE('23.09. KASANGATI-KIIRA'!D54,'24.09 Kasangati-Kira'!D54,'25.09 Kasangati-Kira'!D54,'27.09 Kasangati-Kira'!D54,'26.09 Kasangati-Kira-24h'!D54,'28.09 Kasangati-24h'!D54,'29.09 Kasangati-Kira'!D54)</f>
        <v>2.2857142857142856</v>
      </c>
      <c r="E54" s="49">
        <f>AVERAGE('23.09. KASANGATI-KIIRA'!E54,'24.09 Kasangati-Kira'!E54,'25.09 Kasangati-Kira'!E54,'27.09 Kasangati-Kira'!E54,'26.09 Kasangati-Kira-24h'!E54,'28.09 Kasangati-24h'!E54,'29.09 Kasangati-Kira'!E54)</f>
        <v>2.4285714285714284</v>
      </c>
      <c r="F54" s="49">
        <f>AVERAGE('23.09. KASANGATI-KIIRA'!F54,'24.09 Kasangati-Kira'!F54,'25.09 Kasangati-Kira'!F54,'27.09 Kasangati-Kira'!F54,'26.09 Kasangati-Kira-24h'!F54,'28.09 Kasangati-24h'!F54,'29.09 Kasangati-Kira'!F54)</f>
        <v>3.4285714285714284</v>
      </c>
      <c r="G54" s="49">
        <f>AVERAGE('23.09. KASANGATI-KIIRA'!G54,'24.09 Kasangati-Kira'!G54,'25.09 Kasangati-Kira'!G54,'27.09 Kasangati-Kira'!G54,'26.09 Kasangati-Kira-24h'!G54,'28.09 Kasangati-24h'!G54,'29.09 Kasangati-Kira'!G54)</f>
        <v>0.14285714285714285</v>
      </c>
      <c r="H54" s="49">
        <f>AVERAGE('23.09. KASANGATI-KIIRA'!H54,'24.09 Kasangati-Kira'!H54,'25.09 Kasangati-Kira'!H54,'27.09 Kasangati-Kira'!H54,'26.09 Kasangati-Kira-24h'!H54,'28.09 Kasangati-24h'!H54,'29.09 Kasangati-Kira'!H54)</f>
        <v>0</v>
      </c>
      <c r="I54" s="49">
        <f>AVERAGE('23.09. KASANGATI-KIIRA'!I54,'24.09 Kasangati-Kira'!I54,'25.09 Kasangati-Kira'!I54,'27.09 Kasangati-Kira'!I54,'26.09 Kasangati-Kira-24h'!I54,'28.09 Kasangati-24h'!I54,'29.09 Kasangati-Kira'!I54)</f>
        <v>1.1428571428571428</v>
      </c>
      <c r="J54" s="49">
        <f>AVERAGE('23.09. KASANGATI-KIIRA'!J54,'24.09 Kasangati-Kira'!J54,'25.09 Kasangati-Kira'!J54,'27.09 Kasangati-Kira'!J54,'26.09 Kasangati-Kira-24h'!J54,'28.09 Kasangati-24h'!J54,'29.09 Kasangati-Kira'!J54)</f>
        <v>0.14285714285714285</v>
      </c>
      <c r="K54" s="49">
        <f>AVERAGE('23.09. KASANGATI-KIIRA'!K54,'24.09 Kasangati-Kira'!K54,'25.09 Kasangati-Kira'!K54,'27.09 Kasangati-Kira'!K54,'26.09 Kasangati-Kira-24h'!K54,'28.09 Kasangati-24h'!K54,'29.09 Kasangati-Kira'!K54)</f>
        <v>0.14285714285714285</v>
      </c>
      <c r="L54" s="49">
        <f>AVERAGE('23.09. KASANGATI-KIIRA'!L54,'24.09 Kasangati-Kira'!L54,'25.09 Kasangati-Kira'!L54,'27.09 Kasangati-Kira'!L54,'26.09 Kasangati-Kira-24h'!L54,'28.09 Kasangati-24h'!L54,'29.09 Kasangati-Kira'!L54)</f>
        <v>0</v>
      </c>
      <c r="M54" s="49">
        <f>AVERAGE('23.09. KASANGATI-KIIRA'!M54,'24.09 Kasangati-Kira'!M54,'25.09 Kasangati-Kira'!M54,'27.09 Kasangati-Kira'!M54,'26.09 Kasangati-Kira-24h'!M54,'28.09 Kasangati-24h'!M54,'29.09 Kasangati-Kira'!M54)</f>
        <v>22.285714285714285</v>
      </c>
      <c r="N54" s="49">
        <f>AVERAGE('23.09. KASANGATI-KIIRA'!N54,'24.09 Kasangati-Kira'!N54,'25.09 Kasangati-Kira'!N54,'27.09 Kasangati-Kira'!N54,'26.09 Kasangati-Kira-24h'!N54,'28.09 Kasangati-24h'!N54,'29.09 Kasangati-Kira'!N54)</f>
        <v>0</v>
      </c>
      <c r="O54" s="15">
        <f t="shared" si="0"/>
        <v>20</v>
      </c>
      <c r="P54" s="15">
        <f t="shared" si="1"/>
        <v>42.285714285714285</v>
      </c>
      <c r="R54" s="8"/>
      <c r="T54"/>
    </row>
    <row r="55" spans="2:20" ht="23.1" customHeight="1" x14ac:dyDescent="0.25">
      <c r="B55" s="23" t="s">
        <v>82</v>
      </c>
      <c r="C55" s="49">
        <f>AVERAGE('23.09. KASANGATI-KIIRA'!C55,'24.09 Kasangati-Kira'!C55,'25.09 Kasangati-Kira'!C55,'27.09 Kasangati-Kira'!C55,'26.09 Kasangati-Kira-24h'!C55,'28.09 Kasangati-24h'!C55,'29.09 Kasangati-Kira'!C55)</f>
        <v>13.714285714285714</v>
      </c>
      <c r="D55" s="49">
        <f>AVERAGE('23.09. KASANGATI-KIIRA'!D55,'24.09 Kasangati-Kira'!D55,'25.09 Kasangati-Kira'!D55,'27.09 Kasangati-Kira'!D55,'26.09 Kasangati-Kira-24h'!D55,'28.09 Kasangati-24h'!D55,'29.09 Kasangati-Kira'!D55)</f>
        <v>1.7142857142857142</v>
      </c>
      <c r="E55" s="49">
        <f>AVERAGE('23.09. KASANGATI-KIIRA'!E55,'24.09 Kasangati-Kira'!E55,'25.09 Kasangati-Kira'!E55,'27.09 Kasangati-Kira'!E55,'26.09 Kasangati-Kira-24h'!E55,'28.09 Kasangati-24h'!E55,'29.09 Kasangati-Kira'!E55)</f>
        <v>2.1428571428571428</v>
      </c>
      <c r="F55" s="49">
        <f>AVERAGE('23.09. KASANGATI-KIIRA'!F55,'24.09 Kasangati-Kira'!F55,'25.09 Kasangati-Kira'!F55,'27.09 Kasangati-Kira'!F55,'26.09 Kasangati-Kira-24h'!F55,'28.09 Kasangati-24h'!F55,'29.09 Kasangati-Kira'!F55)</f>
        <v>3</v>
      </c>
      <c r="G55" s="49">
        <f>AVERAGE('23.09. KASANGATI-KIIRA'!G55,'24.09 Kasangati-Kira'!G55,'25.09 Kasangati-Kira'!G55,'27.09 Kasangati-Kira'!G55,'26.09 Kasangati-Kira-24h'!G55,'28.09 Kasangati-24h'!G55,'29.09 Kasangati-Kira'!G55)</f>
        <v>0.14285714285714285</v>
      </c>
      <c r="H55" s="49">
        <f>AVERAGE('23.09. KASANGATI-KIIRA'!H55,'24.09 Kasangati-Kira'!H55,'25.09 Kasangati-Kira'!H55,'27.09 Kasangati-Kira'!H55,'26.09 Kasangati-Kira-24h'!H55,'28.09 Kasangati-24h'!H55,'29.09 Kasangati-Kira'!H55)</f>
        <v>0</v>
      </c>
      <c r="I55" s="49">
        <f>AVERAGE('23.09. KASANGATI-KIIRA'!I55,'24.09 Kasangati-Kira'!I55,'25.09 Kasangati-Kira'!I55,'27.09 Kasangati-Kira'!I55,'26.09 Kasangati-Kira-24h'!I55,'28.09 Kasangati-24h'!I55,'29.09 Kasangati-Kira'!I55)</f>
        <v>1.5714285714285714</v>
      </c>
      <c r="J55" s="49">
        <f>AVERAGE('23.09. KASANGATI-KIIRA'!J55,'24.09 Kasangati-Kira'!J55,'25.09 Kasangati-Kira'!J55,'27.09 Kasangati-Kira'!J55,'26.09 Kasangati-Kira-24h'!J55,'28.09 Kasangati-24h'!J55,'29.09 Kasangati-Kira'!J55)</f>
        <v>0.42857142857142855</v>
      </c>
      <c r="K55" s="49">
        <f>AVERAGE('23.09. KASANGATI-KIIRA'!K55,'24.09 Kasangati-Kira'!K55,'25.09 Kasangati-Kira'!K55,'27.09 Kasangati-Kira'!K55,'26.09 Kasangati-Kira-24h'!K55,'28.09 Kasangati-24h'!K55,'29.09 Kasangati-Kira'!K55)</f>
        <v>0.14285714285714285</v>
      </c>
      <c r="L55" s="49">
        <f>AVERAGE('23.09. KASANGATI-KIIRA'!L55,'24.09 Kasangati-Kira'!L55,'25.09 Kasangati-Kira'!L55,'27.09 Kasangati-Kira'!L55,'26.09 Kasangati-Kira-24h'!L55,'28.09 Kasangati-24h'!L55,'29.09 Kasangati-Kira'!L55)</f>
        <v>0.14285714285714285</v>
      </c>
      <c r="M55" s="49">
        <f>AVERAGE('23.09. KASANGATI-KIIRA'!M55,'24.09 Kasangati-Kira'!M55,'25.09 Kasangati-Kira'!M55,'27.09 Kasangati-Kira'!M55,'26.09 Kasangati-Kira-24h'!M55,'28.09 Kasangati-24h'!M55,'29.09 Kasangati-Kira'!M55)</f>
        <v>26</v>
      </c>
      <c r="N55" s="49">
        <f>AVERAGE('23.09. KASANGATI-KIIRA'!N55,'24.09 Kasangati-Kira'!N55,'25.09 Kasangati-Kira'!N55,'27.09 Kasangati-Kira'!N55,'26.09 Kasangati-Kira-24h'!N55,'28.09 Kasangati-24h'!N55,'29.09 Kasangati-Kira'!N55)</f>
        <v>0</v>
      </c>
      <c r="O55" s="15">
        <f t="shared" si="0"/>
        <v>22.999999999999996</v>
      </c>
      <c r="P55" s="15">
        <f t="shared" si="1"/>
        <v>49</v>
      </c>
      <c r="R55" s="8"/>
      <c r="T55"/>
    </row>
    <row r="56" spans="2:20" ht="23.1" customHeight="1" x14ac:dyDescent="0.25">
      <c r="B56" s="23" t="s">
        <v>83</v>
      </c>
      <c r="C56" s="49">
        <f>AVERAGE('23.09. KASANGATI-KIIRA'!C56,'24.09 Kasangati-Kira'!C56,'25.09 Kasangati-Kira'!C56,'27.09 Kasangati-Kira'!C56,'26.09 Kasangati-Kira-24h'!C56,'28.09 Kasangati-24h'!C56,'29.09 Kasangati-Kira'!C56)</f>
        <v>14</v>
      </c>
      <c r="D56" s="49">
        <f>AVERAGE('23.09. KASANGATI-KIIRA'!D56,'24.09 Kasangati-Kira'!D56,'25.09 Kasangati-Kira'!D56,'27.09 Kasangati-Kira'!D56,'26.09 Kasangati-Kira-24h'!D56,'28.09 Kasangati-24h'!D56,'29.09 Kasangati-Kira'!D56)</f>
        <v>2.7142857142857144</v>
      </c>
      <c r="E56" s="49">
        <f>AVERAGE('23.09. KASANGATI-KIIRA'!E56,'24.09 Kasangati-Kira'!E56,'25.09 Kasangati-Kira'!E56,'27.09 Kasangati-Kira'!E56,'26.09 Kasangati-Kira-24h'!E56,'28.09 Kasangati-24h'!E56,'29.09 Kasangati-Kira'!E56)</f>
        <v>2.2857142857142856</v>
      </c>
      <c r="F56" s="49">
        <f>AVERAGE('23.09. KASANGATI-KIIRA'!F56,'24.09 Kasangati-Kira'!F56,'25.09 Kasangati-Kira'!F56,'27.09 Kasangati-Kira'!F56,'26.09 Kasangati-Kira-24h'!F56,'28.09 Kasangati-24h'!F56,'29.09 Kasangati-Kira'!F56)</f>
        <v>2.7142857142857144</v>
      </c>
      <c r="G56" s="49">
        <f>AVERAGE('23.09. KASANGATI-KIIRA'!G56,'24.09 Kasangati-Kira'!G56,'25.09 Kasangati-Kira'!G56,'27.09 Kasangati-Kira'!G56,'26.09 Kasangati-Kira-24h'!G56,'28.09 Kasangati-24h'!G56,'29.09 Kasangati-Kira'!G56)</f>
        <v>0.14285714285714285</v>
      </c>
      <c r="H56" s="49">
        <f>AVERAGE('23.09. KASANGATI-KIIRA'!H56,'24.09 Kasangati-Kira'!H56,'25.09 Kasangati-Kira'!H56,'27.09 Kasangati-Kira'!H56,'26.09 Kasangati-Kira-24h'!H56,'28.09 Kasangati-24h'!H56,'29.09 Kasangati-Kira'!H56)</f>
        <v>0</v>
      </c>
      <c r="I56" s="49">
        <f>AVERAGE('23.09. KASANGATI-KIIRA'!I56,'24.09 Kasangati-Kira'!I56,'25.09 Kasangati-Kira'!I56,'27.09 Kasangati-Kira'!I56,'26.09 Kasangati-Kira-24h'!I56,'28.09 Kasangati-24h'!I56,'29.09 Kasangati-Kira'!I56)</f>
        <v>0.7142857142857143</v>
      </c>
      <c r="J56" s="49">
        <f>AVERAGE('23.09. KASANGATI-KIIRA'!J56,'24.09 Kasangati-Kira'!J56,'25.09 Kasangati-Kira'!J56,'27.09 Kasangati-Kira'!J56,'26.09 Kasangati-Kira-24h'!J56,'28.09 Kasangati-24h'!J56,'29.09 Kasangati-Kira'!J56)</f>
        <v>0.2857142857142857</v>
      </c>
      <c r="K56" s="49">
        <f>AVERAGE('23.09. KASANGATI-KIIRA'!K56,'24.09 Kasangati-Kira'!K56,'25.09 Kasangati-Kira'!K56,'27.09 Kasangati-Kira'!K56,'26.09 Kasangati-Kira-24h'!K56,'28.09 Kasangati-24h'!K56,'29.09 Kasangati-Kira'!K56)</f>
        <v>0</v>
      </c>
      <c r="L56" s="49">
        <f>AVERAGE('23.09. KASANGATI-KIIRA'!L56,'24.09 Kasangati-Kira'!L56,'25.09 Kasangati-Kira'!L56,'27.09 Kasangati-Kira'!L56,'26.09 Kasangati-Kira-24h'!L56,'28.09 Kasangati-24h'!L56,'29.09 Kasangati-Kira'!L56)</f>
        <v>0.42857142857142855</v>
      </c>
      <c r="M56" s="49">
        <f>AVERAGE('23.09. KASANGATI-KIIRA'!M56,'24.09 Kasangati-Kira'!M56,'25.09 Kasangati-Kira'!M56,'27.09 Kasangati-Kira'!M56,'26.09 Kasangati-Kira-24h'!M56,'28.09 Kasangati-24h'!M56,'29.09 Kasangati-Kira'!M56)</f>
        <v>23.571428571428573</v>
      </c>
      <c r="N56" s="49">
        <f>AVERAGE('23.09. KASANGATI-KIIRA'!N56,'24.09 Kasangati-Kira'!N56,'25.09 Kasangati-Kira'!N56,'27.09 Kasangati-Kira'!N56,'26.09 Kasangati-Kira-24h'!N56,'28.09 Kasangati-24h'!N56,'29.09 Kasangati-Kira'!N56)</f>
        <v>0</v>
      </c>
      <c r="O56" s="15">
        <f t="shared" si="0"/>
        <v>23.285714285714285</v>
      </c>
      <c r="P56" s="15">
        <f t="shared" si="1"/>
        <v>46.857142857142861</v>
      </c>
      <c r="R56" s="8"/>
      <c r="T56"/>
    </row>
    <row r="57" spans="2:20" ht="23.1" customHeight="1" x14ac:dyDescent="0.25">
      <c r="B57" s="23" t="s">
        <v>84</v>
      </c>
      <c r="C57" s="49">
        <f>AVERAGE('23.09. KASANGATI-KIIRA'!C57,'24.09 Kasangati-Kira'!C57,'25.09 Kasangati-Kira'!C57,'27.09 Kasangati-Kira'!C57,'26.09 Kasangati-Kira-24h'!C57,'28.09 Kasangati-24h'!C57,'29.09 Kasangati-Kira'!C57)</f>
        <v>12.857142857142858</v>
      </c>
      <c r="D57" s="49">
        <f>AVERAGE('23.09. KASANGATI-KIIRA'!D57,'24.09 Kasangati-Kira'!D57,'25.09 Kasangati-Kira'!D57,'27.09 Kasangati-Kira'!D57,'26.09 Kasangati-Kira-24h'!D57,'28.09 Kasangati-24h'!D57,'29.09 Kasangati-Kira'!D57)</f>
        <v>3</v>
      </c>
      <c r="E57" s="49">
        <f>AVERAGE('23.09. KASANGATI-KIIRA'!E57,'24.09 Kasangati-Kira'!E57,'25.09 Kasangati-Kira'!E57,'27.09 Kasangati-Kira'!E57,'26.09 Kasangati-Kira-24h'!E57,'28.09 Kasangati-24h'!E57,'29.09 Kasangati-Kira'!E57)</f>
        <v>2.2857142857142856</v>
      </c>
      <c r="F57" s="49">
        <f>AVERAGE('23.09. KASANGATI-KIIRA'!F57,'24.09 Kasangati-Kira'!F57,'25.09 Kasangati-Kira'!F57,'27.09 Kasangati-Kira'!F57,'26.09 Kasangati-Kira-24h'!F57,'28.09 Kasangati-24h'!F57,'29.09 Kasangati-Kira'!F57)</f>
        <v>3</v>
      </c>
      <c r="G57" s="49">
        <f>AVERAGE('23.09. KASANGATI-KIIRA'!G57,'24.09 Kasangati-Kira'!G57,'25.09 Kasangati-Kira'!G57,'27.09 Kasangati-Kira'!G57,'26.09 Kasangati-Kira-24h'!G57,'28.09 Kasangati-24h'!G57,'29.09 Kasangati-Kira'!G57)</f>
        <v>0.14285714285714285</v>
      </c>
      <c r="H57" s="49">
        <f>AVERAGE('23.09. KASANGATI-KIIRA'!H57,'24.09 Kasangati-Kira'!H57,'25.09 Kasangati-Kira'!H57,'27.09 Kasangati-Kira'!H57,'26.09 Kasangati-Kira-24h'!H57,'28.09 Kasangati-24h'!H57,'29.09 Kasangati-Kira'!H57)</f>
        <v>0</v>
      </c>
      <c r="I57" s="49">
        <f>AVERAGE('23.09. KASANGATI-KIIRA'!I57,'24.09 Kasangati-Kira'!I57,'25.09 Kasangati-Kira'!I57,'27.09 Kasangati-Kira'!I57,'26.09 Kasangati-Kira-24h'!I57,'28.09 Kasangati-24h'!I57,'29.09 Kasangati-Kira'!I57)</f>
        <v>1.5714285714285714</v>
      </c>
      <c r="J57" s="49">
        <f>AVERAGE('23.09. KASANGATI-KIIRA'!J57,'24.09 Kasangati-Kira'!J57,'25.09 Kasangati-Kira'!J57,'27.09 Kasangati-Kira'!J57,'26.09 Kasangati-Kira-24h'!J57,'28.09 Kasangati-24h'!J57,'29.09 Kasangati-Kira'!J57)</f>
        <v>0.14285714285714285</v>
      </c>
      <c r="K57" s="49">
        <f>AVERAGE('23.09. KASANGATI-KIIRA'!K57,'24.09 Kasangati-Kira'!K57,'25.09 Kasangati-Kira'!K57,'27.09 Kasangati-Kira'!K57,'26.09 Kasangati-Kira-24h'!K57,'28.09 Kasangati-24h'!K57,'29.09 Kasangati-Kira'!K57)</f>
        <v>0.14285714285714285</v>
      </c>
      <c r="L57" s="49">
        <f>AVERAGE('23.09. KASANGATI-KIIRA'!L57,'24.09 Kasangati-Kira'!L57,'25.09 Kasangati-Kira'!L57,'27.09 Kasangati-Kira'!L57,'26.09 Kasangati-Kira-24h'!L57,'28.09 Kasangati-24h'!L57,'29.09 Kasangati-Kira'!L57)</f>
        <v>0.42857142857142855</v>
      </c>
      <c r="M57" s="49">
        <f>AVERAGE('23.09. KASANGATI-KIIRA'!M57,'24.09 Kasangati-Kira'!M57,'25.09 Kasangati-Kira'!M57,'27.09 Kasangati-Kira'!M57,'26.09 Kasangati-Kira-24h'!M57,'28.09 Kasangati-24h'!M57,'29.09 Kasangati-Kira'!M57)</f>
        <v>24.285714285714285</v>
      </c>
      <c r="N57" s="49">
        <f>AVERAGE('23.09. KASANGATI-KIIRA'!N57,'24.09 Kasangati-Kira'!N57,'25.09 Kasangati-Kira'!N57,'27.09 Kasangati-Kira'!N57,'26.09 Kasangati-Kira-24h'!N57,'28.09 Kasangati-24h'!N57,'29.09 Kasangati-Kira'!N57)</f>
        <v>0</v>
      </c>
      <c r="O57" s="15">
        <f t="shared" si="0"/>
        <v>23.571428571428569</v>
      </c>
      <c r="P57" s="15">
        <f t="shared" si="1"/>
        <v>47.857142857142854</v>
      </c>
      <c r="R57" s="8"/>
      <c r="T57"/>
    </row>
    <row r="58" spans="2:20" ht="23.1" customHeight="1" x14ac:dyDescent="0.25">
      <c r="B58" s="23" t="s">
        <v>99</v>
      </c>
      <c r="C58" s="49">
        <f>AVERAGE('26.09 Kasangati-Kira-24h'!C58,'28.09 Kasangati-24h'!C58)</f>
        <v>8.5</v>
      </c>
      <c r="D58" s="49">
        <f>AVERAGE('26.09 Kasangati-Kira-24h'!D58,'28.09 Kasangati-24h'!D58)</f>
        <v>0.5</v>
      </c>
      <c r="E58" s="49">
        <f>AVERAGE('26.09 Kasangati-Kira-24h'!E58,'28.09 Kasangati-24h'!E58)</f>
        <v>3.5</v>
      </c>
      <c r="F58" s="49">
        <f>AVERAGE('26.09 Kasangati-Kira-24h'!F58,'28.09 Kasangati-24h'!F58)</f>
        <v>4.5</v>
      </c>
      <c r="G58" s="49">
        <f>AVERAGE('26.09 Kasangati-Kira-24h'!G58,'28.09 Kasangati-24h'!G58)</f>
        <v>0</v>
      </c>
      <c r="H58" s="49">
        <f>AVERAGE('26.09 Kasangati-Kira-24h'!H58,'28.09 Kasangati-24h'!H58)</f>
        <v>0</v>
      </c>
      <c r="I58" s="49">
        <f>AVERAGE('26.09 Kasangati-Kira-24h'!I58,'28.09 Kasangati-24h'!I58)</f>
        <v>1.5</v>
      </c>
      <c r="J58" s="49">
        <f>AVERAGE('26.09 Kasangati-Kira-24h'!J58,'28.09 Kasangati-24h'!J58)</f>
        <v>0</v>
      </c>
      <c r="K58" s="49">
        <f>AVERAGE('26.09 Kasangati-Kira-24h'!K58,'28.09 Kasangati-24h'!K58)</f>
        <v>0</v>
      </c>
      <c r="L58" s="49">
        <f>AVERAGE('26.09 Kasangati-Kira-24h'!L58,'28.09 Kasangati-24h'!L58)</f>
        <v>1</v>
      </c>
      <c r="M58" s="49">
        <f>AVERAGE('26.09 Kasangati-Kira-24h'!M58,'28.09 Kasangati-24h'!M58)</f>
        <v>18.5</v>
      </c>
      <c r="N58" s="49">
        <f>AVERAGE('26.09 Kasangati-Kira-24h'!N58,'28.09 Kasangati-24h'!N58)</f>
        <v>0</v>
      </c>
      <c r="O58" s="15">
        <f t="shared" si="0"/>
        <v>19.5</v>
      </c>
      <c r="P58" s="15">
        <f t="shared" si="1"/>
        <v>38</v>
      </c>
      <c r="R58" s="8"/>
      <c r="T58"/>
    </row>
    <row r="59" spans="2:20" ht="23.1" customHeight="1" x14ac:dyDescent="0.25">
      <c r="B59" s="23" t="s">
        <v>100</v>
      </c>
      <c r="C59" s="49">
        <f>AVERAGE('26.09 Kasangati-Kira-24h'!C59,'28.09 Kasangati-24h'!C59)</f>
        <v>9.5</v>
      </c>
      <c r="D59" s="49">
        <f>AVERAGE('26.09 Kasangati-Kira-24h'!D59,'28.09 Kasangati-24h'!D59)</f>
        <v>1.5</v>
      </c>
      <c r="E59" s="49">
        <f>AVERAGE('26.09 Kasangati-Kira-24h'!E59,'28.09 Kasangati-24h'!E59)</f>
        <v>2</v>
      </c>
      <c r="F59" s="49">
        <f>AVERAGE('26.09 Kasangati-Kira-24h'!F59,'28.09 Kasangati-24h'!F59)</f>
        <v>5</v>
      </c>
      <c r="G59" s="49">
        <f>AVERAGE('26.09 Kasangati-Kira-24h'!G59,'28.09 Kasangati-24h'!G59)</f>
        <v>0.5</v>
      </c>
      <c r="H59" s="49">
        <f>AVERAGE('26.09 Kasangati-Kira-24h'!H59,'28.09 Kasangati-24h'!H59)</f>
        <v>0</v>
      </c>
      <c r="I59" s="49">
        <f>AVERAGE('26.09 Kasangati-Kira-24h'!I59,'28.09 Kasangati-24h'!I59)</f>
        <v>1</v>
      </c>
      <c r="J59" s="49">
        <f>AVERAGE('26.09 Kasangati-Kira-24h'!J59,'28.09 Kasangati-24h'!J59)</f>
        <v>0</v>
      </c>
      <c r="K59" s="49">
        <f>AVERAGE('26.09 Kasangati-Kira-24h'!K59,'28.09 Kasangati-24h'!K59)</f>
        <v>0</v>
      </c>
      <c r="L59" s="49">
        <f>AVERAGE('26.09 Kasangati-Kira-24h'!L59,'28.09 Kasangati-24h'!L59)</f>
        <v>0</v>
      </c>
      <c r="M59" s="49">
        <f>AVERAGE('26.09 Kasangati-Kira-24h'!M59,'28.09 Kasangati-24h'!M59)</f>
        <v>23.5</v>
      </c>
      <c r="N59" s="49">
        <f>AVERAGE('26.09 Kasangati-Kira-24h'!N59,'28.09 Kasangati-24h'!N59)</f>
        <v>0</v>
      </c>
      <c r="O59" s="15">
        <f t="shared" ref="O59:O105" si="35">SUM(C59:L59,N59)</f>
        <v>19.5</v>
      </c>
      <c r="P59" s="15">
        <f t="shared" ref="P59:P105" si="36">SUM(C59:N59)</f>
        <v>43</v>
      </c>
      <c r="R59" s="8"/>
      <c r="T59"/>
    </row>
    <row r="60" spans="2:20" ht="23.1" customHeight="1" x14ac:dyDescent="0.25">
      <c r="B60" s="23" t="s">
        <v>101</v>
      </c>
      <c r="C60" s="49">
        <f>AVERAGE('26.09 Kasangati-Kira-24h'!C60,'28.09 Kasangati-24h'!C60)</f>
        <v>10</v>
      </c>
      <c r="D60" s="49">
        <f>AVERAGE('26.09 Kasangati-Kira-24h'!D60,'28.09 Kasangati-24h'!D60)</f>
        <v>3</v>
      </c>
      <c r="E60" s="49">
        <f>AVERAGE('26.09 Kasangati-Kira-24h'!E60,'28.09 Kasangati-24h'!E60)</f>
        <v>3</v>
      </c>
      <c r="F60" s="49">
        <f>AVERAGE('26.09 Kasangati-Kira-24h'!F60,'28.09 Kasangati-24h'!F60)</f>
        <v>4</v>
      </c>
      <c r="G60" s="49">
        <f>AVERAGE('26.09 Kasangati-Kira-24h'!G60,'28.09 Kasangati-24h'!G60)</f>
        <v>0</v>
      </c>
      <c r="H60" s="49">
        <f>AVERAGE('26.09 Kasangati-Kira-24h'!H60,'28.09 Kasangati-24h'!H60)</f>
        <v>0</v>
      </c>
      <c r="I60" s="49">
        <f>AVERAGE('26.09 Kasangati-Kira-24h'!I60,'28.09 Kasangati-24h'!I60)</f>
        <v>0.5</v>
      </c>
      <c r="J60" s="49">
        <f>AVERAGE('26.09 Kasangati-Kira-24h'!J60,'28.09 Kasangati-24h'!J60)</f>
        <v>0</v>
      </c>
      <c r="K60" s="49">
        <f>AVERAGE('26.09 Kasangati-Kira-24h'!K60,'28.09 Kasangati-24h'!K60)</f>
        <v>0</v>
      </c>
      <c r="L60" s="49">
        <f>AVERAGE('26.09 Kasangati-Kira-24h'!L60,'28.09 Kasangati-24h'!L60)</f>
        <v>0</v>
      </c>
      <c r="M60" s="49">
        <f>AVERAGE('26.09 Kasangati-Kira-24h'!M60,'28.09 Kasangati-24h'!M60)</f>
        <v>19</v>
      </c>
      <c r="N60" s="49">
        <f>AVERAGE('26.09 Kasangati-Kira-24h'!N60,'28.09 Kasangati-24h'!N60)</f>
        <v>0</v>
      </c>
      <c r="O60" s="15">
        <f t="shared" si="35"/>
        <v>20.5</v>
      </c>
      <c r="P60" s="15">
        <f t="shared" si="36"/>
        <v>39.5</v>
      </c>
      <c r="R60" s="8"/>
      <c r="T60"/>
    </row>
    <row r="61" spans="2:20" ht="23.1" customHeight="1" x14ac:dyDescent="0.25">
      <c r="B61" s="23" t="s">
        <v>102</v>
      </c>
      <c r="C61" s="49">
        <f>AVERAGE('26.09 Kasangati-Kira-24h'!C61,'28.09 Kasangati-24h'!C61)</f>
        <v>13.5</v>
      </c>
      <c r="D61" s="49">
        <f>AVERAGE('26.09 Kasangati-Kira-24h'!D61,'28.09 Kasangati-24h'!D61)</f>
        <v>2.5</v>
      </c>
      <c r="E61" s="49">
        <f>AVERAGE('26.09 Kasangati-Kira-24h'!E61,'28.09 Kasangati-24h'!E61)</f>
        <v>2.5</v>
      </c>
      <c r="F61" s="49">
        <f>AVERAGE('26.09 Kasangati-Kira-24h'!F61,'28.09 Kasangati-24h'!F61)</f>
        <v>5.5</v>
      </c>
      <c r="G61" s="49">
        <f>AVERAGE('26.09 Kasangati-Kira-24h'!G61,'28.09 Kasangati-24h'!G61)</f>
        <v>0</v>
      </c>
      <c r="H61" s="49">
        <f>AVERAGE('26.09 Kasangati-Kira-24h'!H61,'28.09 Kasangati-24h'!H61)</f>
        <v>0</v>
      </c>
      <c r="I61" s="49">
        <f>AVERAGE('26.09 Kasangati-Kira-24h'!I61,'28.09 Kasangati-24h'!I61)</f>
        <v>0.5</v>
      </c>
      <c r="J61" s="49">
        <f>AVERAGE('26.09 Kasangati-Kira-24h'!J61,'28.09 Kasangati-24h'!J61)</f>
        <v>2</v>
      </c>
      <c r="K61" s="49">
        <f>AVERAGE('26.09 Kasangati-Kira-24h'!K61,'28.09 Kasangati-24h'!K61)</f>
        <v>0.5</v>
      </c>
      <c r="L61" s="49">
        <f>AVERAGE('26.09 Kasangati-Kira-24h'!L61,'28.09 Kasangati-24h'!L61)</f>
        <v>1</v>
      </c>
      <c r="M61" s="49">
        <f>AVERAGE('26.09 Kasangati-Kira-24h'!M61,'28.09 Kasangati-24h'!M61)</f>
        <v>28.5</v>
      </c>
      <c r="N61" s="49">
        <f>AVERAGE('26.09 Kasangati-Kira-24h'!N61,'28.09 Kasangati-24h'!N61)</f>
        <v>0</v>
      </c>
      <c r="O61" s="15">
        <f t="shared" si="35"/>
        <v>28</v>
      </c>
      <c r="P61" s="15">
        <f t="shared" si="36"/>
        <v>56.5</v>
      </c>
      <c r="R61" s="8"/>
      <c r="T61"/>
    </row>
    <row r="62" spans="2:20" ht="23.1" customHeight="1" x14ac:dyDescent="0.25">
      <c r="B62" s="23" t="s">
        <v>107</v>
      </c>
      <c r="C62" s="49">
        <f>AVERAGE('26.09 Kasangati-Kira-24h'!C62,'28.09 Kasangati-24h'!C62)</f>
        <v>9.5</v>
      </c>
      <c r="D62" s="49">
        <f>AVERAGE('26.09 Kasangati-Kira-24h'!D62,'28.09 Kasangati-24h'!D62)</f>
        <v>0.5</v>
      </c>
      <c r="E62" s="49">
        <f>AVERAGE('26.09 Kasangati-Kira-24h'!E62,'28.09 Kasangati-24h'!E62)</f>
        <v>2.5</v>
      </c>
      <c r="F62" s="49">
        <f>AVERAGE('26.09 Kasangati-Kira-24h'!F62,'28.09 Kasangati-24h'!F62)</f>
        <v>5</v>
      </c>
      <c r="G62" s="49">
        <f>AVERAGE('26.09 Kasangati-Kira-24h'!G62,'28.09 Kasangati-24h'!G62)</f>
        <v>0</v>
      </c>
      <c r="H62" s="49">
        <f>AVERAGE('26.09 Kasangati-Kira-24h'!H62,'28.09 Kasangati-24h'!H62)</f>
        <v>0</v>
      </c>
      <c r="I62" s="49">
        <f>AVERAGE('26.09 Kasangati-Kira-24h'!I62,'28.09 Kasangati-24h'!I62)</f>
        <v>1.5</v>
      </c>
      <c r="J62" s="49">
        <f>AVERAGE('26.09 Kasangati-Kira-24h'!J62,'28.09 Kasangati-24h'!J62)</f>
        <v>0</v>
      </c>
      <c r="K62" s="49">
        <f>AVERAGE('26.09 Kasangati-Kira-24h'!K62,'28.09 Kasangati-24h'!K62)</f>
        <v>0.5</v>
      </c>
      <c r="L62" s="49">
        <f>AVERAGE('26.09 Kasangati-Kira-24h'!L62,'28.09 Kasangati-24h'!L62)</f>
        <v>0</v>
      </c>
      <c r="M62" s="49">
        <f>AVERAGE('26.09 Kasangati-Kira-24h'!M62,'28.09 Kasangati-24h'!M62)</f>
        <v>34</v>
      </c>
      <c r="N62" s="49">
        <f>AVERAGE('26.09 Kasangati-Kira-24h'!N62,'28.09 Kasangati-24h'!N62)</f>
        <v>0</v>
      </c>
      <c r="O62" s="15">
        <f t="shared" si="35"/>
        <v>19.5</v>
      </c>
      <c r="P62" s="15">
        <f t="shared" si="36"/>
        <v>53.5</v>
      </c>
      <c r="R62" s="8"/>
      <c r="T62"/>
    </row>
    <row r="63" spans="2:20" ht="23.1" customHeight="1" x14ac:dyDescent="0.25">
      <c r="B63" s="23" t="s">
        <v>108</v>
      </c>
      <c r="C63" s="49">
        <f>AVERAGE('26.09 Kasangati-Kira-24h'!C63,'28.09 Kasangati-24h'!C63)</f>
        <v>13.5</v>
      </c>
      <c r="D63" s="49">
        <f>AVERAGE('26.09 Kasangati-Kira-24h'!D63,'28.09 Kasangati-24h'!D63)</f>
        <v>4</v>
      </c>
      <c r="E63" s="49">
        <f>AVERAGE('26.09 Kasangati-Kira-24h'!E63,'28.09 Kasangati-24h'!E63)</f>
        <v>3.5</v>
      </c>
      <c r="F63" s="49">
        <f>AVERAGE('26.09 Kasangati-Kira-24h'!F63,'28.09 Kasangati-24h'!F63)</f>
        <v>2.5</v>
      </c>
      <c r="G63" s="49">
        <f>AVERAGE('26.09 Kasangati-Kira-24h'!G63,'28.09 Kasangati-24h'!G63)</f>
        <v>0</v>
      </c>
      <c r="H63" s="49">
        <f>AVERAGE('26.09 Kasangati-Kira-24h'!H63,'28.09 Kasangati-24h'!H63)</f>
        <v>0</v>
      </c>
      <c r="I63" s="49">
        <f>AVERAGE('26.09 Kasangati-Kira-24h'!I63,'28.09 Kasangati-24h'!I63)</f>
        <v>1.5</v>
      </c>
      <c r="J63" s="49">
        <f>AVERAGE('26.09 Kasangati-Kira-24h'!J63,'28.09 Kasangati-24h'!J63)</f>
        <v>0</v>
      </c>
      <c r="K63" s="49">
        <f>AVERAGE('26.09 Kasangati-Kira-24h'!K63,'28.09 Kasangati-24h'!K63)</f>
        <v>0</v>
      </c>
      <c r="L63" s="49">
        <f>AVERAGE('26.09 Kasangati-Kira-24h'!L63,'28.09 Kasangati-24h'!L63)</f>
        <v>0</v>
      </c>
      <c r="M63" s="49">
        <f>AVERAGE('26.09 Kasangati-Kira-24h'!M63,'28.09 Kasangati-24h'!M63)</f>
        <v>22.5</v>
      </c>
      <c r="N63" s="49">
        <f>AVERAGE('26.09 Kasangati-Kira-24h'!N63,'28.09 Kasangati-24h'!N63)</f>
        <v>0</v>
      </c>
      <c r="O63" s="15">
        <f t="shared" si="35"/>
        <v>25</v>
      </c>
      <c r="P63" s="15">
        <f t="shared" si="36"/>
        <v>47.5</v>
      </c>
      <c r="R63" s="8"/>
      <c r="T63"/>
    </row>
    <row r="64" spans="2:20" ht="23.1" customHeight="1" x14ac:dyDescent="0.25">
      <c r="B64" s="23" t="s">
        <v>109</v>
      </c>
      <c r="C64" s="49">
        <f>AVERAGE('26.09 Kasangati-Kira-24h'!C64,'28.09 Kasangati-24h'!C64)</f>
        <v>9</v>
      </c>
      <c r="D64" s="49">
        <f>AVERAGE('26.09 Kasangati-Kira-24h'!D64,'28.09 Kasangati-24h'!D64)</f>
        <v>3</v>
      </c>
      <c r="E64" s="49">
        <f>AVERAGE('26.09 Kasangati-Kira-24h'!E64,'28.09 Kasangati-24h'!E64)</f>
        <v>0.5</v>
      </c>
      <c r="F64" s="49">
        <f>AVERAGE('26.09 Kasangati-Kira-24h'!F64,'28.09 Kasangati-24h'!F64)</f>
        <v>2</v>
      </c>
      <c r="G64" s="49">
        <f>AVERAGE('26.09 Kasangati-Kira-24h'!G64,'28.09 Kasangati-24h'!G64)</f>
        <v>0</v>
      </c>
      <c r="H64" s="49">
        <f>AVERAGE('26.09 Kasangati-Kira-24h'!H64,'28.09 Kasangati-24h'!H64)</f>
        <v>0</v>
      </c>
      <c r="I64" s="49">
        <f>AVERAGE('26.09 Kasangati-Kira-24h'!I64,'28.09 Kasangati-24h'!I64)</f>
        <v>1.5</v>
      </c>
      <c r="J64" s="49">
        <f>AVERAGE('26.09 Kasangati-Kira-24h'!J64,'28.09 Kasangati-24h'!J64)</f>
        <v>0.5</v>
      </c>
      <c r="K64" s="49">
        <f>AVERAGE('26.09 Kasangati-Kira-24h'!K64,'28.09 Kasangati-24h'!K64)</f>
        <v>0.5</v>
      </c>
      <c r="L64" s="49">
        <f>AVERAGE('26.09 Kasangati-Kira-24h'!L64,'28.09 Kasangati-24h'!L64)</f>
        <v>0</v>
      </c>
      <c r="M64" s="49">
        <f>AVERAGE('26.09 Kasangati-Kira-24h'!M64,'28.09 Kasangati-24h'!M64)</f>
        <v>17.5</v>
      </c>
      <c r="N64" s="49">
        <f>AVERAGE('26.09 Kasangati-Kira-24h'!N64,'28.09 Kasangati-24h'!N64)</f>
        <v>0</v>
      </c>
      <c r="O64" s="15">
        <f t="shared" si="35"/>
        <v>17</v>
      </c>
      <c r="P64" s="15">
        <f t="shared" si="36"/>
        <v>34.5</v>
      </c>
      <c r="R64" s="8"/>
      <c r="T64"/>
    </row>
    <row r="65" spans="2:20" ht="23.1" customHeight="1" x14ac:dyDescent="0.25">
      <c r="B65" s="23" t="s">
        <v>158</v>
      </c>
      <c r="C65" s="49">
        <f>AVERAGE('26.09 Kasangati-Kira-24h'!C65,'28.09 Kasangati-24h'!C65)</f>
        <v>15</v>
      </c>
      <c r="D65" s="49">
        <f>AVERAGE('26.09 Kasangati-Kira-24h'!D65,'28.09 Kasangati-24h'!D65)</f>
        <v>1.5</v>
      </c>
      <c r="E65" s="49">
        <f>AVERAGE('26.09 Kasangati-Kira-24h'!E65,'28.09 Kasangati-24h'!E65)</f>
        <v>4.5</v>
      </c>
      <c r="F65" s="49">
        <f>AVERAGE('26.09 Kasangati-Kira-24h'!F65,'28.09 Kasangati-24h'!F65)</f>
        <v>1.5</v>
      </c>
      <c r="G65" s="49">
        <f>AVERAGE('26.09 Kasangati-Kira-24h'!G65,'28.09 Kasangati-24h'!G65)</f>
        <v>0</v>
      </c>
      <c r="H65" s="49">
        <f>AVERAGE('26.09 Kasangati-Kira-24h'!H65,'28.09 Kasangati-24h'!H65)</f>
        <v>0</v>
      </c>
      <c r="I65" s="49">
        <f>AVERAGE('26.09 Kasangati-Kira-24h'!I65,'28.09 Kasangati-24h'!I65)</f>
        <v>1</v>
      </c>
      <c r="J65" s="49">
        <f>AVERAGE('26.09 Kasangati-Kira-24h'!J65,'28.09 Kasangati-24h'!J65)</f>
        <v>0.5</v>
      </c>
      <c r="K65" s="49">
        <f>AVERAGE('26.09 Kasangati-Kira-24h'!K65,'28.09 Kasangati-24h'!K65)</f>
        <v>0.5</v>
      </c>
      <c r="L65" s="49">
        <f>AVERAGE('26.09 Kasangati-Kira-24h'!L65,'28.09 Kasangati-24h'!L65)</f>
        <v>0</v>
      </c>
      <c r="M65" s="49">
        <f>AVERAGE('26.09 Kasangati-Kira-24h'!M65,'28.09 Kasangati-24h'!M65)</f>
        <v>23.5</v>
      </c>
      <c r="N65" s="49">
        <f>AVERAGE('26.09 Kasangati-Kira-24h'!N65,'28.09 Kasangati-24h'!N65)</f>
        <v>0</v>
      </c>
      <c r="O65" s="15">
        <f t="shared" si="35"/>
        <v>24.5</v>
      </c>
      <c r="P65" s="15">
        <f t="shared" si="36"/>
        <v>48</v>
      </c>
      <c r="R65" s="8"/>
      <c r="T65"/>
    </row>
    <row r="66" spans="2:20" ht="23.1" customHeight="1" x14ac:dyDescent="0.25">
      <c r="B66" s="23" t="s">
        <v>103</v>
      </c>
      <c r="C66" s="49">
        <f>AVERAGE('26.09 Kasangati-Kira-24h'!C66,'28.09 Kasangati-24h'!C66)</f>
        <v>8.5</v>
      </c>
      <c r="D66" s="49">
        <f>AVERAGE('26.09 Kasangati-Kira-24h'!D66,'28.09 Kasangati-24h'!D66)</f>
        <v>0.5</v>
      </c>
      <c r="E66" s="49">
        <f>AVERAGE('26.09 Kasangati-Kira-24h'!E66,'28.09 Kasangati-24h'!E66)</f>
        <v>0.5</v>
      </c>
      <c r="F66" s="49">
        <f>AVERAGE('26.09 Kasangati-Kira-24h'!F66,'28.09 Kasangati-24h'!F66)</f>
        <v>3.5</v>
      </c>
      <c r="G66" s="49">
        <f>AVERAGE('26.09 Kasangati-Kira-24h'!G66,'28.09 Kasangati-24h'!G66)</f>
        <v>0</v>
      </c>
      <c r="H66" s="49">
        <f>AVERAGE('26.09 Kasangati-Kira-24h'!H66,'28.09 Kasangati-24h'!H66)</f>
        <v>0</v>
      </c>
      <c r="I66" s="49">
        <f>AVERAGE('26.09 Kasangati-Kira-24h'!I66,'28.09 Kasangati-24h'!I66)</f>
        <v>2.5</v>
      </c>
      <c r="J66" s="49">
        <f>AVERAGE('26.09 Kasangati-Kira-24h'!J66,'28.09 Kasangati-24h'!J66)</f>
        <v>0.5</v>
      </c>
      <c r="K66" s="49">
        <f>AVERAGE('26.09 Kasangati-Kira-24h'!K66,'28.09 Kasangati-24h'!K66)</f>
        <v>0.5</v>
      </c>
      <c r="L66" s="49">
        <f>AVERAGE('26.09 Kasangati-Kira-24h'!L66,'28.09 Kasangati-24h'!L66)</f>
        <v>0</v>
      </c>
      <c r="M66" s="49">
        <f>AVERAGE('26.09 Kasangati-Kira-24h'!M66,'28.09 Kasangati-24h'!M66)</f>
        <v>21</v>
      </c>
      <c r="N66" s="49">
        <f>AVERAGE('26.09 Kasangati-Kira-24h'!N66,'28.09 Kasangati-24h'!N66)</f>
        <v>0</v>
      </c>
      <c r="O66" s="15">
        <f t="shared" si="35"/>
        <v>16.5</v>
      </c>
      <c r="P66" s="15">
        <f t="shared" si="36"/>
        <v>37.5</v>
      </c>
      <c r="R66" s="8"/>
      <c r="T66"/>
    </row>
    <row r="67" spans="2:20" ht="23.1" customHeight="1" x14ac:dyDescent="0.25">
      <c r="B67" s="23" t="s">
        <v>104</v>
      </c>
      <c r="C67" s="49">
        <f>AVERAGE('26.09 Kasangati-Kira-24h'!C67,'28.09 Kasangati-24h'!C67)</f>
        <v>9</v>
      </c>
      <c r="D67" s="49">
        <f>AVERAGE('26.09 Kasangati-Kira-24h'!D67,'28.09 Kasangati-24h'!D67)</f>
        <v>0</v>
      </c>
      <c r="E67" s="49">
        <f>AVERAGE('26.09 Kasangati-Kira-24h'!E67,'28.09 Kasangati-24h'!E67)</f>
        <v>0.5</v>
      </c>
      <c r="F67" s="49">
        <f>AVERAGE('26.09 Kasangati-Kira-24h'!F67,'28.09 Kasangati-24h'!F67)</f>
        <v>2</v>
      </c>
      <c r="G67" s="49">
        <f>AVERAGE('26.09 Kasangati-Kira-24h'!G67,'28.09 Kasangati-24h'!G67)</f>
        <v>0.5</v>
      </c>
      <c r="H67" s="49">
        <f>AVERAGE('26.09 Kasangati-Kira-24h'!H67,'28.09 Kasangati-24h'!H67)</f>
        <v>0</v>
      </c>
      <c r="I67" s="49">
        <f>AVERAGE('26.09 Kasangati-Kira-24h'!I67,'28.09 Kasangati-24h'!I67)</f>
        <v>0</v>
      </c>
      <c r="J67" s="49">
        <f>AVERAGE('26.09 Kasangati-Kira-24h'!J67,'28.09 Kasangati-24h'!J67)</f>
        <v>1</v>
      </c>
      <c r="K67" s="49">
        <f>AVERAGE('26.09 Kasangati-Kira-24h'!K67,'28.09 Kasangati-24h'!K67)</f>
        <v>0.5</v>
      </c>
      <c r="L67" s="49">
        <f>AVERAGE('26.09 Kasangati-Kira-24h'!L67,'28.09 Kasangati-24h'!L67)</f>
        <v>0.5</v>
      </c>
      <c r="M67" s="49">
        <f>AVERAGE('26.09 Kasangati-Kira-24h'!M67,'28.09 Kasangati-24h'!M67)</f>
        <v>19</v>
      </c>
      <c r="N67" s="49">
        <f>AVERAGE('26.09 Kasangati-Kira-24h'!N67,'28.09 Kasangati-24h'!N67)</f>
        <v>0</v>
      </c>
      <c r="O67" s="15">
        <f t="shared" si="35"/>
        <v>14</v>
      </c>
      <c r="P67" s="15">
        <f t="shared" si="36"/>
        <v>33</v>
      </c>
      <c r="R67" s="8"/>
      <c r="T67"/>
    </row>
    <row r="68" spans="2:20" ht="23.1" customHeight="1" x14ac:dyDescent="0.25">
      <c r="B68" s="23" t="s">
        <v>105</v>
      </c>
      <c r="C68" s="49">
        <f>AVERAGE('26.09 Kasangati-Kira-24h'!C68,'28.09 Kasangati-24h'!C68)</f>
        <v>7.5</v>
      </c>
      <c r="D68" s="49">
        <f>AVERAGE('26.09 Kasangati-Kira-24h'!D68,'28.09 Kasangati-24h'!D68)</f>
        <v>0</v>
      </c>
      <c r="E68" s="49">
        <f>AVERAGE('26.09 Kasangati-Kira-24h'!E68,'28.09 Kasangati-24h'!E68)</f>
        <v>1</v>
      </c>
      <c r="F68" s="49">
        <f>AVERAGE('26.09 Kasangati-Kira-24h'!F68,'28.09 Kasangati-24h'!F68)</f>
        <v>2.5</v>
      </c>
      <c r="G68" s="49">
        <f>AVERAGE('26.09 Kasangati-Kira-24h'!G68,'28.09 Kasangati-24h'!G68)</f>
        <v>0</v>
      </c>
      <c r="H68" s="49">
        <f>AVERAGE('26.09 Kasangati-Kira-24h'!H68,'28.09 Kasangati-24h'!H68)</f>
        <v>0</v>
      </c>
      <c r="I68" s="49">
        <f>AVERAGE('26.09 Kasangati-Kira-24h'!I68,'28.09 Kasangati-24h'!I68)</f>
        <v>2</v>
      </c>
      <c r="J68" s="49">
        <f>AVERAGE('26.09 Kasangati-Kira-24h'!J68,'28.09 Kasangati-24h'!J68)</f>
        <v>0</v>
      </c>
      <c r="K68" s="49">
        <f>AVERAGE('26.09 Kasangati-Kira-24h'!K68,'28.09 Kasangati-24h'!K68)</f>
        <v>0</v>
      </c>
      <c r="L68" s="49">
        <f>AVERAGE('26.09 Kasangati-Kira-24h'!L68,'28.09 Kasangati-24h'!L68)</f>
        <v>0.5</v>
      </c>
      <c r="M68" s="49">
        <f>AVERAGE('26.09 Kasangati-Kira-24h'!M68,'28.09 Kasangati-24h'!M68)</f>
        <v>13.5</v>
      </c>
      <c r="N68" s="49">
        <f>AVERAGE('26.09 Kasangati-Kira-24h'!N68,'28.09 Kasangati-24h'!N68)</f>
        <v>0</v>
      </c>
      <c r="O68" s="15">
        <f t="shared" si="35"/>
        <v>13.5</v>
      </c>
      <c r="P68" s="15">
        <f t="shared" si="36"/>
        <v>27</v>
      </c>
      <c r="R68" s="8"/>
      <c r="T68"/>
    </row>
    <row r="69" spans="2:20" ht="23.1" customHeight="1" x14ac:dyDescent="0.25">
      <c r="B69" s="23" t="s">
        <v>106</v>
      </c>
      <c r="C69" s="49">
        <f>AVERAGE('26.09 Kasangati-Kira-24h'!C69,'28.09 Kasangati-24h'!C69)</f>
        <v>7</v>
      </c>
      <c r="D69" s="49">
        <f>AVERAGE('26.09 Kasangati-Kira-24h'!D69,'28.09 Kasangati-24h'!D69)</f>
        <v>3</v>
      </c>
      <c r="E69" s="49">
        <f>AVERAGE('26.09 Kasangati-Kira-24h'!E69,'28.09 Kasangati-24h'!E69)</f>
        <v>4</v>
      </c>
      <c r="F69" s="49">
        <f>AVERAGE('26.09 Kasangati-Kira-24h'!F69,'28.09 Kasangati-24h'!F69)</f>
        <v>2</v>
      </c>
      <c r="G69" s="49">
        <f>AVERAGE('26.09 Kasangati-Kira-24h'!G69,'28.09 Kasangati-24h'!G69)</f>
        <v>0</v>
      </c>
      <c r="H69" s="49">
        <f>AVERAGE('26.09 Kasangati-Kira-24h'!H69,'28.09 Kasangati-24h'!H69)</f>
        <v>0</v>
      </c>
      <c r="I69" s="49">
        <f>AVERAGE('26.09 Kasangati-Kira-24h'!I69,'28.09 Kasangati-24h'!I69)</f>
        <v>1.5</v>
      </c>
      <c r="J69" s="49">
        <f>AVERAGE('26.09 Kasangati-Kira-24h'!J69,'28.09 Kasangati-24h'!J69)</f>
        <v>0</v>
      </c>
      <c r="K69" s="49">
        <f>AVERAGE('26.09 Kasangati-Kira-24h'!K69,'28.09 Kasangati-24h'!K69)</f>
        <v>0</v>
      </c>
      <c r="L69" s="49">
        <f>AVERAGE('26.09 Kasangati-Kira-24h'!L69,'28.09 Kasangati-24h'!L69)</f>
        <v>0</v>
      </c>
      <c r="M69" s="49">
        <f>AVERAGE('26.09 Kasangati-Kira-24h'!M69,'28.09 Kasangati-24h'!M69)</f>
        <v>16.5</v>
      </c>
      <c r="N69" s="49">
        <f>AVERAGE('26.09 Kasangati-Kira-24h'!N69,'28.09 Kasangati-24h'!N69)</f>
        <v>0</v>
      </c>
      <c r="O69" s="15">
        <f t="shared" si="35"/>
        <v>17.5</v>
      </c>
      <c r="P69" s="15">
        <f t="shared" si="36"/>
        <v>34</v>
      </c>
      <c r="R69" s="8"/>
      <c r="T69"/>
    </row>
    <row r="70" spans="2:20" ht="23.1" customHeight="1" x14ac:dyDescent="0.25">
      <c r="B70" s="23" t="s">
        <v>110</v>
      </c>
      <c r="C70" s="49">
        <f>AVERAGE('26.09 Kasangati-Kira-24h'!C70,'28.09 Kasangati-24h'!C70)</f>
        <v>9.5</v>
      </c>
      <c r="D70" s="49">
        <f>AVERAGE('26.09 Kasangati-Kira-24h'!D70,'28.09 Kasangati-24h'!D70)</f>
        <v>2</v>
      </c>
      <c r="E70" s="49">
        <f>AVERAGE('26.09 Kasangati-Kira-24h'!E70,'28.09 Kasangati-24h'!E70)</f>
        <v>1.5</v>
      </c>
      <c r="F70" s="49">
        <f>AVERAGE('26.09 Kasangati-Kira-24h'!F70,'28.09 Kasangati-24h'!F70)</f>
        <v>1.5</v>
      </c>
      <c r="G70" s="49">
        <f>AVERAGE('26.09 Kasangati-Kira-24h'!G70,'28.09 Kasangati-24h'!G70)</f>
        <v>0</v>
      </c>
      <c r="H70" s="49">
        <f>AVERAGE('26.09 Kasangati-Kira-24h'!H70,'28.09 Kasangati-24h'!H70)</f>
        <v>0</v>
      </c>
      <c r="I70" s="49">
        <f>AVERAGE('26.09 Kasangati-Kira-24h'!I70,'28.09 Kasangati-24h'!I70)</f>
        <v>1</v>
      </c>
      <c r="J70" s="49">
        <f>AVERAGE('26.09 Kasangati-Kira-24h'!J70,'28.09 Kasangati-24h'!J70)</f>
        <v>0</v>
      </c>
      <c r="K70" s="49">
        <f>AVERAGE('26.09 Kasangati-Kira-24h'!K70,'28.09 Kasangati-24h'!K70)</f>
        <v>0</v>
      </c>
      <c r="L70" s="49">
        <f>AVERAGE('26.09 Kasangati-Kira-24h'!L70,'28.09 Kasangati-24h'!L70)</f>
        <v>0</v>
      </c>
      <c r="M70" s="49">
        <f>AVERAGE('26.09 Kasangati-Kira-24h'!M70,'28.09 Kasangati-24h'!M70)</f>
        <v>20</v>
      </c>
      <c r="N70" s="49">
        <f>AVERAGE('26.09 Kasangati-Kira-24h'!N70,'28.09 Kasangati-24h'!N70)</f>
        <v>0</v>
      </c>
      <c r="O70" s="15">
        <f t="shared" si="35"/>
        <v>15.5</v>
      </c>
      <c r="P70" s="15">
        <f t="shared" si="36"/>
        <v>35.5</v>
      </c>
      <c r="R70" s="8"/>
      <c r="T70"/>
    </row>
    <row r="71" spans="2:20" ht="23.1" customHeight="1" x14ac:dyDescent="0.25">
      <c r="B71" s="23" t="s">
        <v>111</v>
      </c>
      <c r="C71" s="49">
        <f>AVERAGE('26.09 Kasangati-Kira-24h'!C71,'28.09 Kasangati-24h'!C71)</f>
        <v>6</v>
      </c>
      <c r="D71" s="49">
        <f>AVERAGE('26.09 Kasangati-Kira-24h'!D71,'28.09 Kasangati-24h'!D71)</f>
        <v>1</v>
      </c>
      <c r="E71" s="49">
        <f>AVERAGE('26.09 Kasangati-Kira-24h'!E71,'28.09 Kasangati-24h'!E71)</f>
        <v>0.5</v>
      </c>
      <c r="F71" s="49">
        <f>AVERAGE('26.09 Kasangati-Kira-24h'!F71,'28.09 Kasangati-24h'!F71)</f>
        <v>2.5</v>
      </c>
      <c r="G71" s="49">
        <f>AVERAGE('26.09 Kasangati-Kira-24h'!G71,'28.09 Kasangati-24h'!G71)</f>
        <v>0.5</v>
      </c>
      <c r="H71" s="49">
        <f>AVERAGE('26.09 Kasangati-Kira-24h'!H71,'28.09 Kasangati-24h'!H71)</f>
        <v>0</v>
      </c>
      <c r="I71" s="49">
        <f>AVERAGE('26.09 Kasangati-Kira-24h'!I71,'28.09 Kasangati-24h'!I71)</f>
        <v>1.5</v>
      </c>
      <c r="J71" s="49">
        <f>AVERAGE('26.09 Kasangati-Kira-24h'!J71,'28.09 Kasangati-24h'!J71)</f>
        <v>0</v>
      </c>
      <c r="K71" s="49">
        <f>AVERAGE('26.09 Kasangati-Kira-24h'!K71,'28.09 Kasangati-24h'!K71)</f>
        <v>0</v>
      </c>
      <c r="L71" s="49">
        <f>AVERAGE('26.09 Kasangati-Kira-24h'!L71,'28.09 Kasangati-24h'!L71)</f>
        <v>0</v>
      </c>
      <c r="M71" s="49">
        <f>AVERAGE('26.09 Kasangati-Kira-24h'!M71,'28.09 Kasangati-24h'!M71)</f>
        <v>16.5</v>
      </c>
      <c r="N71" s="49">
        <f>AVERAGE('26.09 Kasangati-Kira-24h'!N71,'28.09 Kasangati-24h'!N71)</f>
        <v>0</v>
      </c>
      <c r="O71" s="15">
        <f t="shared" si="35"/>
        <v>12</v>
      </c>
      <c r="P71" s="15">
        <f t="shared" si="36"/>
        <v>28.5</v>
      </c>
      <c r="R71" s="8"/>
      <c r="T71"/>
    </row>
    <row r="72" spans="2:20" ht="23.1" customHeight="1" x14ac:dyDescent="0.25">
      <c r="B72" s="23" t="s">
        <v>112</v>
      </c>
      <c r="C72" s="49">
        <f>AVERAGE('26.09 Kasangati-Kira-24h'!C72,'28.09 Kasangati-24h'!C72)</f>
        <v>6.5</v>
      </c>
      <c r="D72" s="49">
        <f>AVERAGE('26.09 Kasangati-Kira-24h'!D72,'28.09 Kasangati-24h'!D72)</f>
        <v>1</v>
      </c>
      <c r="E72" s="49">
        <f>AVERAGE('26.09 Kasangati-Kira-24h'!E72,'28.09 Kasangati-24h'!E72)</f>
        <v>0.5</v>
      </c>
      <c r="F72" s="49">
        <f>AVERAGE('26.09 Kasangati-Kira-24h'!F72,'28.09 Kasangati-24h'!F72)</f>
        <v>2</v>
      </c>
      <c r="G72" s="49">
        <f>AVERAGE('26.09 Kasangati-Kira-24h'!G72,'28.09 Kasangati-24h'!G72)</f>
        <v>0</v>
      </c>
      <c r="H72" s="49">
        <f>AVERAGE('26.09 Kasangati-Kira-24h'!H72,'28.09 Kasangati-24h'!H72)</f>
        <v>0</v>
      </c>
      <c r="I72" s="49">
        <f>AVERAGE('26.09 Kasangati-Kira-24h'!I72,'28.09 Kasangati-24h'!I72)</f>
        <v>1.5</v>
      </c>
      <c r="J72" s="49">
        <f>AVERAGE('26.09 Kasangati-Kira-24h'!J72,'28.09 Kasangati-24h'!J72)</f>
        <v>0.5</v>
      </c>
      <c r="K72" s="49">
        <f>AVERAGE('26.09 Kasangati-Kira-24h'!K72,'28.09 Kasangati-24h'!K72)</f>
        <v>0</v>
      </c>
      <c r="L72" s="49">
        <f>AVERAGE('26.09 Kasangati-Kira-24h'!L72,'28.09 Kasangati-24h'!L72)</f>
        <v>0</v>
      </c>
      <c r="M72" s="49">
        <f>AVERAGE('26.09 Kasangati-Kira-24h'!M72,'28.09 Kasangati-24h'!M72)</f>
        <v>10.5</v>
      </c>
      <c r="N72" s="49">
        <f>AVERAGE('26.09 Kasangati-Kira-24h'!N72,'28.09 Kasangati-24h'!N72)</f>
        <v>0</v>
      </c>
      <c r="O72" s="15">
        <f t="shared" si="35"/>
        <v>12</v>
      </c>
      <c r="P72" s="15">
        <f t="shared" si="36"/>
        <v>22.5</v>
      </c>
      <c r="R72" s="8"/>
      <c r="T72"/>
    </row>
    <row r="73" spans="2:20" ht="23.1" customHeight="1" x14ac:dyDescent="0.25">
      <c r="B73" s="23" t="s">
        <v>113</v>
      </c>
      <c r="C73" s="49">
        <f>AVERAGE('26.09 Kasangati-Kira-24h'!C73,'28.09 Kasangati-24h'!C73)</f>
        <v>0.5</v>
      </c>
      <c r="D73" s="49">
        <f>AVERAGE('26.09 Kasangati-Kira-24h'!D73,'28.09 Kasangati-24h'!D73)</f>
        <v>1</v>
      </c>
      <c r="E73" s="49">
        <f>AVERAGE('26.09 Kasangati-Kira-24h'!E73,'28.09 Kasangati-24h'!E73)</f>
        <v>1</v>
      </c>
      <c r="F73" s="49">
        <f>AVERAGE('26.09 Kasangati-Kira-24h'!F73,'28.09 Kasangati-24h'!F73)</f>
        <v>1.5</v>
      </c>
      <c r="G73" s="49">
        <f>AVERAGE('26.09 Kasangati-Kira-24h'!G73,'28.09 Kasangati-24h'!G73)</f>
        <v>0</v>
      </c>
      <c r="H73" s="49">
        <f>AVERAGE('26.09 Kasangati-Kira-24h'!H73,'28.09 Kasangati-24h'!H73)</f>
        <v>0</v>
      </c>
      <c r="I73" s="49">
        <f>AVERAGE('26.09 Kasangati-Kira-24h'!I73,'28.09 Kasangati-24h'!I73)</f>
        <v>0</v>
      </c>
      <c r="J73" s="49">
        <f>AVERAGE('26.09 Kasangati-Kira-24h'!J73,'28.09 Kasangati-24h'!J73)</f>
        <v>0</v>
      </c>
      <c r="K73" s="49">
        <f>AVERAGE('26.09 Kasangati-Kira-24h'!K73,'28.09 Kasangati-24h'!K73)</f>
        <v>0.5</v>
      </c>
      <c r="L73" s="49">
        <f>AVERAGE('26.09 Kasangati-Kira-24h'!L73,'28.09 Kasangati-24h'!L73)</f>
        <v>0</v>
      </c>
      <c r="M73" s="49">
        <f>AVERAGE('26.09 Kasangati-Kira-24h'!M73,'28.09 Kasangati-24h'!M73)</f>
        <v>15</v>
      </c>
      <c r="N73" s="49">
        <f>AVERAGE('26.09 Kasangati-Kira-24h'!N73,'28.09 Kasangati-24h'!N73)</f>
        <v>0</v>
      </c>
      <c r="O73" s="15">
        <f t="shared" si="35"/>
        <v>4.5</v>
      </c>
      <c r="P73" s="15">
        <f t="shared" si="36"/>
        <v>19.5</v>
      </c>
      <c r="R73" s="8"/>
      <c r="T73"/>
    </row>
    <row r="74" spans="2:20" ht="23.1" customHeight="1" x14ac:dyDescent="0.25">
      <c r="B74" s="23" t="s">
        <v>114</v>
      </c>
      <c r="C74" s="49">
        <f>AVERAGE('26.09 Kasangati-Kira-24h'!C74,'28.09 Kasangati-24h'!C74)</f>
        <v>0</v>
      </c>
      <c r="D74" s="49">
        <f>AVERAGE('26.09 Kasangati-Kira-24h'!D74,'28.09 Kasangati-24h'!D74)</f>
        <v>1</v>
      </c>
      <c r="E74" s="49">
        <f>AVERAGE('26.09 Kasangati-Kira-24h'!E74,'28.09 Kasangati-24h'!E74)</f>
        <v>1</v>
      </c>
      <c r="F74" s="49">
        <f>AVERAGE('26.09 Kasangati-Kira-24h'!F74,'28.09 Kasangati-24h'!F74)</f>
        <v>1</v>
      </c>
      <c r="G74" s="49">
        <f>AVERAGE('26.09 Kasangati-Kira-24h'!G74,'28.09 Kasangati-24h'!G74)</f>
        <v>0</v>
      </c>
      <c r="H74" s="49">
        <f>AVERAGE('26.09 Kasangati-Kira-24h'!H74,'28.09 Kasangati-24h'!H74)</f>
        <v>0</v>
      </c>
      <c r="I74" s="49">
        <f>AVERAGE('26.09 Kasangati-Kira-24h'!I74,'28.09 Kasangati-24h'!I74)</f>
        <v>0</v>
      </c>
      <c r="J74" s="49">
        <f>AVERAGE('26.09 Kasangati-Kira-24h'!J74,'28.09 Kasangati-24h'!J74)</f>
        <v>0</v>
      </c>
      <c r="K74" s="49">
        <f>AVERAGE('26.09 Kasangati-Kira-24h'!K74,'28.09 Kasangati-24h'!K74)</f>
        <v>0.5</v>
      </c>
      <c r="L74" s="49">
        <f>AVERAGE('26.09 Kasangati-Kira-24h'!L74,'28.09 Kasangati-24h'!L74)</f>
        <v>0</v>
      </c>
      <c r="M74" s="49">
        <f>AVERAGE('26.09 Kasangati-Kira-24h'!M74,'28.09 Kasangati-24h'!M74)</f>
        <v>10</v>
      </c>
      <c r="N74" s="49">
        <f>AVERAGE('26.09 Kasangati-Kira-24h'!N74,'28.09 Kasangati-24h'!N74)</f>
        <v>0</v>
      </c>
      <c r="O74" s="15">
        <f t="shared" si="35"/>
        <v>3.5</v>
      </c>
      <c r="P74" s="15">
        <f t="shared" si="36"/>
        <v>13.5</v>
      </c>
      <c r="R74" s="8"/>
      <c r="T74"/>
    </row>
    <row r="75" spans="2:20" ht="23.1" customHeight="1" x14ac:dyDescent="0.25">
      <c r="B75" s="23" t="s">
        <v>115</v>
      </c>
      <c r="C75" s="49">
        <f>AVERAGE('26.09 Kasangati-Kira-24h'!C75,'28.09 Kasangati-24h'!C75)</f>
        <v>4.5</v>
      </c>
      <c r="D75" s="49">
        <f>AVERAGE('26.09 Kasangati-Kira-24h'!D75,'28.09 Kasangati-24h'!D75)</f>
        <v>1</v>
      </c>
      <c r="E75" s="49">
        <f>AVERAGE('26.09 Kasangati-Kira-24h'!E75,'28.09 Kasangati-24h'!E75)</f>
        <v>1.5</v>
      </c>
      <c r="F75" s="49">
        <f>AVERAGE('26.09 Kasangati-Kira-24h'!F75,'28.09 Kasangati-24h'!F75)</f>
        <v>0</v>
      </c>
      <c r="G75" s="49">
        <f>AVERAGE('26.09 Kasangati-Kira-24h'!G75,'28.09 Kasangati-24h'!G75)</f>
        <v>0</v>
      </c>
      <c r="H75" s="49">
        <f>AVERAGE('26.09 Kasangati-Kira-24h'!H75,'28.09 Kasangati-24h'!H75)</f>
        <v>0.5</v>
      </c>
      <c r="I75" s="49">
        <f>AVERAGE('26.09 Kasangati-Kira-24h'!I75,'28.09 Kasangati-24h'!I75)</f>
        <v>1</v>
      </c>
      <c r="J75" s="49">
        <f>AVERAGE('26.09 Kasangati-Kira-24h'!J75,'28.09 Kasangati-24h'!J75)</f>
        <v>0.5</v>
      </c>
      <c r="K75" s="49">
        <f>AVERAGE('26.09 Kasangati-Kira-24h'!K75,'28.09 Kasangati-24h'!K75)</f>
        <v>0.5</v>
      </c>
      <c r="L75" s="49">
        <f>AVERAGE('26.09 Kasangati-Kira-24h'!L75,'28.09 Kasangati-24h'!L75)</f>
        <v>0</v>
      </c>
      <c r="M75" s="49">
        <f>AVERAGE('26.09 Kasangati-Kira-24h'!M75,'28.09 Kasangati-24h'!M75)</f>
        <v>13.5</v>
      </c>
      <c r="N75" s="49">
        <f>AVERAGE('26.09 Kasangati-Kira-24h'!N75,'28.09 Kasangati-24h'!N75)</f>
        <v>0</v>
      </c>
      <c r="O75" s="15">
        <f t="shared" si="35"/>
        <v>9.5</v>
      </c>
      <c r="P75" s="15">
        <f t="shared" si="36"/>
        <v>23</v>
      </c>
      <c r="R75" s="8"/>
      <c r="T75"/>
    </row>
    <row r="76" spans="2:20" ht="23.1" customHeight="1" x14ac:dyDescent="0.25">
      <c r="B76" s="23" t="s">
        <v>116</v>
      </c>
      <c r="C76" s="49">
        <f>AVERAGE('26.09 Kasangati-Kira-24h'!C76,'28.09 Kasangati-24h'!C76)</f>
        <v>3</v>
      </c>
      <c r="D76" s="49">
        <f>AVERAGE('26.09 Kasangati-Kira-24h'!D76,'28.09 Kasangati-24h'!D76)</f>
        <v>0.5</v>
      </c>
      <c r="E76" s="49">
        <f>AVERAGE('26.09 Kasangati-Kira-24h'!E76,'28.09 Kasangati-24h'!E76)</f>
        <v>0.5</v>
      </c>
      <c r="F76" s="49">
        <f>AVERAGE('26.09 Kasangati-Kira-24h'!F76,'28.09 Kasangati-24h'!F76)</f>
        <v>0</v>
      </c>
      <c r="G76" s="49">
        <f>AVERAGE('26.09 Kasangati-Kira-24h'!G76,'28.09 Kasangati-24h'!G76)</f>
        <v>0</v>
      </c>
      <c r="H76" s="49">
        <f>AVERAGE('26.09 Kasangati-Kira-24h'!H76,'28.09 Kasangati-24h'!H76)</f>
        <v>0</v>
      </c>
      <c r="I76" s="49">
        <f>AVERAGE('26.09 Kasangati-Kira-24h'!I76,'28.09 Kasangati-24h'!I76)</f>
        <v>0</v>
      </c>
      <c r="J76" s="49">
        <f>AVERAGE('26.09 Kasangati-Kira-24h'!J76,'28.09 Kasangati-24h'!J76)</f>
        <v>0</v>
      </c>
      <c r="K76" s="49">
        <f>AVERAGE('26.09 Kasangati-Kira-24h'!K76,'28.09 Kasangati-24h'!K76)</f>
        <v>0</v>
      </c>
      <c r="L76" s="49">
        <f>AVERAGE('26.09 Kasangati-Kira-24h'!L76,'28.09 Kasangati-24h'!L76)</f>
        <v>0</v>
      </c>
      <c r="M76" s="49">
        <f>AVERAGE('26.09 Kasangati-Kira-24h'!M76,'28.09 Kasangati-24h'!M76)</f>
        <v>9.5</v>
      </c>
      <c r="N76" s="49">
        <f>AVERAGE('26.09 Kasangati-Kira-24h'!N76,'28.09 Kasangati-24h'!N76)</f>
        <v>0</v>
      </c>
      <c r="O76" s="15">
        <f t="shared" si="35"/>
        <v>4</v>
      </c>
      <c r="P76" s="15">
        <f t="shared" si="36"/>
        <v>13.5</v>
      </c>
      <c r="R76" s="8"/>
      <c r="T76"/>
    </row>
    <row r="77" spans="2:20" ht="23.1" customHeight="1" x14ac:dyDescent="0.25">
      <c r="B77" s="23" t="s">
        <v>117</v>
      </c>
      <c r="C77" s="49">
        <f>AVERAGE('26.09 Kasangati-Kira-24h'!C77,'28.09 Kasangati-24h'!C77)</f>
        <v>3</v>
      </c>
      <c r="D77" s="49">
        <f>AVERAGE('26.09 Kasangati-Kira-24h'!D77,'28.09 Kasangati-24h'!D77)</f>
        <v>0</v>
      </c>
      <c r="E77" s="49">
        <f>AVERAGE('26.09 Kasangati-Kira-24h'!E77,'28.09 Kasangati-24h'!E77)</f>
        <v>0.5</v>
      </c>
      <c r="F77" s="49">
        <f>AVERAGE('26.09 Kasangati-Kira-24h'!F77,'28.09 Kasangati-24h'!F77)</f>
        <v>0.5</v>
      </c>
      <c r="G77" s="49">
        <f>AVERAGE('26.09 Kasangati-Kira-24h'!G77,'28.09 Kasangati-24h'!G77)</f>
        <v>0</v>
      </c>
      <c r="H77" s="49">
        <f>AVERAGE('26.09 Kasangati-Kira-24h'!H77,'28.09 Kasangati-24h'!H77)</f>
        <v>0</v>
      </c>
      <c r="I77" s="49">
        <f>AVERAGE('26.09 Kasangati-Kira-24h'!I77,'28.09 Kasangati-24h'!I77)</f>
        <v>0</v>
      </c>
      <c r="J77" s="49">
        <f>AVERAGE('26.09 Kasangati-Kira-24h'!J77,'28.09 Kasangati-24h'!J77)</f>
        <v>0</v>
      </c>
      <c r="K77" s="49">
        <f>AVERAGE('26.09 Kasangati-Kira-24h'!K77,'28.09 Kasangati-24h'!K77)</f>
        <v>0</v>
      </c>
      <c r="L77" s="49">
        <f>AVERAGE('26.09 Kasangati-Kira-24h'!L77,'28.09 Kasangati-24h'!L77)</f>
        <v>0</v>
      </c>
      <c r="M77" s="49">
        <f>AVERAGE('26.09 Kasangati-Kira-24h'!M77,'28.09 Kasangati-24h'!M77)</f>
        <v>6.5</v>
      </c>
      <c r="N77" s="49">
        <f>AVERAGE('26.09 Kasangati-Kira-24h'!N77,'28.09 Kasangati-24h'!N77)</f>
        <v>0</v>
      </c>
      <c r="O77" s="15">
        <f t="shared" si="35"/>
        <v>4</v>
      </c>
      <c r="P77" s="15">
        <f t="shared" si="36"/>
        <v>10.5</v>
      </c>
      <c r="R77" s="8"/>
      <c r="T77"/>
    </row>
    <row r="78" spans="2:20" ht="23.1" customHeight="1" x14ac:dyDescent="0.25">
      <c r="B78" s="24" t="s">
        <v>118</v>
      </c>
      <c r="C78" s="49">
        <f>AVERAGE('26.09 Kasangati-Kira-24h'!C78,'28.09 Kasangati-24h'!C78)</f>
        <v>2.5</v>
      </c>
      <c r="D78" s="49">
        <f>AVERAGE('26.09 Kasangati-Kira-24h'!D78,'28.09 Kasangati-24h'!D78)</f>
        <v>0</v>
      </c>
      <c r="E78" s="49">
        <f>AVERAGE('26.09 Kasangati-Kira-24h'!E78,'28.09 Kasangati-24h'!E78)</f>
        <v>0</v>
      </c>
      <c r="F78" s="49">
        <f>AVERAGE('26.09 Kasangati-Kira-24h'!F78,'28.09 Kasangati-24h'!F78)</f>
        <v>0</v>
      </c>
      <c r="G78" s="49">
        <f>AVERAGE('26.09 Kasangati-Kira-24h'!G78,'28.09 Kasangati-24h'!G78)</f>
        <v>0</v>
      </c>
      <c r="H78" s="49">
        <f>AVERAGE('26.09 Kasangati-Kira-24h'!H78,'28.09 Kasangati-24h'!H78)</f>
        <v>0</v>
      </c>
      <c r="I78" s="49">
        <f>AVERAGE('26.09 Kasangati-Kira-24h'!I78,'28.09 Kasangati-24h'!I78)</f>
        <v>0</v>
      </c>
      <c r="J78" s="49">
        <f>AVERAGE('26.09 Kasangati-Kira-24h'!J78,'28.09 Kasangati-24h'!J78)</f>
        <v>0</v>
      </c>
      <c r="K78" s="49">
        <f>AVERAGE('26.09 Kasangati-Kira-24h'!K78,'28.09 Kasangati-24h'!K78)</f>
        <v>0</v>
      </c>
      <c r="L78" s="49">
        <f>AVERAGE('26.09 Kasangati-Kira-24h'!L78,'28.09 Kasangati-24h'!L78)</f>
        <v>0</v>
      </c>
      <c r="M78" s="49">
        <f>AVERAGE('26.09 Kasangati-Kira-24h'!M78,'28.09 Kasangati-24h'!M78)</f>
        <v>4.5</v>
      </c>
      <c r="N78" s="49">
        <f>AVERAGE('26.09 Kasangati-Kira-24h'!N78,'28.09 Kasangati-24h'!N78)</f>
        <v>0</v>
      </c>
      <c r="O78" s="15">
        <f t="shared" si="35"/>
        <v>2.5</v>
      </c>
      <c r="P78" s="15">
        <f t="shared" si="36"/>
        <v>7</v>
      </c>
      <c r="R78" s="8"/>
      <c r="T78"/>
    </row>
    <row r="79" spans="2:20" ht="23.1" customHeight="1" x14ac:dyDescent="0.25">
      <c r="B79" s="23" t="s">
        <v>119</v>
      </c>
      <c r="C79" s="49">
        <f>AVERAGE('26.09 Kasangati-Kira-24h'!C79,'28.09 Kasangati-24h'!C79)</f>
        <v>0</v>
      </c>
      <c r="D79" s="49">
        <f>AVERAGE('26.09 Kasangati-Kira-24h'!D79,'28.09 Kasangati-24h'!D79)</f>
        <v>1.5</v>
      </c>
      <c r="E79" s="49">
        <f>AVERAGE('26.09 Kasangati-Kira-24h'!E79,'28.09 Kasangati-24h'!E79)</f>
        <v>0.5</v>
      </c>
      <c r="F79" s="49">
        <f>AVERAGE('26.09 Kasangati-Kira-24h'!F79,'28.09 Kasangati-24h'!F79)</f>
        <v>0</v>
      </c>
      <c r="G79" s="49">
        <f>AVERAGE('26.09 Kasangati-Kira-24h'!G79,'28.09 Kasangati-24h'!G79)</f>
        <v>0</v>
      </c>
      <c r="H79" s="49">
        <f>AVERAGE('26.09 Kasangati-Kira-24h'!H79,'28.09 Kasangati-24h'!H79)</f>
        <v>0</v>
      </c>
      <c r="I79" s="49">
        <f>AVERAGE('26.09 Kasangati-Kira-24h'!I79,'28.09 Kasangati-24h'!I79)</f>
        <v>0</v>
      </c>
      <c r="J79" s="49">
        <f>AVERAGE('26.09 Kasangati-Kira-24h'!J79,'28.09 Kasangati-24h'!J79)</f>
        <v>0</v>
      </c>
      <c r="K79" s="49">
        <f>AVERAGE('26.09 Kasangati-Kira-24h'!K79,'28.09 Kasangati-24h'!K79)</f>
        <v>0.5</v>
      </c>
      <c r="L79" s="49">
        <f>AVERAGE('26.09 Kasangati-Kira-24h'!L79,'28.09 Kasangati-24h'!L79)</f>
        <v>0</v>
      </c>
      <c r="M79" s="49">
        <f>AVERAGE('26.09 Kasangati-Kira-24h'!M79,'28.09 Kasangati-24h'!M79)</f>
        <v>5</v>
      </c>
      <c r="N79" s="49">
        <f>AVERAGE('26.09 Kasangati-Kira-24h'!N79,'28.09 Kasangati-24h'!N79)</f>
        <v>0</v>
      </c>
      <c r="O79" s="15">
        <f t="shared" si="35"/>
        <v>2.5</v>
      </c>
      <c r="P79" s="15">
        <f t="shared" si="36"/>
        <v>7.5</v>
      </c>
      <c r="R79" s="8"/>
      <c r="T79"/>
    </row>
    <row r="80" spans="2:20" ht="23.1" customHeight="1" x14ac:dyDescent="0.25">
      <c r="B80" s="25" t="s">
        <v>120</v>
      </c>
      <c r="C80" s="49">
        <f>AVERAGE('26.09 Kasangati-Kira-24h'!C80,'28.09 Kasangati-24h'!C80)</f>
        <v>1</v>
      </c>
      <c r="D80" s="49">
        <f>AVERAGE('26.09 Kasangati-Kira-24h'!D80,'28.09 Kasangati-24h'!D80)</f>
        <v>0</v>
      </c>
      <c r="E80" s="49">
        <f>AVERAGE('26.09 Kasangati-Kira-24h'!E80,'28.09 Kasangati-24h'!E80)</f>
        <v>0</v>
      </c>
      <c r="F80" s="49">
        <f>AVERAGE('26.09 Kasangati-Kira-24h'!F80,'28.09 Kasangati-24h'!F80)</f>
        <v>0</v>
      </c>
      <c r="G80" s="49">
        <f>AVERAGE('26.09 Kasangati-Kira-24h'!G80,'28.09 Kasangati-24h'!G80)</f>
        <v>0</v>
      </c>
      <c r="H80" s="49">
        <f>AVERAGE('26.09 Kasangati-Kira-24h'!H80,'28.09 Kasangati-24h'!H80)</f>
        <v>0</v>
      </c>
      <c r="I80" s="49">
        <f>AVERAGE('26.09 Kasangati-Kira-24h'!I80,'28.09 Kasangati-24h'!I80)</f>
        <v>0</v>
      </c>
      <c r="J80" s="49">
        <f>AVERAGE('26.09 Kasangati-Kira-24h'!J80,'28.09 Kasangati-24h'!J80)</f>
        <v>0</v>
      </c>
      <c r="K80" s="49">
        <f>AVERAGE('26.09 Kasangati-Kira-24h'!K80,'28.09 Kasangati-24h'!K80)</f>
        <v>0</v>
      </c>
      <c r="L80" s="49">
        <f>AVERAGE('26.09 Kasangati-Kira-24h'!L80,'28.09 Kasangati-24h'!L80)</f>
        <v>0</v>
      </c>
      <c r="M80" s="49">
        <f>AVERAGE('26.09 Kasangati-Kira-24h'!M80,'28.09 Kasangati-24h'!M80)</f>
        <v>7.5</v>
      </c>
      <c r="N80" s="49">
        <f>AVERAGE('26.09 Kasangati-Kira-24h'!N80,'28.09 Kasangati-24h'!N80)</f>
        <v>0</v>
      </c>
      <c r="O80" s="15">
        <f t="shared" si="35"/>
        <v>1</v>
      </c>
      <c r="P80" s="15">
        <f t="shared" si="36"/>
        <v>8.5</v>
      </c>
      <c r="R80" s="8"/>
      <c r="T80"/>
    </row>
    <row r="81" spans="2:20" ht="23.1" customHeight="1" x14ac:dyDescent="0.25">
      <c r="B81" s="23" t="s">
        <v>121</v>
      </c>
      <c r="C81" s="49">
        <f>AVERAGE('26.09 Kasangati-Kira-24h'!C81,'28.09 Kasangati-24h'!C81)</f>
        <v>0</v>
      </c>
      <c r="D81" s="49">
        <f>AVERAGE('26.09 Kasangati-Kira-24h'!D81,'28.09 Kasangati-24h'!D81)</f>
        <v>0</v>
      </c>
      <c r="E81" s="49">
        <f>AVERAGE('26.09 Kasangati-Kira-24h'!E81,'28.09 Kasangati-24h'!E81)</f>
        <v>0</v>
      </c>
      <c r="F81" s="49">
        <f>AVERAGE('26.09 Kasangati-Kira-24h'!F81,'28.09 Kasangati-24h'!F81)</f>
        <v>0</v>
      </c>
      <c r="G81" s="49">
        <f>AVERAGE('26.09 Kasangati-Kira-24h'!G81,'28.09 Kasangati-24h'!G81)</f>
        <v>0</v>
      </c>
      <c r="H81" s="49">
        <f>AVERAGE('26.09 Kasangati-Kira-24h'!H81,'28.09 Kasangati-24h'!H81)</f>
        <v>0</v>
      </c>
      <c r="I81" s="49">
        <f>AVERAGE('26.09 Kasangati-Kira-24h'!I81,'28.09 Kasangati-24h'!I81)</f>
        <v>0</v>
      </c>
      <c r="J81" s="49">
        <f>AVERAGE('26.09 Kasangati-Kira-24h'!J81,'28.09 Kasangati-24h'!J81)</f>
        <v>0</v>
      </c>
      <c r="K81" s="49">
        <f>AVERAGE('26.09 Kasangati-Kira-24h'!K81,'28.09 Kasangati-24h'!K81)</f>
        <v>0</v>
      </c>
      <c r="L81" s="49">
        <f>AVERAGE('26.09 Kasangati-Kira-24h'!L81,'28.09 Kasangati-24h'!L81)</f>
        <v>0</v>
      </c>
      <c r="M81" s="49">
        <f>AVERAGE('26.09 Kasangati-Kira-24h'!M81,'28.09 Kasangati-24h'!M81)</f>
        <v>4</v>
      </c>
      <c r="N81" s="49">
        <f>AVERAGE('26.09 Kasangati-Kira-24h'!N81,'28.09 Kasangati-24h'!N81)</f>
        <v>0</v>
      </c>
      <c r="O81" s="15">
        <f t="shared" si="35"/>
        <v>0</v>
      </c>
      <c r="P81" s="15">
        <f t="shared" si="36"/>
        <v>4</v>
      </c>
      <c r="R81" s="8"/>
      <c r="T81"/>
    </row>
    <row r="82" spans="2:20" ht="23.1" customHeight="1" x14ac:dyDescent="0.25">
      <c r="B82" s="24" t="s">
        <v>122</v>
      </c>
      <c r="C82" s="49">
        <f>AVERAGE('26.09 Kasangati-Kira-24h'!C82,'28.09 Kasangati-24h'!C82)</f>
        <v>2</v>
      </c>
      <c r="D82" s="49">
        <f>AVERAGE('26.09 Kasangati-Kira-24h'!D82,'28.09 Kasangati-24h'!D82)</f>
        <v>0</v>
      </c>
      <c r="E82" s="49">
        <f>AVERAGE('26.09 Kasangati-Kira-24h'!E82,'28.09 Kasangati-24h'!E82)</f>
        <v>0</v>
      </c>
      <c r="F82" s="49">
        <f>AVERAGE('26.09 Kasangati-Kira-24h'!F82,'28.09 Kasangati-24h'!F82)</f>
        <v>0</v>
      </c>
      <c r="G82" s="49">
        <f>AVERAGE('26.09 Kasangati-Kira-24h'!G82,'28.09 Kasangati-24h'!G82)</f>
        <v>0</v>
      </c>
      <c r="H82" s="49">
        <f>AVERAGE('26.09 Kasangati-Kira-24h'!H82,'28.09 Kasangati-24h'!H82)</f>
        <v>0</v>
      </c>
      <c r="I82" s="49">
        <f>AVERAGE('26.09 Kasangati-Kira-24h'!I82,'28.09 Kasangati-24h'!I82)</f>
        <v>1</v>
      </c>
      <c r="J82" s="49">
        <f>AVERAGE('26.09 Kasangati-Kira-24h'!J82,'28.09 Kasangati-24h'!J82)</f>
        <v>0</v>
      </c>
      <c r="K82" s="49">
        <f>AVERAGE('26.09 Kasangati-Kira-24h'!K82,'28.09 Kasangati-24h'!K82)</f>
        <v>0</v>
      </c>
      <c r="L82" s="49">
        <f>AVERAGE('26.09 Kasangati-Kira-24h'!L82,'28.09 Kasangati-24h'!L82)</f>
        <v>0</v>
      </c>
      <c r="M82" s="49">
        <f>AVERAGE('26.09 Kasangati-Kira-24h'!M82,'28.09 Kasangati-24h'!M82)</f>
        <v>7.5</v>
      </c>
      <c r="N82" s="49">
        <f>AVERAGE('26.09 Kasangati-Kira-24h'!N82,'28.09 Kasangati-24h'!N82)</f>
        <v>0</v>
      </c>
      <c r="O82" s="15">
        <f t="shared" si="35"/>
        <v>3</v>
      </c>
      <c r="P82" s="15">
        <f t="shared" si="36"/>
        <v>10.5</v>
      </c>
      <c r="R82" s="8"/>
      <c r="T82"/>
    </row>
    <row r="83" spans="2:20" ht="23.1" customHeight="1" x14ac:dyDescent="0.25">
      <c r="B83" s="23" t="s">
        <v>123</v>
      </c>
      <c r="C83" s="49">
        <f>AVERAGE('26.09 Kasangati-Kira-24h'!C83,'28.09 Kasangati-24h'!C83)</f>
        <v>0</v>
      </c>
      <c r="D83" s="49">
        <f>AVERAGE('26.09 Kasangati-Kira-24h'!D83,'28.09 Kasangati-24h'!D83)</f>
        <v>0</v>
      </c>
      <c r="E83" s="49">
        <f>AVERAGE('26.09 Kasangati-Kira-24h'!E83,'28.09 Kasangati-24h'!E83)</f>
        <v>0</v>
      </c>
      <c r="F83" s="49">
        <f>AVERAGE('26.09 Kasangati-Kira-24h'!F83,'28.09 Kasangati-24h'!F83)</f>
        <v>0</v>
      </c>
      <c r="G83" s="49">
        <f>AVERAGE('26.09 Kasangati-Kira-24h'!G83,'28.09 Kasangati-24h'!G83)</f>
        <v>0</v>
      </c>
      <c r="H83" s="49">
        <f>AVERAGE('26.09 Kasangati-Kira-24h'!H83,'28.09 Kasangati-24h'!H83)</f>
        <v>0</v>
      </c>
      <c r="I83" s="49">
        <f>AVERAGE('26.09 Kasangati-Kira-24h'!I83,'28.09 Kasangati-24h'!I83)</f>
        <v>0.5</v>
      </c>
      <c r="J83" s="49">
        <f>AVERAGE('26.09 Kasangati-Kira-24h'!J83,'28.09 Kasangati-24h'!J83)</f>
        <v>0</v>
      </c>
      <c r="K83" s="49">
        <f>AVERAGE('26.09 Kasangati-Kira-24h'!K83,'28.09 Kasangati-24h'!K83)</f>
        <v>0</v>
      </c>
      <c r="L83" s="49">
        <f>AVERAGE('26.09 Kasangati-Kira-24h'!L83,'28.09 Kasangati-24h'!L83)</f>
        <v>0</v>
      </c>
      <c r="M83" s="49">
        <f>AVERAGE('26.09 Kasangati-Kira-24h'!M83,'28.09 Kasangati-24h'!M83)</f>
        <v>4.5</v>
      </c>
      <c r="N83" s="49">
        <f>AVERAGE('26.09 Kasangati-Kira-24h'!N83,'28.09 Kasangati-24h'!N83)</f>
        <v>0</v>
      </c>
      <c r="O83" s="15">
        <f t="shared" si="35"/>
        <v>0.5</v>
      </c>
      <c r="P83" s="15">
        <f t="shared" si="36"/>
        <v>5</v>
      </c>
      <c r="R83" s="8"/>
      <c r="T83"/>
    </row>
    <row r="84" spans="2:20" ht="23.1" customHeight="1" x14ac:dyDescent="0.25">
      <c r="B84" s="25" t="s">
        <v>124</v>
      </c>
      <c r="C84" s="49">
        <f>AVERAGE('26.09 Kasangati-Kira-24h'!C84,'28.09 Kasangati-24h'!C84)</f>
        <v>3</v>
      </c>
      <c r="D84" s="49">
        <f>AVERAGE('26.09 Kasangati-Kira-24h'!D84,'28.09 Kasangati-24h'!D84)</f>
        <v>0</v>
      </c>
      <c r="E84" s="49">
        <f>AVERAGE('26.09 Kasangati-Kira-24h'!E84,'28.09 Kasangati-24h'!E84)</f>
        <v>0</v>
      </c>
      <c r="F84" s="49">
        <f>AVERAGE('26.09 Kasangati-Kira-24h'!F84,'28.09 Kasangati-24h'!F84)</f>
        <v>1</v>
      </c>
      <c r="G84" s="49">
        <f>AVERAGE('26.09 Kasangati-Kira-24h'!G84,'28.09 Kasangati-24h'!G84)</f>
        <v>0</v>
      </c>
      <c r="H84" s="49">
        <f>AVERAGE('26.09 Kasangati-Kira-24h'!H84,'28.09 Kasangati-24h'!H84)</f>
        <v>0</v>
      </c>
      <c r="I84" s="49">
        <f>AVERAGE('26.09 Kasangati-Kira-24h'!I84,'28.09 Kasangati-24h'!I84)</f>
        <v>0</v>
      </c>
      <c r="J84" s="49">
        <f>AVERAGE('26.09 Kasangati-Kira-24h'!J84,'28.09 Kasangati-24h'!J84)</f>
        <v>0</v>
      </c>
      <c r="K84" s="49">
        <f>AVERAGE('26.09 Kasangati-Kira-24h'!K84,'28.09 Kasangati-24h'!K84)</f>
        <v>0</v>
      </c>
      <c r="L84" s="49">
        <f>AVERAGE('26.09 Kasangati-Kira-24h'!L84,'28.09 Kasangati-24h'!L84)</f>
        <v>0</v>
      </c>
      <c r="M84" s="49">
        <f>AVERAGE('26.09 Kasangati-Kira-24h'!M84,'28.09 Kasangati-24h'!M84)</f>
        <v>2.5</v>
      </c>
      <c r="N84" s="49">
        <f>AVERAGE('26.09 Kasangati-Kira-24h'!N84,'28.09 Kasangati-24h'!N84)</f>
        <v>0</v>
      </c>
      <c r="O84" s="15">
        <f t="shared" si="35"/>
        <v>4</v>
      </c>
      <c r="P84" s="15">
        <f t="shared" si="36"/>
        <v>6.5</v>
      </c>
      <c r="R84" s="8"/>
      <c r="T84"/>
    </row>
    <row r="85" spans="2:20" ht="23.1" customHeight="1" x14ac:dyDescent="0.25">
      <c r="B85" s="23" t="s">
        <v>125</v>
      </c>
      <c r="C85" s="49">
        <f>AVERAGE('26.09 Kasangati-Kira-24h'!C85,'28.09 Kasangati-24h'!C85)</f>
        <v>1</v>
      </c>
      <c r="D85" s="49">
        <f>AVERAGE('26.09 Kasangati-Kira-24h'!D85,'28.09 Kasangati-24h'!D85)</f>
        <v>0</v>
      </c>
      <c r="E85" s="49">
        <f>AVERAGE('26.09 Kasangati-Kira-24h'!E85,'28.09 Kasangati-24h'!E85)</f>
        <v>0</v>
      </c>
      <c r="F85" s="49">
        <f>AVERAGE('26.09 Kasangati-Kira-24h'!F85,'28.09 Kasangati-24h'!F85)</f>
        <v>0</v>
      </c>
      <c r="G85" s="49">
        <f>AVERAGE('26.09 Kasangati-Kira-24h'!G85,'28.09 Kasangati-24h'!G85)</f>
        <v>0</v>
      </c>
      <c r="H85" s="49">
        <f>AVERAGE('26.09 Kasangati-Kira-24h'!H85,'28.09 Kasangati-24h'!H85)</f>
        <v>0</v>
      </c>
      <c r="I85" s="49">
        <f>AVERAGE('26.09 Kasangati-Kira-24h'!I85,'28.09 Kasangati-24h'!I85)</f>
        <v>0</v>
      </c>
      <c r="J85" s="49">
        <f>AVERAGE('26.09 Kasangati-Kira-24h'!J85,'28.09 Kasangati-24h'!J85)</f>
        <v>0</v>
      </c>
      <c r="K85" s="49">
        <f>AVERAGE('26.09 Kasangati-Kira-24h'!K85,'28.09 Kasangati-24h'!K85)</f>
        <v>0</v>
      </c>
      <c r="L85" s="49">
        <f>AVERAGE('26.09 Kasangati-Kira-24h'!L85,'28.09 Kasangati-24h'!L85)</f>
        <v>0</v>
      </c>
      <c r="M85" s="49">
        <f>AVERAGE('26.09 Kasangati-Kira-24h'!M85,'28.09 Kasangati-24h'!M85)</f>
        <v>5.5</v>
      </c>
      <c r="N85" s="49">
        <f>AVERAGE('26.09 Kasangati-Kira-24h'!N85,'28.09 Kasangati-24h'!N85)</f>
        <v>0</v>
      </c>
      <c r="O85" s="15">
        <f t="shared" si="35"/>
        <v>1</v>
      </c>
      <c r="P85" s="15">
        <f t="shared" si="36"/>
        <v>6.5</v>
      </c>
      <c r="R85" s="8"/>
      <c r="T85"/>
    </row>
    <row r="86" spans="2:20" ht="23.1" customHeight="1" x14ac:dyDescent="0.25">
      <c r="B86" s="24" t="s">
        <v>126</v>
      </c>
      <c r="C86" s="49">
        <f>AVERAGE('26.09 Kasangati-Kira-24h'!C86,'28.09 Kasangati-24h'!C86)</f>
        <v>1.5</v>
      </c>
      <c r="D86" s="49">
        <f>AVERAGE('26.09 Kasangati-Kira-24h'!D86,'28.09 Kasangati-24h'!D86)</f>
        <v>0</v>
      </c>
      <c r="E86" s="49">
        <f>AVERAGE('26.09 Kasangati-Kira-24h'!E86,'28.09 Kasangati-24h'!E86)</f>
        <v>0</v>
      </c>
      <c r="F86" s="49">
        <f>AVERAGE('26.09 Kasangati-Kira-24h'!F86,'28.09 Kasangati-24h'!F86)</f>
        <v>1</v>
      </c>
      <c r="G86" s="49">
        <f>AVERAGE('26.09 Kasangati-Kira-24h'!G86,'28.09 Kasangati-24h'!G86)</f>
        <v>0</v>
      </c>
      <c r="H86" s="49">
        <f>AVERAGE('26.09 Kasangati-Kira-24h'!H86,'28.09 Kasangati-24h'!H86)</f>
        <v>0</v>
      </c>
      <c r="I86" s="49">
        <f>AVERAGE('26.09 Kasangati-Kira-24h'!I86,'28.09 Kasangati-24h'!I86)</f>
        <v>0</v>
      </c>
      <c r="J86" s="49">
        <f>AVERAGE('26.09 Kasangati-Kira-24h'!J86,'28.09 Kasangati-24h'!J86)</f>
        <v>0</v>
      </c>
      <c r="K86" s="49">
        <f>AVERAGE('26.09 Kasangati-Kira-24h'!K86,'28.09 Kasangati-24h'!K86)</f>
        <v>0</v>
      </c>
      <c r="L86" s="49">
        <f>AVERAGE('26.09 Kasangati-Kira-24h'!L86,'28.09 Kasangati-24h'!L86)</f>
        <v>0</v>
      </c>
      <c r="M86" s="49">
        <f>AVERAGE('26.09 Kasangati-Kira-24h'!M86,'28.09 Kasangati-24h'!M86)</f>
        <v>1.5</v>
      </c>
      <c r="N86" s="49">
        <f>AVERAGE('26.09 Kasangati-Kira-24h'!N86,'28.09 Kasangati-24h'!N86)</f>
        <v>0</v>
      </c>
      <c r="O86" s="15">
        <f t="shared" si="35"/>
        <v>2.5</v>
      </c>
      <c r="P86" s="15">
        <f t="shared" si="36"/>
        <v>4</v>
      </c>
      <c r="R86" s="8"/>
      <c r="T86"/>
    </row>
    <row r="87" spans="2:20" ht="23.1" customHeight="1" x14ac:dyDescent="0.25">
      <c r="B87" s="23" t="s">
        <v>127</v>
      </c>
      <c r="C87" s="49">
        <f>AVERAGE('26.09 Kasangati-Kira-24h'!C87,'28.09 Kasangati-24h'!C87)</f>
        <v>0</v>
      </c>
      <c r="D87" s="49">
        <f>AVERAGE('26.09 Kasangati-Kira-24h'!D87,'28.09 Kasangati-24h'!D87)</f>
        <v>0</v>
      </c>
      <c r="E87" s="49">
        <f>AVERAGE('26.09 Kasangati-Kira-24h'!E87,'28.09 Kasangati-24h'!E87)</f>
        <v>0</v>
      </c>
      <c r="F87" s="49">
        <f>AVERAGE('26.09 Kasangati-Kira-24h'!F87,'28.09 Kasangati-24h'!F87)</f>
        <v>0.5</v>
      </c>
      <c r="G87" s="49">
        <f>AVERAGE('26.09 Kasangati-Kira-24h'!G87,'28.09 Kasangati-24h'!G87)</f>
        <v>0</v>
      </c>
      <c r="H87" s="49">
        <f>AVERAGE('26.09 Kasangati-Kira-24h'!H87,'28.09 Kasangati-24h'!H87)</f>
        <v>0</v>
      </c>
      <c r="I87" s="49">
        <f>AVERAGE('26.09 Kasangati-Kira-24h'!I87,'28.09 Kasangati-24h'!I87)</f>
        <v>0.5</v>
      </c>
      <c r="J87" s="49">
        <f>AVERAGE('26.09 Kasangati-Kira-24h'!J87,'28.09 Kasangati-24h'!J87)</f>
        <v>0</v>
      </c>
      <c r="K87" s="49">
        <f>AVERAGE('26.09 Kasangati-Kira-24h'!K87,'28.09 Kasangati-24h'!K87)</f>
        <v>0</v>
      </c>
      <c r="L87" s="49">
        <f>AVERAGE('26.09 Kasangati-Kira-24h'!L87,'28.09 Kasangati-24h'!L87)</f>
        <v>0</v>
      </c>
      <c r="M87" s="49">
        <f>AVERAGE('26.09 Kasangati-Kira-24h'!M87,'28.09 Kasangati-24h'!M87)</f>
        <v>2</v>
      </c>
      <c r="N87" s="49">
        <f>AVERAGE('26.09 Kasangati-Kira-24h'!N87,'28.09 Kasangati-24h'!N87)</f>
        <v>0</v>
      </c>
      <c r="O87" s="15">
        <f t="shared" si="35"/>
        <v>1</v>
      </c>
      <c r="P87" s="15">
        <f t="shared" si="36"/>
        <v>3</v>
      </c>
      <c r="R87" s="8"/>
      <c r="T87"/>
    </row>
    <row r="88" spans="2:20" ht="23.1" customHeight="1" x14ac:dyDescent="0.25">
      <c r="B88" s="25" t="s">
        <v>128</v>
      </c>
      <c r="C88" s="49">
        <f>AVERAGE('26.09 Kasangati-Kira-24h'!C88,'28.09 Kasangati-24h'!C88)</f>
        <v>0.5</v>
      </c>
      <c r="D88" s="49">
        <f>AVERAGE('26.09 Kasangati-Kira-24h'!D88,'28.09 Kasangati-24h'!D88)</f>
        <v>0.5</v>
      </c>
      <c r="E88" s="49">
        <f>AVERAGE('26.09 Kasangati-Kira-24h'!E88,'28.09 Kasangati-24h'!E88)</f>
        <v>1</v>
      </c>
      <c r="F88" s="49">
        <f>AVERAGE('26.09 Kasangati-Kira-24h'!F88,'28.09 Kasangati-24h'!F88)</f>
        <v>0</v>
      </c>
      <c r="G88" s="49">
        <f>AVERAGE('26.09 Kasangati-Kira-24h'!G88,'28.09 Kasangati-24h'!G88)</f>
        <v>0</v>
      </c>
      <c r="H88" s="49">
        <f>AVERAGE('26.09 Kasangati-Kira-24h'!H88,'28.09 Kasangati-24h'!H88)</f>
        <v>0</v>
      </c>
      <c r="I88" s="49">
        <f>AVERAGE('26.09 Kasangati-Kira-24h'!I88,'28.09 Kasangati-24h'!I88)</f>
        <v>0</v>
      </c>
      <c r="J88" s="49">
        <f>AVERAGE('26.09 Kasangati-Kira-24h'!J88,'28.09 Kasangati-24h'!J88)</f>
        <v>0</v>
      </c>
      <c r="K88" s="49">
        <f>AVERAGE('26.09 Kasangati-Kira-24h'!K88,'28.09 Kasangati-24h'!K88)</f>
        <v>0</v>
      </c>
      <c r="L88" s="49">
        <f>AVERAGE('26.09 Kasangati-Kira-24h'!L88,'28.09 Kasangati-24h'!L88)</f>
        <v>0</v>
      </c>
      <c r="M88" s="49">
        <f>AVERAGE('26.09 Kasangati-Kira-24h'!M88,'28.09 Kasangati-24h'!M88)</f>
        <v>0.5</v>
      </c>
      <c r="N88" s="49">
        <f>AVERAGE('26.09 Kasangati-Kira-24h'!N88,'28.09 Kasangati-24h'!N88)</f>
        <v>0</v>
      </c>
      <c r="O88" s="15">
        <f t="shared" si="35"/>
        <v>2</v>
      </c>
      <c r="P88" s="15">
        <f t="shared" si="36"/>
        <v>2.5</v>
      </c>
      <c r="R88" s="8"/>
      <c r="T88"/>
    </row>
    <row r="89" spans="2:20" ht="23.1" customHeight="1" x14ac:dyDescent="0.25">
      <c r="B89" s="23" t="s">
        <v>129</v>
      </c>
      <c r="C89" s="49">
        <f>AVERAGE('26.09 Kasangati-Kira-24h'!C89,'28.09 Kasangati-24h'!C89)</f>
        <v>0</v>
      </c>
      <c r="D89" s="49">
        <f>AVERAGE('26.09 Kasangati-Kira-24h'!D89,'28.09 Kasangati-24h'!D89)</f>
        <v>0</v>
      </c>
      <c r="E89" s="49">
        <f>AVERAGE('26.09 Kasangati-Kira-24h'!E89,'28.09 Kasangati-24h'!E89)</f>
        <v>0</v>
      </c>
      <c r="F89" s="49">
        <f>AVERAGE('26.09 Kasangati-Kira-24h'!F89,'28.09 Kasangati-24h'!F89)</f>
        <v>0</v>
      </c>
      <c r="G89" s="49">
        <f>AVERAGE('26.09 Kasangati-Kira-24h'!G89,'28.09 Kasangati-24h'!G89)</f>
        <v>0</v>
      </c>
      <c r="H89" s="49">
        <f>AVERAGE('26.09 Kasangati-Kira-24h'!H89,'28.09 Kasangati-24h'!H89)</f>
        <v>0</v>
      </c>
      <c r="I89" s="49">
        <f>AVERAGE('26.09 Kasangati-Kira-24h'!I89,'28.09 Kasangati-24h'!I89)</f>
        <v>0</v>
      </c>
      <c r="J89" s="49">
        <f>AVERAGE('26.09 Kasangati-Kira-24h'!J89,'28.09 Kasangati-24h'!J89)</f>
        <v>0</v>
      </c>
      <c r="K89" s="49">
        <f>AVERAGE('26.09 Kasangati-Kira-24h'!K89,'28.09 Kasangati-24h'!K89)</f>
        <v>0</v>
      </c>
      <c r="L89" s="49">
        <f>AVERAGE('26.09 Kasangati-Kira-24h'!L89,'28.09 Kasangati-24h'!L89)</f>
        <v>0</v>
      </c>
      <c r="M89" s="49">
        <f>AVERAGE('26.09 Kasangati-Kira-24h'!M89,'28.09 Kasangati-24h'!M89)</f>
        <v>0.5</v>
      </c>
      <c r="N89" s="49">
        <f>AVERAGE('26.09 Kasangati-Kira-24h'!N89,'28.09 Kasangati-24h'!N89)</f>
        <v>0</v>
      </c>
      <c r="O89" s="15">
        <f t="shared" si="35"/>
        <v>0</v>
      </c>
      <c r="P89" s="15">
        <f t="shared" si="36"/>
        <v>0.5</v>
      </c>
      <c r="R89" s="8"/>
      <c r="T89"/>
    </row>
    <row r="90" spans="2:20" ht="23.1" customHeight="1" x14ac:dyDescent="0.25">
      <c r="B90" s="24" t="s">
        <v>130</v>
      </c>
      <c r="C90" s="49">
        <f>AVERAGE('26.09 Kasangati-Kira-24h'!C90,'28.09 Kasangati-24h'!C90)</f>
        <v>0.5</v>
      </c>
      <c r="D90" s="49">
        <f>AVERAGE('26.09 Kasangati-Kira-24h'!D90,'28.09 Kasangati-24h'!D90)</f>
        <v>0</v>
      </c>
      <c r="E90" s="49">
        <f>AVERAGE('26.09 Kasangati-Kira-24h'!E90,'28.09 Kasangati-24h'!E90)</f>
        <v>0</v>
      </c>
      <c r="F90" s="49">
        <f>AVERAGE('26.09 Kasangati-Kira-24h'!F90,'28.09 Kasangati-24h'!F90)</f>
        <v>0</v>
      </c>
      <c r="G90" s="49">
        <f>AVERAGE('26.09 Kasangati-Kira-24h'!G90,'28.09 Kasangati-24h'!G90)</f>
        <v>0</v>
      </c>
      <c r="H90" s="49">
        <f>AVERAGE('26.09 Kasangati-Kira-24h'!H90,'28.09 Kasangati-24h'!H90)</f>
        <v>0</v>
      </c>
      <c r="I90" s="49">
        <f>AVERAGE('26.09 Kasangati-Kira-24h'!I90,'28.09 Kasangati-24h'!I90)</f>
        <v>0.5</v>
      </c>
      <c r="J90" s="49">
        <f>AVERAGE('26.09 Kasangati-Kira-24h'!J90,'28.09 Kasangati-24h'!J90)</f>
        <v>0</v>
      </c>
      <c r="K90" s="49">
        <f>AVERAGE('26.09 Kasangati-Kira-24h'!K90,'28.09 Kasangati-24h'!K90)</f>
        <v>0.5</v>
      </c>
      <c r="L90" s="49">
        <f>AVERAGE('26.09 Kasangati-Kira-24h'!L90,'28.09 Kasangati-24h'!L90)</f>
        <v>0</v>
      </c>
      <c r="M90" s="49">
        <f>AVERAGE('26.09 Kasangati-Kira-24h'!M90,'28.09 Kasangati-24h'!M90)</f>
        <v>1</v>
      </c>
      <c r="N90" s="49">
        <f>AVERAGE('26.09 Kasangati-Kira-24h'!N90,'28.09 Kasangati-24h'!N90)</f>
        <v>0</v>
      </c>
      <c r="O90" s="15">
        <f t="shared" si="35"/>
        <v>1.5</v>
      </c>
      <c r="P90" s="15">
        <f t="shared" si="36"/>
        <v>2.5</v>
      </c>
      <c r="R90" s="8"/>
      <c r="T90"/>
    </row>
    <row r="91" spans="2:20" ht="23.1" customHeight="1" x14ac:dyDescent="0.25">
      <c r="B91" s="23" t="s">
        <v>131</v>
      </c>
      <c r="C91" s="49">
        <f>AVERAGE('26.09 Kasangati-Kira-24h'!C91,'28.09 Kasangati-24h'!C91)</f>
        <v>0</v>
      </c>
      <c r="D91" s="49">
        <f>AVERAGE('26.09 Kasangati-Kira-24h'!D91,'28.09 Kasangati-24h'!D91)</f>
        <v>0</v>
      </c>
      <c r="E91" s="49">
        <f>AVERAGE('26.09 Kasangati-Kira-24h'!E91,'28.09 Kasangati-24h'!E91)</f>
        <v>0</v>
      </c>
      <c r="F91" s="49">
        <f>AVERAGE('26.09 Kasangati-Kira-24h'!F91,'28.09 Kasangati-24h'!F91)</f>
        <v>0</v>
      </c>
      <c r="G91" s="49">
        <f>AVERAGE('26.09 Kasangati-Kira-24h'!G91,'28.09 Kasangati-24h'!G91)</f>
        <v>0</v>
      </c>
      <c r="H91" s="49">
        <f>AVERAGE('26.09 Kasangati-Kira-24h'!H91,'28.09 Kasangati-24h'!H91)</f>
        <v>0</v>
      </c>
      <c r="I91" s="49">
        <f>AVERAGE('26.09 Kasangati-Kira-24h'!I91,'28.09 Kasangati-24h'!I91)</f>
        <v>0</v>
      </c>
      <c r="J91" s="49">
        <f>AVERAGE('26.09 Kasangati-Kira-24h'!J91,'28.09 Kasangati-24h'!J91)</f>
        <v>0</v>
      </c>
      <c r="K91" s="49">
        <f>AVERAGE('26.09 Kasangati-Kira-24h'!K91,'28.09 Kasangati-24h'!K91)</f>
        <v>0</v>
      </c>
      <c r="L91" s="49">
        <f>AVERAGE('26.09 Kasangati-Kira-24h'!L91,'28.09 Kasangati-24h'!L91)</f>
        <v>0</v>
      </c>
      <c r="M91" s="49">
        <f>AVERAGE('26.09 Kasangati-Kira-24h'!M91,'28.09 Kasangati-24h'!M91)</f>
        <v>0</v>
      </c>
      <c r="N91" s="49">
        <f>AVERAGE('26.09 Kasangati-Kira-24h'!N91,'28.09 Kasangati-24h'!N91)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AVERAGE('26.09 Kasangati-Kira-24h'!C92,'28.09 Kasangati-24h'!C92)</f>
        <v>1.5</v>
      </c>
      <c r="D92" s="49">
        <f>AVERAGE('26.09 Kasangati-Kira-24h'!D92,'28.09 Kasangati-24h'!D92)</f>
        <v>0</v>
      </c>
      <c r="E92" s="49">
        <f>AVERAGE('26.09 Kasangati-Kira-24h'!E92,'28.09 Kasangati-24h'!E92)</f>
        <v>0</v>
      </c>
      <c r="F92" s="49">
        <f>AVERAGE('26.09 Kasangati-Kira-24h'!F92,'28.09 Kasangati-24h'!F92)</f>
        <v>0</v>
      </c>
      <c r="G92" s="49">
        <f>AVERAGE('26.09 Kasangati-Kira-24h'!G92,'28.09 Kasangati-24h'!G92)</f>
        <v>0</v>
      </c>
      <c r="H92" s="49">
        <f>AVERAGE('26.09 Kasangati-Kira-24h'!H92,'28.09 Kasangati-24h'!H92)</f>
        <v>0</v>
      </c>
      <c r="I92" s="49">
        <f>AVERAGE('26.09 Kasangati-Kira-24h'!I92,'28.09 Kasangati-24h'!I92)</f>
        <v>0</v>
      </c>
      <c r="J92" s="49">
        <f>AVERAGE('26.09 Kasangati-Kira-24h'!J92,'28.09 Kasangati-24h'!J92)</f>
        <v>0</v>
      </c>
      <c r="K92" s="49">
        <f>AVERAGE('26.09 Kasangati-Kira-24h'!K92,'28.09 Kasangati-24h'!K92)</f>
        <v>0</v>
      </c>
      <c r="L92" s="49">
        <f>AVERAGE('26.09 Kasangati-Kira-24h'!L92,'28.09 Kasangati-24h'!L92)</f>
        <v>0</v>
      </c>
      <c r="M92" s="49">
        <f>AVERAGE('26.09 Kasangati-Kira-24h'!M92,'28.09 Kasangati-24h'!M92)</f>
        <v>2.5</v>
      </c>
      <c r="N92" s="49">
        <f>AVERAGE('26.09 Kasangati-Kira-24h'!N92,'28.09 Kasangati-24h'!N92)</f>
        <v>0</v>
      </c>
      <c r="O92" s="15">
        <f t="shared" si="35"/>
        <v>1.5</v>
      </c>
      <c r="P92" s="15">
        <f t="shared" si="36"/>
        <v>4</v>
      </c>
      <c r="R92" s="8"/>
      <c r="T92"/>
    </row>
    <row r="93" spans="2:20" ht="23.1" customHeight="1" x14ac:dyDescent="0.25">
      <c r="B93" s="23" t="s">
        <v>133</v>
      </c>
      <c r="C93" s="49">
        <f>AVERAGE('26.09 Kasangati-Kira-24h'!C93,'28.09 Kasangati-24h'!C93)</f>
        <v>0</v>
      </c>
      <c r="D93" s="49">
        <f>AVERAGE('26.09 Kasangati-Kira-24h'!D93,'28.09 Kasangati-24h'!D93)</f>
        <v>0</v>
      </c>
      <c r="E93" s="49">
        <f>AVERAGE('26.09 Kasangati-Kira-24h'!E93,'28.09 Kasangati-24h'!E93)</f>
        <v>0</v>
      </c>
      <c r="F93" s="49">
        <f>AVERAGE('26.09 Kasangati-Kira-24h'!F93,'28.09 Kasangati-24h'!F93)</f>
        <v>0</v>
      </c>
      <c r="G93" s="49">
        <f>AVERAGE('26.09 Kasangati-Kira-24h'!G93,'28.09 Kasangati-24h'!G93)</f>
        <v>0</v>
      </c>
      <c r="H93" s="49">
        <f>AVERAGE('26.09 Kasangati-Kira-24h'!H93,'28.09 Kasangati-24h'!H93)</f>
        <v>0</v>
      </c>
      <c r="I93" s="49">
        <f>AVERAGE('26.09 Kasangati-Kira-24h'!I93,'28.09 Kasangati-24h'!I93)</f>
        <v>0</v>
      </c>
      <c r="J93" s="49">
        <f>AVERAGE('26.09 Kasangati-Kira-24h'!J93,'28.09 Kasangati-24h'!J93)</f>
        <v>0</v>
      </c>
      <c r="K93" s="49">
        <f>AVERAGE('26.09 Kasangati-Kira-24h'!K93,'28.09 Kasangati-24h'!K93)</f>
        <v>0</v>
      </c>
      <c r="L93" s="49">
        <f>AVERAGE('26.09 Kasangati-Kira-24h'!L93,'28.09 Kasangati-24h'!L93)</f>
        <v>0</v>
      </c>
      <c r="M93" s="49">
        <f>AVERAGE('26.09 Kasangati-Kira-24h'!M93,'28.09 Kasangati-24h'!M93)</f>
        <v>1.5</v>
      </c>
      <c r="N93" s="49">
        <f>AVERAGE('26.09 Kasangati-Kira-24h'!N93,'28.09 Kasangati-24h'!N93)</f>
        <v>0</v>
      </c>
      <c r="O93" s="15">
        <f t="shared" si="35"/>
        <v>0</v>
      </c>
      <c r="P93" s="15">
        <f t="shared" si="36"/>
        <v>1.5</v>
      </c>
      <c r="R93" s="8"/>
      <c r="T93"/>
    </row>
    <row r="94" spans="2:20" ht="23.1" customHeight="1" x14ac:dyDescent="0.25">
      <c r="B94" s="24" t="s">
        <v>134</v>
      </c>
      <c r="C94" s="49">
        <f>AVERAGE('26.09 Kasangati-Kira-24h'!C94,'28.09 Kasangati-24h'!C94)</f>
        <v>0</v>
      </c>
      <c r="D94" s="49">
        <f>AVERAGE('26.09 Kasangati-Kira-24h'!D94,'28.09 Kasangati-24h'!D94)</f>
        <v>0</v>
      </c>
      <c r="E94" s="49">
        <f>AVERAGE('26.09 Kasangati-Kira-24h'!E94,'28.09 Kasangati-24h'!E94)</f>
        <v>0</v>
      </c>
      <c r="F94" s="49">
        <f>AVERAGE('26.09 Kasangati-Kira-24h'!F94,'28.09 Kasangati-24h'!F94)</f>
        <v>0</v>
      </c>
      <c r="G94" s="49">
        <f>AVERAGE('26.09 Kasangati-Kira-24h'!G94,'28.09 Kasangati-24h'!G94)</f>
        <v>0</v>
      </c>
      <c r="H94" s="49">
        <f>AVERAGE('26.09 Kasangati-Kira-24h'!H94,'28.09 Kasangati-24h'!H94)</f>
        <v>0</v>
      </c>
      <c r="I94" s="49">
        <f>AVERAGE('26.09 Kasangati-Kira-24h'!I94,'28.09 Kasangati-24h'!I94)</f>
        <v>0</v>
      </c>
      <c r="J94" s="49">
        <f>AVERAGE('26.09 Kasangati-Kira-24h'!J94,'28.09 Kasangati-24h'!J94)</f>
        <v>0</v>
      </c>
      <c r="K94" s="49">
        <f>AVERAGE('26.09 Kasangati-Kira-24h'!K94,'28.09 Kasangati-24h'!K94)</f>
        <v>0</v>
      </c>
      <c r="L94" s="49">
        <f>AVERAGE('26.09 Kasangati-Kira-24h'!L94,'28.09 Kasangati-24h'!L94)</f>
        <v>0</v>
      </c>
      <c r="M94" s="49">
        <f>AVERAGE('26.09 Kasangati-Kira-24h'!M94,'28.09 Kasangati-24h'!M94)</f>
        <v>0</v>
      </c>
      <c r="N94" s="49">
        <f>AVERAGE('26.09 Kasangati-Kira-24h'!N94,'28.09 Kasangati-24h'!N94)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AVERAGE('26.09 Kasangati-Kira-24h'!C95,'28.09 Kasangati-24h'!C95)</f>
        <v>0</v>
      </c>
      <c r="D95" s="49">
        <f>AVERAGE('26.09 Kasangati-Kira-24h'!D95,'28.09 Kasangati-24h'!D95)</f>
        <v>0</v>
      </c>
      <c r="E95" s="49">
        <f>AVERAGE('26.09 Kasangati-Kira-24h'!E95,'28.09 Kasangati-24h'!E95)</f>
        <v>0</v>
      </c>
      <c r="F95" s="49">
        <f>AVERAGE('26.09 Kasangati-Kira-24h'!F95,'28.09 Kasangati-24h'!F95)</f>
        <v>0</v>
      </c>
      <c r="G95" s="49">
        <f>AVERAGE('26.09 Kasangati-Kira-24h'!G95,'28.09 Kasangati-24h'!G95)</f>
        <v>0</v>
      </c>
      <c r="H95" s="49">
        <f>AVERAGE('26.09 Kasangati-Kira-24h'!H95,'28.09 Kasangati-24h'!H95)</f>
        <v>0</v>
      </c>
      <c r="I95" s="49">
        <f>AVERAGE('26.09 Kasangati-Kira-24h'!I95,'28.09 Kasangati-24h'!I95)</f>
        <v>0.5</v>
      </c>
      <c r="J95" s="49">
        <f>AVERAGE('26.09 Kasangati-Kira-24h'!J95,'28.09 Kasangati-24h'!J95)</f>
        <v>0.5</v>
      </c>
      <c r="K95" s="49">
        <f>AVERAGE('26.09 Kasangati-Kira-24h'!K95,'28.09 Kasangati-24h'!K95)</f>
        <v>0</v>
      </c>
      <c r="L95" s="49">
        <f>AVERAGE('26.09 Kasangati-Kira-24h'!L95,'28.09 Kasangati-24h'!L95)</f>
        <v>0</v>
      </c>
      <c r="M95" s="49">
        <f>AVERAGE('26.09 Kasangati-Kira-24h'!M95,'28.09 Kasangati-24h'!M95)</f>
        <v>2</v>
      </c>
      <c r="N95" s="49">
        <f>AVERAGE('26.09 Kasangati-Kira-24h'!N95,'28.09 Kasangati-24h'!N95)</f>
        <v>0</v>
      </c>
      <c r="O95" s="15">
        <f t="shared" si="35"/>
        <v>1</v>
      </c>
      <c r="P95" s="15">
        <f t="shared" si="36"/>
        <v>3</v>
      </c>
      <c r="R95" s="8"/>
      <c r="T95"/>
    </row>
    <row r="96" spans="2:20" ht="23.1" customHeight="1" x14ac:dyDescent="0.25">
      <c r="B96" s="25" t="s">
        <v>136</v>
      </c>
      <c r="C96" s="49">
        <f>AVERAGE('26.09 Kasangati-Kira-24h'!C96,'28.09 Kasangati-24h'!C96)</f>
        <v>0.5</v>
      </c>
      <c r="D96" s="49">
        <f>AVERAGE('26.09 Kasangati-Kira-24h'!D96,'28.09 Kasangati-24h'!D96)</f>
        <v>0.5</v>
      </c>
      <c r="E96" s="49">
        <f>AVERAGE('26.09 Kasangati-Kira-24h'!E96,'28.09 Kasangati-24h'!E96)</f>
        <v>0.5</v>
      </c>
      <c r="F96" s="49">
        <f>AVERAGE('26.09 Kasangati-Kira-24h'!F96,'28.09 Kasangati-24h'!F96)</f>
        <v>0</v>
      </c>
      <c r="G96" s="49">
        <f>AVERAGE('26.09 Kasangati-Kira-24h'!G96,'28.09 Kasangati-24h'!G96)</f>
        <v>0</v>
      </c>
      <c r="H96" s="49">
        <f>AVERAGE('26.09 Kasangati-Kira-24h'!H96,'28.09 Kasangati-24h'!H96)</f>
        <v>0</v>
      </c>
      <c r="I96" s="49">
        <f>AVERAGE('26.09 Kasangati-Kira-24h'!I96,'28.09 Kasangati-24h'!I96)</f>
        <v>0</v>
      </c>
      <c r="J96" s="49">
        <f>AVERAGE('26.09 Kasangati-Kira-24h'!J96,'28.09 Kasangati-24h'!J96)</f>
        <v>0</v>
      </c>
      <c r="K96" s="49">
        <f>AVERAGE('26.09 Kasangati-Kira-24h'!K96,'28.09 Kasangati-24h'!K96)</f>
        <v>0</v>
      </c>
      <c r="L96" s="49">
        <f>AVERAGE('26.09 Kasangati-Kira-24h'!L96,'28.09 Kasangati-24h'!L96)</f>
        <v>0</v>
      </c>
      <c r="M96" s="49">
        <f>AVERAGE('26.09 Kasangati-Kira-24h'!M96,'28.09 Kasangati-24h'!M96)</f>
        <v>1.5</v>
      </c>
      <c r="N96" s="49">
        <f>AVERAGE('26.09 Kasangati-Kira-24h'!N96,'28.09 Kasangati-24h'!N96)</f>
        <v>0</v>
      </c>
      <c r="O96" s="15">
        <f t="shared" si="35"/>
        <v>1.5</v>
      </c>
      <c r="P96" s="15">
        <f t="shared" si="36"/>
        <v>3</v>
      </c>
      <c r="R96" s="8"/>
      <c r="T96"/>
    </row>
    <row r="97" spans="2:20" ht="23.1" customHeight="1" x14ac:dyDescent="0.25">
      <c r="B97" s="23" t="s">
        <v>137</v>
      </c>
      <c r="C97" s="49">
        <f>AVERAGE('26.09 Kasangati-Kira-24h'!C97,'28.09 Kasangati-24h'!C97)</f>
        <v>0</v>
      </c>
      <c r="D97" s="49">
        <f>AVERAGE('26.09 Kasangati-Kira-24h'!D97,'28.09 Kasangati-24h'!D97)</f>
        <v>0</v>
      </c>
      <c r="E97" s="49">
        <f>AVERAGE('26.09 Kasangati-Kira-24h'!E97,'28.09 Kasangati-24h'!E97)</f>
        <v>0</v>
      </c>
      <c r="F97" s="49">
        <f>AVERAGE('26.09 Kasangati-Kira-24h'!F97,'28.09 Kasangati-24h'!F97)</f>
        <v>0.5</v>
      </c>
      <c r="G97" s="49">
        <f>AVERAGE('26.09 Kasangati-Kira-24h'!G97,'28.09 Kasangati-24h'!G97)</f>
        <v>0</v>
      </c>
      <c r="H97" s="49">
        <f>AVERAGE('26.09 Kasangati-Kira-24h'!H97,'28.09 Kasangati-24h'!H97)</f>
        <v>0</v>
      </c>
      <c r="I97" s="49">
        <f>AVERAGE('26.09 Kasangati-Kira-24h'!I97,'28.09 Kasangati-24h'!I97)</f>
        <v>1.5</v>
      </c>
      <c r="J97" s="49">
        <f>AVERAGE('26.09 Kasangati-Kira-24h'!J97,'28.09 Kasangati-24h'!J97)</f>
        <v>0.5</v>
      </c>
      <c r="K97" s="49">
        <f>AVERAGE('26.09 Kasangati-Kira-24h'!K97,'28.09 Kasangati-24h'!K97)</f>
        <v>0</v>
      </c>
      <c r="L97" s="49">
        <f>AVERAGE('26.09 Kasangati-Kira-24h'!L97,'28.09 Kasangati-24h'!L97)</f>
        <v>0</v>
      </c>
      <c r="M97" s="49">
        <f>AVERAGE('26.09 Kasangati-Kira-24h'!M97,'28.09 Kasangati-24h'!M97)</f>
        <v>3</v>
      </c>
      <c r="N97" s="49">
        <f>AVERAGE('26.09 Kasangati-Kira-24h'!N97,'28.09 Kasangati-24h'!N97)</f>
        <v>0</v>
      </c>
      <c r="O97" s="15">
        <f t="shared" si="35"/>
        <v>2.5</v>
      </c>
      <c r="P97" s="15">
        <f t="shared" si="36"/>
        <v>5.5</v>
      </c>
      <c r="R97" s="8"/>
      <c r="T97"/>
    </row>
    <row r="98" spans="2:20" ht="23.1" customHeight="1" x14ac:dyDescent="0.25">
      <c r="B98" s="24" t="s">
        <v>138</v>
      </c>
      <c r="C98" s="49">
        <f>AVERAGE('26.09 Kasangati-Kira-24h'!C98,'28.09 Kasangati-24h'!C98)</f>
        <v>0</v>
      </c>
      <c r="D98" s="49">
        <f>AVERAGE('26.09 Kasangati-Kira-24h'!D98,'28.09 Kasangati-24h'!D98)</f>
        <v>0</v>
      </c>
      <c r="E98" s="49">
        <f>AVERAGE('26.09 Kasangati-Kira-24h'!E98,'28.09 Kasangati-24h'!E98)</f>
        <v>0</v>
      </c>
      <c r="F98" s="49">
        <f>AVERAGE('26.09 Kasangati-Kira-24h'!F98,'28.09 Kasangati-24h'!F98)</f>
        <v>1</v>
      </c>
      <c r="G98" s="49">
        <f>AVERAGE('26.09 Kasangati-Kira-24h'!G98,'28.09 Kasangati-24h'!G98)</f>
        <v>0</v>
      </c>
      <c r="H98" s="49">
        <f>AVERAGE('26.09 Kasangati-Kira-24h'!H98,'28.09 Kasangati-24h'!H98)</f>
        <v>0</v>
      </c>
      <c r="I98" s="49">
        <f>AVERAGE('26.09 Kasangati-Kira-24h'!I98,'28.09 Kasangati-24h'!I98)</f>
        <v>0</v>
      </c>
      <c r="J98" s="49">
        <f>AVERAGE('26.09 Kasangati-Kira-24h'!J98,'28.09 Kasangati-24h'!J98)</f>
        <v>0</v>
      </c>
      <c r="K98" s="49">
        <f>AVERAGE('26.09 Kasangati-Kira-24h'!K98,'28.09 Kasangati-24h'!K98)</f>
        <v>0</v>
      </c>
      <c r="L98" s="49">
        <f>AVERAGE('26.09 Kasangati-Kira-24h'!L98,'28.09 Kasangati-24h'!L98)</f>
        <v>0</v>
      </c>
      <c r="M98" s="49">
        <f>AVERAGE('26.09 Kasangati-Kira-24h'!M98,'28.09 Kasangati-24h'!M98)</f>
        <v>4</v>
      </c>
      <c r="N98" s="49">
        <f>AVERAGE('26.09 Kasangati-Kira-24h'!N98,'28.09 Kasangati-24h'!N98)</f>
        <v>0</v>
      </c>
      <c r="O98" s="15">
        <f t="shared" si="35"/>
        <v>1</v>
      </c>
      <c r="P98" s="15">
        <f t="shared" si="36"/>
        <v>5</v>
      </c>
      <c r="R98" s="8"/>
      <c r="T98"/>
    </row>
    <row r="99" spans="2:20" ht="23.1" customHeight="1" x14ac:dyDescent="0.25">
      <c r="B99" s="23" t="s">
        <v>139</v>
      </c>
      <c r="C99" s="49">
        <f>AVERAGE('26.09 Kasangati-Kira-24h'!C99,'28.09 Kasangati-24h'!C99)</f>
        <v>0</v>
      </c>
      <c r="D99" s="49">
        <f>AVERAGE('26.09 Kasangati-Kira-24h'!D99,'28.09 Kasangati-24h'!D99)</f>
        <v>0.5</v>
      </c>
      <c r="E99" s="49">
        <f>AVERAGE('26.09 Kasangati-Kira-24h'!E99,'28.09 Kasangati-24h'!E99)</f>
        <v>0</v>
      </c>
      <c r="F99" s="49">
        <f>AVERAGE('26.09 Kasangati-Kira-24h'!F99,'28.09 Kasangati-24h'!F99)</f>
        <v>0</v>
      </c>
      <c r="G99" s="49">
        <f>AVERAGE('26.09 Kasangati-Kira-24h'!G99,'28.09 Kasangati-24h'!G99)</f>
        <v>0</v>
      </c>
      <c r="H99" s="49">
        <f>AVERAGE('26.09 Kasangati-Kira-24h'!H99,'28.09 Kasangati-24h'!H99)</f>
        <v>0</v>
      </c>
      <c r="I99" s="49">
        <f>AVERAGE('26.09 Kasangati-Kira-24h'!I99,'28.09 Kasangati-24h'!I99)</f>
        <v>0.5</v>
      </c>
      <c r="J99" s="49">
        <f>AVERAGE('26.09 Kasangati-Kira-24h'!J99,'28.09 Kasangati-24h'!J99)</f>
        <v>0</v>
      </c>
      <c r="K99" s="49">
        <f>AVERAGE('26.09 Kasangati-Kira-24h'!K99,'28.09 Kasangati-24h'!K99)</f>
        <v>0</v>
      </c>
      <c r="L99" s="49">
        <f>AVERAGE('26.09 Kasangati-Kira-24h'!L99,'28.09 Kasangati-24h'!L99)</f>
        <v>0</v>
      </c>
      <c r="M99" s="49">
        <f>AVERAGE('26.09 Kasangati-Kira-24h'!M99,'28.09 Kasangati-24h'!M99)</f>
        <v>1.5</v>
      </c>
      <c r="N99" s="49">
        <f>AVERAGE('26.09 Kasangati-Kira-24h'!N99,'28.09 Kasangati-24h'!N99)</f>
        <v>0</v>
      </c>
      <c r="O99" s="15">
        <f t="shared" si="35"/>
        <v>1</v>
      </c>
      <c r="P99" s="15">
        <f t="shared" si="36"/>
        <v>2.5</v>
      </c>
      <c r="R99" s="8"/>
      <c r="T99"/>
    </row>
    <row r="100" spans="2:20" ht="23.1" customHeight="1" x14ac:dyDescent="0.25">
      <c r="B100" s="25" t="s">
        <v>140</v>
      </c>
      <c r="C100" s="49">
        <f>AVERAGE('26.09 Kasangati-Kira-24h'!C100,'28.09 Kasangati-24h'!C100)</f>
        <v>1.5</v>
      </c>
      <c r="D100" s="49">
        <f>AVERAGE('26.09 Kasangati-Kira-24h'!D100,'28.09 Kasangati-24h'!D100)</f>
        <v>0</v>
      </c>
      <c r="E100" s="49">
        <f>AVERAGE('26.09 Kasangati-Kira-24h'!E100,'28.09 Kasangati-24h'!E100)</f>
        <v>0</v>
      </c>
      <c r="F100" s="49">
        <f>AVERAGE('26.09 Kasangati-Kira-24h'!F100,'28.09 Kasangati-24h'!F100)</f>
        <v>0</v>
      </c>
      <c r="G100" s="49">
        <f>AVERAGE('26.09 Kasangati-Kira-24h'!G100,'28.09 Kasangati-24h'!G100)</f>
        <v>0</v>
      </c>
      <c r="H100" s="49">
        <f>AVERAGE('26.09 Kasangati-Kira-24h'!H100,'28.09 Kasangati-24h'!H100)</f>
        <v>0</v>
      </c>
      <c r="I100" s="49">
        <f>AVERAGE('26.09 Kasangati-Kira-24h'!I100,'28.09 Kasangati-24h'!I100)</f>
        <v>0</v>
      </c>
      <c r="J100" s="49">
        <f>AVERAGE('26.09 Kasangati-Kira-24h'!J100,'28.09 Kasangati-24h'!J100)</f>
        <v>0.5</v>
      </c>
      <c r="K100" s="49">
        <f>AVERAGE('26.09 Kasangati-Kira-24h'!K100,'28.09 Kasangati-24h'!K100)</f>
        <v>1</v>
      </c>
      <c r="L100" s="49">
        <f>AVERAGE('26.09 Kasangati-Kira-24h'!L100,'28.09 Kasangati-24h'!L100)</f>
        <v>0</v>
      </c>
      <c r="M100" s="49">
        <f>AVERAGE('26.09 Kasangati-Kira-24h'!M100,'28.09 Kasangati-24h'!M100)</f>
        <v>4</v>
      </c>
      <c r="N100" s="49">
        <f>AVERAGE('26.09 Kasangati-Kira-24h'!N100,'28.09 Kasangati-24h'!N100)</f>
        <v>0</v>
      </c>
      <c r="O100" s="15">
        <f t="shared" si="35"/>
        <v>3</v>
      </c>
      <c r="P100" s="15">
        <f t="shared" si="36"/>
        <v>7</v>
      </c>
      <c r="R100" s="8"/>
      <c r="T100"/>
    </row>
    <row r="101" spans="2:20" ht="23.1" customHeight="1" x14ac:dyDescent="0.25">
      <c r="B101" s="23" t="s">
        <v>141</v>
      </c>
      <c r="C101" s="49">
        <f>AVERAGE('26.09 Kasangati-Kira-24h'!C101,'28.09 Kasangati-24h'!C101)</f>
        <v>0</v>
      </c>
      <c r="D101" s="49">
        <f>AVERAGE('26.09 Kasangati-Kira-24h'!D101,'28.09 Kasangati-24h'!D101)</f>
        <v>0.5</v>
      </c>
      <c r="E101" s="49">
        <f>AVERAGE('26.09 Kasangati-Kira-24h'!E101,'28.09 Kasangati-24h'!E101)</f>
        <v>1</v>
      </c>
      <c r="F101" s="49">
        <f>AVERAGE('26.09 Kasangati-Kira-24h'!F101,'28.09 Kasangati-24h'!F101)</f>
        <v>2</v>
      </c>
      <c r="G101" s="49">
        <f>AVERAGE('26.09 Kasangati-Kira-24h'!G101,'28.09 Kasangati-24h'!G101)</f>
        <v>0</v>
      </c>
      <c r="H101" s="49">
        <f>AVERAGE('26.09 Kasangati-Kira-24h'!H101,'28.09 Kasangati-24h'!H101)</f>
        <v>0</v>
      </c>
      <c r="I101" s="49">
        <f>AVERAGE('26.09 Kasangati-Kira-24h'!I101,'28.09 Kasangati-24h'!I101)</f>
        <v>0</v>
      </c>
      <c r="J101" s="49">
        <f>AVERAGE('26.09 Kasangati-Kira-24h'!J101,'28.09 Kasangati-24h'!J101)</f>
        <v>0</v>
      </c>
      <c r="K101" s="49">
        <f>AVERAGE('26.09 Kasangati-Kira-24h'!K101,'28.09 Kasangati-24h'!K101)</f>
        <v>0</v>
      </c>
      <c r="L101" s="49">
        <f>AVERAGE('26.09 Kasangati-Kira-24h'!L101,'28.09 Kasangati-24h'!L101)</f>
        <v>0</v>
      </c>
      <c r="M101" s="49">
        <f>AVERAGE('26.09 Kasangati-Kira-24h'!M101,'28.09 Kasangati-24h'!M101)</f>
        <v>6</v>
      </c>
      <c r="N101" s="49">
        <f>AVERAGE('26.09 Kasangati-Kira-24h'!N101,'28.09 Kasangati-24h'!N101)</f>
        <v>0</v>
      </c>
      <c r="O101" s="15">
        <f t="shared" si="35"/>
        <v>3.5</v>
      </c>
      <c r="P101" s="15">
        <f t="shared" si="36"/>
        <v>9.5</v>
      </c>
      <c r="R101" s="8"/>
      <c r="T101"/>
    </row>
    <row r="102" spans="2:20" ht="23.1" customHeight="1" x14ac:dyDescent="0.25">
      <c r="B102" s="24" t="s">
        <v>142</v>
      </c>
      <c r="C102" s="49">
        <f>AVERAGE('26.09 Kasangati-Kira-24h'!C102,'28.09 Kasangati-24h'!C102)</f>
        <v>2</v>
      </c>
      <c r="D102" s="49">
        <f>AVERAGE('26.09 Kasangati-Kira-24h'!D102,'28.09 Kasangati-24h'!D102)</f>
        <v>0</v>
      </c>
      <c r="E102" s="49">
        <f>AVERAGE('26.09 Kasangati-Kira-24h'!E102,'28.09 Kasangati-24h'!E102)</f>
        <v>0</v>
      </c>
      <c r="F102" s="49">
        <f>AVERAGE('26.09 Kasangati-Kira-24h'!F102,'28.09 Kasangati-24h'!F102)</f>
        <v>1</v>
      </c>
      <c r="G102" s="49">
        <f>AVERAGE('26.09 Kasangati-Kira-24h'!G102,'28.09 Kasangati-24h'!G102)</f>
        <v>0</v>
      </c>
      <c r="H102" s="49">
        <f>AVERAGE('26.09 Kasangati-Kira-24h'!H102,'28.09 Kasangati-24h'!H102)</f>
        <v>0</v>
      </c>
      <c r="I102" s="49">
        <f>AVERAGE('26.09 Kasangati-Kira-24h'!I102,'28.09 Kasangati-24h'!I102)</f>
        <v>0</v>
      </c>
      <c r="J102" s="49">
        <f>AVERAGE('26.09 Kasangati-Kira-24h'!J102,'28.09 Kasangati-24h'!J102)</f>
        <v>0</v>
      </c>
      <c r="K102" s="49">
        <f>AVERAGE('26.09 Kasangati-Kira-24h'!K102,'28.09 Kasangati-24h'!K102)</f>
        <v>0</v>
      </c>
      <c r="L102" s="49">
        <f>AVERAGE('26.09 Kasangati-Kira-24h'!L102,'28.09 Kasangati-24h'!L102)</f>
        <v>0</v>
      </c>
      <c r="M102" s="49">
        <f>AVERAGE('26.09 Kasangati-Kira-24h'!M102,'28.09 Kasangati-24h'!M102)</f>
        <v>8</v>
      </c>
      <c r="N102" s="49">
        <f>AVERAGE('26.09 Kasangati-Kira-24h'!N102,'28.09 Kasangati-24h'!N102)</f>
        <v>0</v>
      </c>
      <c r="O102" s="15">
        <f t="shared" si="35"/>
        <v>3</v>
      </c>
      <c r="P102" s="15">
        <f t="shared" si="36"/>
        <v>11</v>
      </c>
      <c r="R102" s="8"/>
      <c r="T102"/>
    </row>
    <row r="103" spans="2:20" ht="23.1" customHeight="1" x14ac:dyDescent="0.25">
      <c r="B103" s="23" t="s">
        <v>143</v>
      </c>
      <c r="C103" s="49">
        <f>AVERAGE('26.09 Kasangati-Kira-24h'!C103,'28.09 Kasangati-24h'!C103)</f>
        <v>2</v>
      </c>
      <c r="D103" s="49">
        <f>AVERAGE('26.09 Kasangati-Kira-24h'!D103,'28.09 Kasangati-24h'!D103)</f>
        <v>0</v>
      </c>
      <c r="E103" s="49">
        <f>AVERAGE('26.09 Kasangati-Kira-24h'!E103,'28.09 Kasangati-24h'!E103)</f>
        <v>0.5</v>
      </c>
      <c r="F103" s="49">
        <f>AVERAGE('26.09 Kasangati-Kira-24h'!F103,'28.09 Kasangati-24h'!F103)</f>
        <v>0.5</v>
      </c>
      <c r="G103" s="49">
        <f>AVERAGE('26.09 Kasangati-Kira-24h'!G103,'28.09 Kasangati-24h'!G103)</f>
        <v>0</v>
      </c>
      <c r="H103" s="49">
        <f>AVERAGE('26.09 Kasangati-Kira-24h'!H103,'28.09 Kasangati-24h'!H103)</f>
        <v>0</v>
      </c>
      <c r="I103" s="49">
        <f>AVERAGE('26.09 Kasangati-Kira-24h'!I103,'28.09 Kasangati-24h'!I103)</f>
        <v>0</v>
      </c>
      <c r="J103" s="49">
        <f>AVERAGE('26.09 Kasangati-Kira-24h'!J103,'28.09 Kasangati-24h'!J103)</f>
        <v>0</v>
      </c>
      <c r="K103" s="49">
        <f>AVERAGE('26.09 Kasangati-Kira-24h'!K103,'28.09 Kasangati-24h'!K103)</f>
        <v>1</v>
      </c>
      <c r="L103" s="49">
        <f>AVERAGE('26.09 Kasangati-Kira-24h'!L103,'28.09 Kasangati-24h'!L103)</f>
        <v>0</v>
      </c>
      <c r="M103" s="49">
        <f>AVERAGE('26.09 Kasangati-Kira-24h'!M103,'28.09 Kasangati-24h'!M103)</f>
        <v>10</v>
      </c>
      <c r="N103" s="49">
        <f>AVERAGE('26.09 Kasangati-Kira-24h'!N103,'28.09 Kasangati-24h'!N103)</f>
        <v>0</v>
      </c>
      <c r="O103" s="15">
        <f t="shared" si="35"/>
        <v>4</v>
      </c>
      <c r="P103" s="15">
        <f t="shared" si="36"/>
        <v>14</v>
      </c>
      <c r="R103" s="8"/>
      <c r="T103"/>
    </row>
    <row r="104" spans="2:20" ht="23.1" customHeight="1" x14ac:dyDescent="0.25">
      <c r="B104" s="25" t="s">
        <v>144</v>
      </c>
      <c r="C104" s="49">
        <f>AVERAGE('26.09 Kasangati-Kira-24h'!C104,'28.09 Kasangati-24h'!C104)</f>
        <v>1</v>
      </c>
      <c r="D104" s="49">
        <f>AVERAGE('26.09 Kasangati-Kira-24h'!D104,'28.09 Kasangati-24h'!D104)</f>
        <v>0</v>
      </c>
      <c r="E104" s="49">
        <f>AVERAGE('26.09 Kasangati-Kira-24h'!E104,'28.09 Kasangati-24h'!E104)</f>
        <v>0</v>
      </c>
      <c r="F104" s="49">
        <f>AVERAGE('26.09 Kasangati-Kira-24h'!F104,'28.09 Kasangati-24h'!F104)</f>
        <v>0.5</v>
      </c>
      <c r="G104" s="49">
        <f>AVERAGE('26.09 Kasangati-Kira-24h'!G104,'28.09 Kasangati-24h'!G104)</f>
        <v>0</v>
      </c>
      <c r="H104" s="49">
        <f>AVERAGE('26.09 Kasangati-Kira-24h'!H104,'28.09 Kasangati-24h'!H104)</f>
        <v>0</v>
      </c>
      <c r="I104" s="49">
        <f>AVERAGE('26.09 Kasangati-Kira-24h'!I104,'28.09 Kasangati-24h'!I104)</f>
        <v>0</v>
      </c>
      <c r="J104" s="49">
        <f>AVERAGE('26.09 Kasangati-Kira-24h'!J104,'28.09 Kasangati-24h'!J104)</f>
        <v>2</v>
      </c>
      <c r="K104" s="49">
        <f>AVERAGE('26.09 Kasangati-Kira-24h'!K104,'28.09 Kasangati-24h'!K104)</f>
        <v>0</v>
      </c>
      <c r="L104" s="49">
        <f>AVERAGE('26.09 Kasangati-Kira-24h'!L104,'28.09 Kasangati-24h'!L104)</f>
        <v>0</v>
      </c>
      <c r="M104" s="49">
        <f>AVERAGE('26.09 Kasangati-Kira-24h'!M104,'28.09 Kasangati-24h'!M104)</f>
        <v>10</v>
      </c>
      <c r="N104" s="49">
        <f>AVERAGE('26.09 Kasangati-Kira-24h'!N104,'28.09 Kasangati-24h'!N104)</f>
        <v>0</v>
      </c>
      <c r="O104" s="15">
        <f t="shared" si="35"/>
        <v>3.5</v>
      </c>
      <c r="P104" s="15">
        <f t="shared" si="36"/>
        <v>13.5</v>
      </c>
      <c r="R104" s="8"/>
      <c r="T104"/>
    </row>
    <row r="105" spans="2:20" ht="23.1" customHeight="1" x14ac:dyDescent="0.25">
      <c r="B105" s="23" t="s">
        <v>145</v>
      </c>
      <c r="C105" s="49">
        <f>AVERAGE('26.09 Kasangati-Kira-24h'!C105,'28.09 Kasangati-24h'!C105)</f>
        <v>8</v>
      </c>
      <c r="D105" s="49">
        <f>AVERAGE('26.09 Kasangati-Kira-24h'!D105,'28.09 Kasangati-24h'!D105)</f>
        <v>2.5</v>
      </c>
      <c r="E105" s="49">
        <f>AVERAGE('26.09 Kasangati-Kira-24h'!E105,'28.09 Kasangati-24h'!E105)</f>
        <v>1</v>
      </c>
      <c r="F105" s="49">
        <f>AVERAGE('26.09 Kasangati-Kira-24h'!F105,'28.09 Kasangati-24h'!F105)</f>
        <v>2.5</v>
      </c>
      <c r="G105" s="49">
        <f>AVERAGE('26.09 Kasangati-Kira-24h'!G105,'28.09 Kasangati-24h'!G105)</f>
        <v>0</v>
      </c>
      <c r="H105" s="49">
        <f>AVERAGE('26.09 Kasangati-Kira-24h'!H105,'28.09 Kasangati-24h'!H105)</f>
        <v>0</v>
      </c>
      <c r="I105" s="49">
        <f>AVERAGE('26.09 Kasangati-Kira-24h'!I105,'28.09 Kasangati-24h'!I105)</f>
        <v>0.5</v>
      </c>
      <c r="J105" s="49">
        <f>AVERAGE('26.09 Kasangati-Kira-24h'!J105,'28.09 Kasangati-24h'!J105)</f>
        <v>0</v>
      </c>
      <c r="K105" s="49">
        <f>AVERAGE('26.09 Kasangati-Kira-24h'!K105,'28.09 Kasangati-24h'!K105)</f>
        <v>0</v>
      </c>
      <c r="L105" s="49">
        <f>AVERAGE('26.09 Kasangati-Kira-24h'!L105,'28.09 Kasangati-24h'!L105)</f>
        <v>0</v>
      </c>
      <c r="M105" s="49">
        <f>AVERAGE('26.09 Kasangati-Kira-24h'!M105,'28.09 Kasangati-24h'!M105)</f>
        <v>18</v>
      </c>
      <c r="N105" s="49">
        <f>AVERAGE('26.09 Kasangati-Kira-24h'!N105,'28.09 Kasangati-24h'!N105)</f>
        <v>0</v>
      </c>
      <c r="O105" s="15">
        <f t="shared" si="35"/>
        <v>14.5</v>
      </c>
      <c r="P105" s="15">
        <f t="shared" si="36"/>
        <v>32.5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627.42857142857144</v>
      </c>
      <c r="D106" s="16">
        <f t="shared" ref="D106:P106" si="37">SUM(D10:D105)</f>
        <v>87.214285714285722</v>
      </c>
      <c r="E106" s="16">
        <f t="shared" si="37"/>
        <v>124.35714285714288</v>
      </c>
      <c r="F106" s="16">
        <f t="shared" si="37"/>
        <v>170.76190476190476</v>
      </c>
      <c r="G106" s="16">
        <f t="shared" si="37"/>
        <v>4.2142857142857135</v>
      </c>
      <c r="H106" s="16">
        <f t="shared" si="37"/>
        <v>2.7857142857142851</v>
      </c>
      <c r="I106" s="16">
        <f t="shared" si="37"/>
        <v>93.214285714285708</v>
      </c>
      <c r="J106" s="16">
        <f t="shared" si="37"/>
        <v>26.309523809523803</v>
      </c>
      <c r="K106" s="16">
        <f t="shared" si="37"/>
        <v>15.071428571428575</v>
      </c>
      <c r="L106" s="16">
        <f t="shared" si="37"/>
        <v>18.285714285714285</v>
      </c>
      <c r="M106" s="16">
        <f t="shared" si="37"/>
        <v>1522.8571428571429</v>
      </c>
      <c r="N106" s="16">
        <f t="shared" si="37"/>
        <v>0.14285714285714285</v>
      </c>
      <c r="O106" s="16">
        <f>SUM(O10:O105)</f>
        <v>1169.7857142857144</v>
      </c>
      <c r="P106" s="16">
        <f t="shared" si="37"/>
        <v>2692.6428571428569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0.23301588985860947</v>
      </c>
      <c r="D107" s="43">
        <f t="shared" si="38"/>
        <v>3.2389845345783493E-2</v>
      </c>
      <c r="E107" s="43">
        <f t="shared" si="38"/>
        <v>4.6184046475846896E-2</v>
      </c>
      <c r="F107" s="43">
        <f t="shared" si="38"/>
        <v>6.34179554518043E-2</v>
      </c>
      <c r="G107" s="43">
        <f t="shared" si="38"/>
        <v>1.5651112820648857E-3</v>
      </c>
      <c r="H107" s="43">
        <f t="shared" si="38"/>
        <v>1.034565084754755E-3</v>
      </c>
      <c r="I107" s="43">
        <f t="shared" si="38"/>
        <v>3.4618139374486032E-2</v>
      </c>
      <c r="J107" s="43">
        <f t="shared" si="38"/>
        <v>9.7708924671282404E-3</v>
      </c>
      <c r="K107" s="43">
        <f t="shared" si="38"/>
        <v>5.5972623816218812E-3</v>
      </c>
      <c r="L107" s="43">
        <f t="shared" si="38"/>
        <v>6.7909913255696742E-3</v>
      </c>
      <c r="M107" s="43">
        <f t="shared" si="38"/>
        <v>0.56556224633259944</v>
      </c>
      <c r="N107" s="43">
        <f t="shared" si="38"/>
        <v>5.305461973101308E-5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0.53636197105697003</v>
      </c>
      <c r="D108" s="44">
        <f t="shared" ref="D108:N108" si="39">D106/$O$106</f>
        <v>7.4555779446785125E-2</v>
      </c>
      <c r="E108" s="44">
        <f t="shared" si="39"/>
        <v>0.10630762654942907</v>
      </c>
      <c r="F108" s="44">
        <f t="shared" si="39"/>
        <v>0.14597708167959128</v>
      </c>
      <c r="G108" s="44">
        <f t="shared" si="39"/>
        <v>3.6026134212615241E-3</v>
      </c>
      <c r="H108" s="44">
        <f t="shared" si="39"/>
        <v>2.3813885326982955E-3</v>
      </c>
      <c r="I108" s="44">
        <f t="shared" si="39"/>
        <v>7.9684923978750669E-2</v>
      </c>
      <c r="J108" s="44">
        <f t="shared" si="39"/>
        <v>2.2490891697706124E-2</v>
      </c>
      <c r="K108" s="44">
        <f t="shared" si="39"/>
        <v>1.2883922574342066E-2</v>
      </c>
      <c r="L108" s="44">
        <f t="shared" si="39"/>
        <v>1.5631678573609326E-2</v>
      </c>
      <c r="M108" s="44"/>
      <c r="N108" s="44">
        <f t="shared" si="39"/>
        <v>1.2212248885632286E-4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E79" zoomScale="60" workbookViewId="0">
      <selection activeCell="X100" sqref="X10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'29.09 Kasangati-Kira'!C3:G3</f>
        <v>MCC - C2 - STN 70 - KASANGATI-KIIRA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9" t="s">
        <v>162</v>
      </c>
      <c r="E5" s="80"/>
      <c r="F5" s="41" t="s">
        <v>1</v>
      </c>
      <c r="G5" s="76" t="str">
        <f>'Avg Week Kasangati-Kira'!G5:H5</f>
        <v>Bonobos hotel</v>
      </c>
      <c r="H5" s="77"/>
      <c r="I5" s="14"/>
      <c r="J5" s="2" t="s">
        <v>5</v>
      </c>
      <c r="K5" s="76" t="str">
        <f>'Avg Week Kasangati-Kira'!K5:L5</f>
        <v>Deborah</v>
      </c>
      <c r="L5" s="77"/>
      <c r="M5" s="10"/>
      <c r="N5" s="10"/>
      <c r="O5" s="3"/>
      <c r="P5" s="3"/>
    </row>
    <row r="6" spans="2:32" ht="23.25" customHeight="1" x14ac:dyDescent="0.25">
      <c r="C6" s="2" t="s">
        <v>4</v>
      </c>
      <c r="D6" s="81" t="s">
        <v>161</v>
      </c>
      <c r="E6" s="82"/>
      <c r="F6" s="2" t="s">
        <v>2</v>
      </c>
      <c r="G6" s="81" t="s">
        <v>161</v>
      </c>
      <c r="H6" s="82"/>
      <c r="J6" s="2" t="s">
        <v>21</v>
      </c>
      <c r="K6" s="76" t="str">
        <f>'Avg Week Kasangati-Kira'!K6:L6</f>
        <v>Lawrence</v>
      </c>
      <c r="L6" s="7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Kira-Kasangati'!C10+'Avg Week Kasangati-Kira'!C10</f>
        <v>25.285714285714285</v>
      </c>
      <c r="D10" s="49">
        <f>'Avg Week Kira-Kasangati'!D10+'Avg Week Kasangati-Kira'!D10</f>
        <v>2.1428571428571428</v>
      </c>
      <c r="E10" s="49">
        <f>'Avg Week Kira-Kasangati'!E10+'Avg Week Kasangati-Kira'!E10</f>
        <v>4.8571428571428577</v>
      </c>
      <c r="F10" s="49">
        <f>'Avg Week Kira-Kasangati'!F10+'Avg Week Kasangati-Kira'!F10</f>
        <v>6.8571428571428577</v>
      </c>
      <c r="G10" s="49">
        <f>'Avg Week Kira-Kasangati'!G10+'Avg Week Kasangati-Kira'!G10</f>
        <v>0</v>
      </c>
      <c r="H10" s="49">
        <f>'Avg Week Kira-Kasangati'!H10+'Avg Week Kasangati-Kira'!H10</f>
        <v>0</v>
      </c>
      <c r="I10" s="49">
        <f>'Avg Week Kira-Kasangati'!I10+'Avg Week Kasangati-Kira'!I10</f>
        <v>2.2857142857142856</v>
      </c>
      <c r="J10" s="49">
        <f>'Avg Week Kira-Kasangati'!J10+'Avg Week Kasangati-Kira'!J10</f>
        <v>0.16666666666666666</v>
      </c>
      <c r="K10" s="49">
        <f>'Avg Week Kira-Kasangati'!K10+'Avg Week Kasangati-Kira'!K10</f>
        <v>0.14285714285714285</v>
      </c>
      <c r="L10" s="49">
        <f>'Avg Week Kira-Kasangati'!L10+'Avg Week Kasangati-Kira'!L10</f>
        <v>0.7142857142857143</v>
      </c>
      <c r="M10" s="49">
        <f>'Avg Week Kira-Kasangati'!M10+'Avg Week Kasangati-Kira'!M10</f>
        <v>44.714285714285715</v>
      </c>
      <c r="N10" s="49">
        <f>'Avg Week Kira-Kasangati'!N10+'Avg Week Kasangati-Kira'!N10</f>
        <v>0</v>
      </c>
      <c r="O10" s="15">
        <f t="shared" ref="O10:O58" si="0">SUM(C10:L10,N10)</f>
        <v>42.452380952380949</v>
      </c>
      <c r="P10" s="15">
        <f t="shared" ref="P10:P57" si="1">SUM(C10:N10)</f>
        <v>87.166666666666657</v>
      </c>
      <c r="R10" s="1" t="s">
        <v>6</v>
      </c>
      <c r="S10" s="17">
        <f t="shared" ref="S10:AF10" si="2">SUM(C10:C13)</f>
        <v>105.57142857142858</v>
      </c>
      <c r="T10" s="17">
        <f t="shared" si="2"/>
        <v>10.714285714285715</v>
      </c>
      <c r="U10" s="17">
        <f t="shared" si="2"/>
        <v>14.428571428571429</v>
      </c>
      <c r="V10" s="17">
        <f t="shared" si="2"/>
        <v>31</v>
      </c>
      <c r="W10" s="17">
        <f t="shared" si="2"/>
        <v>0</v>
      </c>
      <c r="X10" s="17">
        <f t="shared" si="2"/>
        <v>0</v>
      </c>
      <c r="Y10" s="17">
        <f t="shared" si="2"/>
        <v>10.142857142857142</v>
      </c>
      <c r="Z10" s="17">
        <f t="shared" si="2"/>
        <v>1.7380952380952379</v>
      </c>
      <c r="AA10" s="17">
        <f t="shared" si="2"/>
        <v>1.2857142857142856</v>
      </c>
      <c r="AB10" s="17">
        <f t="shared" si="2"/>
        <v>2</v>
      </c>
      <c r="AC10" s="17">
        <f t="shared" si="2"/>
        <v>186.71428571428572</v>
      </c>
      <c r="AD10" s="17">
        <f t="shared" si="2"/>
        <v>0</v>
      </c>
      <c r="AE10" s="31">
        <f t="shared" si="2"/>
        <v>176.88095238095238</v>
      </c>
      <c r="AF10" s="31">
        <f t="shared" si="2"/>
        <v>363.59523809523807</v>
      </c>
    </row>
    <row r="11" spans="2:32" s="6" customFormat="1" ht="23.1" customHeight="1" x14ac:dyDescent="0.25">
      <c r="B11" s="23" t="s">
        <v>38</v>
      </c>
      <c r="C11" s="49">
        <f>'Avg Week Kira-Kasangati'!C11+'Avg Week Kasangati-Kira'!C11</f>
        <v>30.571428571428569</v>
      </c>
      <c r="D11" s="49">
        <f>'Avg Week Kira-Kasangati'!D11+'Avg Week Kasangati-Kira'!D11</f>
        <v>3.1428571428571428</v>
      </c>
      <c r="E11" s="49">
        <f>'Avg Week Kira-Kasangati'!E11+'Avg Week Kasangati-Kira'!E11</f>
        <v>3.4285714285714288</v>
      </c>
      <c r="F11" s="49">
        <f>'Avg Week Kira-Kasangati'!F11+'Avg Week Kasangati-Kira'!F11</f>
        <v>9.1428571428571423</v>
      </c>
      <c r="G11" s="49">
        <f>'Avg Week Kira-Kasangati'!G11+'Avg Week Kasangati-Kira'!G11</f>
        <v>0</v>
      </c>
      <c r="H11" s="49">
        <f>'Avg Week Kira-Kasangati'!H11+'Avg Week Kasangati-Kira'!H11</f>
        <v>0</v>
      </c>
      <c r="I11" s="49">
        <f>'Avg Week Kira-Kasangati'!I11+'Avg Week Kasangati-Kira'!I11</f>
        <v>2</v>
      </c>
      <c r="J11" s="49">
        <f>'Avg Week Kira-Kasangati'!J11+'Avg Week Kasangati-Kira'!J11</f>
        <v>0.5714285714285714</v>
      </c>
      <c r="K11" s="49">
        <f>'Avg Week Kira-Kasangati'!K11+'Avg Week Kasangati-Kira'!K11</f>
        <v>0.2857142857142857</v>
      </c>
      <c r="L11" s="49">
        <f>'Avg Week Kira-Kasangati'!L11+'Avg Week Kasangati-Kira'!L11</f>
        <v>0.2857142857142857</v>
      </c>
      <c r="M11" s="49">
        <f>'Avg Week Kira-Kasangati'!M11+'Avg Week Kasangati-Kira'!M11</f>
        <v>51.857142857142854</v>
      </c>
      <c r="N11" s="49">
        <f>'Avg Week Kira-Kasangati'!N11+'Avg Week Kasangati-Kira'!N11</f>
        <v>0</v>
      </c>
      <c r="O11" s="15">
        <f t="shared" si="0"/>
        <v>49.428571428571431</v>
      </c>
      <c r="P11" s="15">
        <f t="shared" si="1"/>
        <v>101.28571428571428</v>
      </c>
      <c r="R11" s="1" t="s">
        <v>7</v>
      </c>
      <c r="S11" s="17">
        <f t="shared" ref="S11:AF11" si="3">SUM(C14:C17)</f>
        <v>71.714285714285708</v>
      </c>
      <c r="T11" s="17">
        <f t="shared" si="3"/>
        <v>11</v>
      </c>
      <c r="U11" s="17">
        <f t="shared" si="3"/>
        <v>15.571428571428573</v>
      </c>
      <c r="V11" s="17">
        <f t="shared" si="3"/>
        <v>26.428571428571431</v>
      </c>
      <c r="W11" s="17">
        <f t="shared" si="3"/>
        <v>0.2857142857142857</v>
      </c>
      <c r="X11" s="17">
        <f t="shared" si="3"/>
        <v>0.14285714285714285</v>
      </c>
      <c r="Y11" s="17">
        <f t="shared" si="3"/>
        <v>10.857142857142858</v>
      </c>
      <c r="Z11" s="17">
        <f t="shared" si="3"/>
        <v>2.7142857142857144</v>
      </c>
      <c r="AA11" s="17">
        <f t="shared" si="3"/>
        <v>1.5714285714285712</v>
      </c>
      <c r="AB11" s="17">
        <f t="shared" si="3"/>
        <v>2.5714285714285712</v>
      </c>
      <c r="AC11" s="17">
        <f t="shared" si="3"/>
        <v>193.57142857142858</v>
      </c>
      <c r="AD11" s="17">
        <f t="shared" si="3"/>
        <v>0</v>
      </c>
      <c r="AE11" s="31">
        <f t="shared" si="3"/>
        <v>142.85714285714286</v>
      </c>
      <c r="AF11" s="31">
        <f t="shared" si="3"/>
        <v>336.42857142857144</v>
      </c>
    </row>
    <row r="12" spans="2:32" ht="23.1" customHeight="1" x14ac:dyDescent="0.25">
      <c r="B12" s="23" t="s">
        <v>39</v>
      </c>
      <c r="C12" s="49">
        <f>'Avg Week Kira-Kasangati'!C12+'Avg Week Kasangati-Kira'!C12</f>
        <v>24</v>
      </c>
      <c r="D12" s="49">
        <f>'Avg Week Kira-Kasangati'!D12+'Avg Week Kasangati-Kira'!D12</f>
        <v>2.7142857142857144</v>
      </c>
      <c r="E12" s="49">
        <f>'Avg Week Kira-Kasangati'!E12+'Avg Week Kasangati-Kira'!E12</f>
        <v>3.5714285714285712</v>
      </c>
      <c r="F12" s="49">
        <f>'Avg Week Kira-Kasangati'!F12+'Avg Week Kasangati-Kira'!F12</f>
        <v>6.8571428571428577</v>
      </c>
      <c r="G12" s="49">
        <f>'Avg Week Kira-Kasangati'!G12+'Avg Week Kasangati-Kira'!G12</f>
        <v>0</v>
      </c>
      <c r="H12" s="49">
        <f>'Avg Week Kira-Kasangati'!H12+'Avg Week Kasangati-Kira'!H12</f>
        <v>0</v>
      </c>
      <c r="I12" s="49">
        <f>'Avg Week Kira-Kasangati'!I12+'Avg Week Kasangati-Kira'!I12</f>
        <v>2.4285714285714288</v>
      </c>
      <c r="J12" s="49">
        <f>'Avg Week Kira-Kasangati'!J12+'Avg Week Kasangati-Kira'!J12</f>
        <v>0.5714285714285714</v>
      </c>
      <c r="K12" s="49">
        <f>'Avg Week Kira-Kasangati'!K12+'Avg Week Kasangati-Kira'!K12</f>
        <v>0.42857142857142855</v>
      </c>
      <c r="L12" s="49">
        <f>'Avg Week Kira-Kasangati'!L12+'Avg Week Kasangati-Kira'!L12</f>
        <v>0.42857142857142855</v>
      </c>
      <c r="M12" s="49">
        <f>'Avg Week Kira-Kasangati'!M12+'Avg Week Kasangati-Kira'!M12</f>
        <v>43.428571428571431</v>
      </c>
      <c r="N12" s="49">
        <f>'Avg Week Kira-Kasangati'!N12+'Avg Week Kasangati-Kira'!N12</f>
        <v>0</v>
      </c>
      <c r="O12" s="15">
        <f t="shared" si="0"/>
        <v>41</v>
      </c>
      <c r="P12" s="15">
        <f t="shared" si="1"/>
        <v>84.428571428571431</v>
      </c>
      <c r="R12" s="1" t="s">
        <v>8</v>
      </c>
      <c r="S12" s="17">
        <f t="shared" ref="S12:AF12" si="4">SUM(C18:C21)</f>
        <v>63.428571428571431</v>
      </c>
      <c r="T12" s="17">
        <f t="shared" si="4"/>
        <v>10.428571428571427</v>
      </c>
      <c r="U12" s="17">
        <f t="shared" si="4"/>
        <v>13</v>
      </c>
      <c r="V12" s="17">
        <f t="shared" si="4"/>
        <v>17.142857142857142</v>
      </c>
      <c r="W12" s="17">
        <f t="shared" si="4"/>
        <v>0.42857142857142855</v>
      </c>
      <c r="X12" s="17">
        <f t="shared" si="4"/>
        <v>1.1428571428571428</v>
      </c>
      <c r="Y12" s="17">
        <f t="shared" si="4"/>
        <v>11.714285714285715</v>
      </c>
      <c r="Z12" s="17">
        <f t="shared" si="4"/>
        <v>4</v>
      </c>
      <c r="AA12" s="17">
        <f t="shared" si="4"/>
        <v>1.7619047619047619</v>
      </c>
      <c r="AB12" s="17">
        <f t="shared" si="4"/>
        <v>2.7142857142857144</v>
      </c>
      <c r="AC12" s="17">
        <f t="shared" si="4"/>
        <v>195.42857142857142</v>
      </c>
      <c r="AD12" s="17">
        <f t="shared" si="4"/>
        <v>0</v>
      </c>
      <c r="AE12" s="31">
        <f t="shared" si="4"/>
        <v>125.76190476190476</v>
      </c>
      <c r="AF12" s="31">
        <f t="shared" si="4"/>
        <v>321.19047619047615</v>
      </c>
    </row>
    <row r="13" spans="2:32" ht="23.1" customHeight="1" x14ac:dyDescent="0.25">
      <c r="B13" s="23" t="s">
        <v>40</v>
      </c>
      <c r="C13" s="49">
        <f>'Avg Week Kira-Kasangati'!C13+'Avg Week Kasangati-Kira'!C13</f>
        <v>25.714285714285715</v>
      </c>
      <c r="D13" s="49">
        <f>'Avg Week Kira-Kasangati'!D13+'Avg Week Kasangati-Kira'!D13</f>
        <v>2.7142857142857144</v>
      </c>
      <c r="E13" s="49">
        <f>'Avg Week Kira-Kasangati'!E13+'Avg Week Kasangati-Kira'!E13</f>
        <v>2.5714285714285712</v>
      </c>
      <c r="F13" s="49">
        <f>'Avg Week Kira-Kasangati'!F13+'Avg Week Kasangati-Kira'!F13</f>
        <v>8.1428571428571423</v>
      </c>
      <c r="G13" s="49">
        <f>'Avg Week Kira-Kasangati'!G13+'Avg Week Kasangati-Kira'!G13</f>
        <v>0</v>
      </c>
      <c r="H13" s="49">
        <f>'Avg Week Kira-Kasangati'!H13+'Avg Week Kasangati-Kira'!H13</f>
        <v>0</v>
      </c>
      <c r="I13" s="49">
        <f>'Avg Week Kira-Kasangati'!I13+'Avg Week Kasangati-Kira'!I13</f>
        <v>3.4285714285714288</v>
      </c>
      <c r="J13" s="49">
        <f>'Avg Week Kira-Kasangati'!J13+'Avg Week Kasangati-Kira'!J13</f>
        <v>0.42857142857142855</v>
      </c>
      <c r="K13" s="49">
        <f>'Avg Week Kira-Kasangati'!K13+'Avg Week Kasangati-Kira'!K13</f>
        <v>0.42857142857142855</v>
      </c>
      <c r="L13" s="49">
        <f>'Avg Week Kira-Kasangati'!L13+'Avg Week Kasangati-Kira'!L13</f>
        <v>0.5714285714285714</v>
      </c>
      <c r="M13" s="49">
        <f>'Avg Week Kira-Kasangati'!M13+'Avg Week Kasangati-Kira'!M13</f>
        <v>46.714285714285715</v>
      </c>
      <c r="N13" s="49">
        <f>'Avg Week Kira-Kasangati'!N13+'Avg Week Kasangati-Kira'!N13</f>
        <v>0</v>
      </c>
      <c r="O13" s="15">
        <f t="shared" si="0"/>
        <v>44</v>
      </c>
      <c r="P13" s="15">
        <f t="shared" si="1"/>
        <v>90.714285714285722</v>
      </c>
      <c r="R13" s="1" t="s">
        <v>9</v>
      </c>
      <c r="S13" s="17">
        <f t="shared" ref="S13:AF13" si="5">SUM(C22:C25)</f>
        <v>73</v>
      </c>
      <c r="T13" s="17">
        <f t="shared" si="5"/>
        <v>6.8571428571428568</v>
      </c>
      <c r="U13" s="17">
        <f t="shared" si="5"/>
        <v>13.571428571428569</v>
      </c>
      <c r="V13" s="17">
        <f t="shared" si="5"/>
        <v>13.571428571428569</v>
      </c>
      <c r="W13" s="17">
        <f t="shared" si="5"/>
        <v>0.5714285714285714</v>
      </c>
      <c r="X13" s="17">
        <f t="shared" si="5"/>
        <v>0.42857142857142855</v>
      </c>
      <c r="Y13" s="17">
        <f t="shared" si="5"/>
        <v>8.4285714285714288</v>
      </c>
      <c r="Z13" s="17">
        <f t="shared" si="5"/>
        <v>3</v>
      </c>
      <c r="AA13" s="17">
        <f t="shared" si="5"/>
        <v>3</v>
      </c>
      <c r="AB13" s="17">
        <f t="shared" si="5"/>
        <v>1.4285714285714284</v>
      </c>
      <c r="AC13" s="17">
        <f t="shared" si="5"/>
        <v>181</v>
      </c>
      <c r="AD13" s="17">
        <f t="shared" si="5"/>
        <v>0</v>
      </c>
      <c r="AE13" s="31">
        <f t="shared" si="5"/>
        <v>123.85714285714285</v>
      </c>
      <c r="AF13" s="31">
        <f t="shared" si="5"/>
        <v>304.85714285714289</v>
      </c>
    </row>
    <row r="14" spans="2:32" ht="23.1" customHeight="1" x14ac:dyDescent="0.25">
      <c r="B14" s="23" t="s">
        <v>41</v>
      </c>
      <c r="C14" s="49">
        <f>'Avg Week Kira-Kasangati'!C14+'Avg Week Kasangati-Kira'!C14</f>
        <v>16.285714285714285</v>
      </c>
      <c r="D14" s="49">
        <f>'Avg Week Kira-Kasangati'!D14+'Avg Week Kasangati-Kira'!D14</f>
        <v>1.8571428571428572</v>
      </c>
      <c r="E14" s="49">
        <f>'Avg Week Kira-Kasangati'!E14+'Avg Week Kasangati-Kira'!E14</f>
        <v>4</v>
      </c>
      <c r="F14" s="49">
        <f>'Avg Week Kira-Kasangati'!F14+'Avg Week Kasangati-Kira'!F14</f>
        <v>6.5714285714285712</v>
      </c>
      <c r="G14" s="49">
        <f>'Avg Week Kira-Kasangati'!G14+'Avg Week Kasangati-Kira'!G14</f>
        <v>0</v>
      </c>
      <c r="H14" s="49">
        <f>'Avg Week Kira-Kasangati'!H14+'Avg Week Kasangati-Kira'!H14</f>
        <v>0</v>
      </c>
      <c r="I14" s="49">
        <f>'Avg Week Kira-Kasangati'!I14+'Avg Week Kasangati-Kira'!I14</f>
        <v>3.2857142857142856</v>
      </c>
      <c r="J14" s="49">
        <f>'Avg Week Kira-Kasangati'!J14+'Avg Week Kasangati-Kira'!J14</f>
        <v>0.2857142857142857</v>
      </c>
      <c r="K14" s="49">
        <f>'Avg Week Kira-Kasangati'!K14+'Avg Week Kasangati-Kira'!K14</f>
        <v>0.5714285714285714</v>
      </c>
      <c r="L14" s="49">
        <f>'Avg Week Kira-Kasangati'!L14+'Avg Week Kasangati-Kira'!L14</f>
        <v>0.5714285714285714</v>
      </c>
      <c r="M14" s="49">
        <f>'Avg Week Kira-Kasangati'!M14+'Avg Week Kasangati-Kira'!M14</f>
        <v>50.285714285714285</v>
      </c>
      <c r="N14" s="49">
        <f>'Avg Week Kira-Kasangati'!N14+'Avg Week Kasangati-Kira'!N14</f>
        <v>0</v>
      </c>
      <c r="O14" s="15">
        <f t="shared" si="0"/>
        <v>33.428571428571423</v>
      </c>
      <c r="P14" s="15">
        <f t="shared" si="1"/>
        <v>83.714285714285708</v>
      </c>
      <c r="R14" s="1" t="s">
        <v>10</v>
      </c>
      <c r="S14" s="17">
        <f t="shared" ref="S14:AF14" si="6">SUM(C26:C29)</f>
        <v>59.571428571428562</v>
      </c>
      <c r="T14" s="17">
        <f t="shared" si="6"/>
        <v>7.7142857142857135</v>
      </c>
      <c r="U14" s="17">
        <f t="shared" si="6"/>
        <v>16.428571428571431</v>
      </c>
      <c r="V14" s="17">
        <f t="shared" si="6"/>
        <v>14.119047619047619</v>
      </c>
      <c r="W14" s="17">
        <f t="shared" si="6"/>
        <v>1.2857142857142856</v>
      </c>
      <c r="X14" s="17">
        <f t="shared" si="6"/>
        <v>0.2857142857142857</v>
      </c>
      <c r="Y14" s="17">
        <f t="shared" si="6"/>
        <v>10.714285714285715</v>
      </c>
      <c r="Z14" s="17">
        <f t="shared" si="6"/>
        <v>3.4285714285714284</v>
      </c>
      <c r="AA14" s="17">
        <f t="shared" si="6"/>
        <v>2.1428571428571428</v>
      </c>
      <c r="AB14" s="17">
        <f t="shared" si="6"/>
        <v>5.4285714285714288</v>
      </c>
      <c r="AC14" s="17">
        <f t="shared" si="6"/>
        <v>183.28571428571428</v>
      </c>
      <c r="AD14" s="17">
        <f t="shared" si="6"/>
        <v>0</v>
      </c>
      <c r="AE14" s="31">
        <f t="shared" si="6"/>
        <v>121.11904761904762</v>
      </c>
      <c r="AF14" s="31">
        <f t="shared" si="6"/>
        <v>304.40476190476193</v>
      </c>
    </row>
    <row r="15" spans="2:32" ht="23.1" customHeight="1" x14ac:dyDescent="0.25">
      <c r="B15" s="23" t="s">
        <v>42</v>
      </c>
      <c r="C15" s="49">
        <f>'Avg Week Kira-Kasangati'!C15+'Avg Week Kasangati-Kira'!C15</f>
        <v>19.428571428571427</v>
      </c>
      <c r="D15" s="49">
        <f>'Avg Week Kira-Kasangati'!D15+'Avg Week Kasangati-Kira'!D15</f>
        <v>3</v>
      </c>
      <c r="E15" s="49">
        <f>'Avg Week Kira-Kasangati'!E15+'Avg Week Kasangati-Kira'!E15</f>
        <v>5.1428571428571423</v>
      </c>
      <c r="F15" s="49">
        <f>'Avg Week Kira-Kasangati'!F15+'Avg Week Kasangati-Kira'!F15</f>
        <v>7.8571428571428577</v>
      </c>
      <c r="G15" s="49">
        <f>'Avg Week Kira-Kasangati'!G15+'Avg Week Kasangati-Kira'!G15</f>
        <v>0</v>
      </c>
      <c r="H15" s="49">
        <f>'Avg Week Kira-Kasangati'!H15+'Avg Week Kasangati-Kira'!H15</f>
        <v>0</v>
      </c>
      <c r="I15" s="49">
        <f>'Avg Week Kira-Kasangati'!I15+'Avg Week Kasangati-Kira'!I15</f>
        <v>2.5714285714285712</v>
      </c>
      <c r="J15" s="49">
        <f>'Avg Week Kira-Kasangati'!J15+'Avg Week Kasangati-Kira'!J15</f>
        <v>0.14285714285714285</v>
      </c>
      <c r="K15" s="49">
        <f>'Avg Week Kira-Kasangati'!K15+'Avg Week Kasangati-Kira'!K15</f>
        <v>0.2857142857142857</v>
      </c>
      <c r="L15" s="49">
        <f>'Avg Week Kira-Kasangati'!L15+'Avg Week Kasangati-Kira'!L15</f>
        <v>0.5714285714285714</v>
      </c>
      <c r="M15" s="49">
        <f>'Avg Week Kira-Kasangati'!M15+'Avg Week Kasangati-Kira'!M15</f>
        <v>51.285714285714292</v>
      </c>
      <c r="N15" s="49">
        <f>'Avg Week Kira-Kasangati'!N15+'Avg Week Kasangati-Kira'!N15</f>
        <v>0</v>
      </c>
      <c r="O15" s="15">
        <f t="shared" si="0"/>
        <v>39</v>
      </c>
      <c r="P15" s="15">
        <f t="shared" si="1"/>
        <v>90.285714285714292</v>
      </c>
      <c r="R15" s="1" t="s">
        <v>11</v>
      </c>
      <c r="S15" s="17">
        <f t="shared" ref="S15:AF15" si="7">SUM(C30:C33)</f>
        <v>61.857142857142861</v>
      </c>
      <c r="T15" s="17">
        <f t="shared" si="7"/>
        <v>6.1428571428571423</v>
      </c>
      <c r="U15" s="17">
        <f t="shared" si="7"/>
        <v>14.571428571428571</v>
      </c>
      <c r="V15" s="17">
        <f t="shared" si="7"/>
        <v>11.857142857142858</v>
      </c>
      <c r="W15" s="17">
        <f t="shared" si="7"/>
        <v>0.42857142857142855</v>
      </c>
      <c r="X15" s="17">
        <f t="shared" si="7"/>
        <v>0.42857142857142855</v>
      </c>
      <c r="Y15" s="17">
        <f t="shared" si="7"/>
        <v>12.857142857142858</v>
      </c>
      <c r="Z15" s="17">
        <f t="shared" si="7"/>
        <v>4.2619047619047619</v>
      </c>
      <c r="AA15" s="17">
        <f t="shared" si="7"/>
        <v>2.8571428571428568</v>
      </c>
      <c r="AB15" s="17">
        <f t="shared" si="7"/>
        <v>3.1428571428571423</v>
      </c>
      <c r="AC15" s="17">
        <f t="shared" si="7"/>
        <v>162</v>
      </c>
      <c r="AD15" s="17">
        <f t="shared" si="7"/>
        <v>0.14285714285714285</v>
      </c>
      <c r="AE15" s="31">
        <f t="shared" si="7"/>
        <v>118.54761904761904</v>
      </c>
      <c r="AF15" s="31">
        <f t="shared" si="7"/>
        <v>280.54761904761904</v>
      </c>
    </row>
    <row r="16" spans="2:32" ht="23.1" customHeight="1" x14ac:dyDescent="0.25">
      <c r="B16" s="23" t="s">
        <v>43</v>
      </c>
      <c r="C16" s="49">
        <f>'Avg Week Kira-Kasangati'!C16+'Avg Week Kasangati-Kira'!C16</f>
        <v>18.714285714285715</v>
      </c>
      <c r="D16" s="49">
        <f>'Avg Week Kira-Kasangati'!D16+'Avg Week Kasangati-Kira'!D16</f>
        <v>3.1428571428571428</v>
      </c>
      <c r="E16" s="49">
        <f>'Avg Week Kira-Kasangati'!E16+'Avg Week Kasangati-Kira'!E16</f>
        <v>3.7142857142857144</v>
      </c>
      <c r="F16" s="49">
        <f>'Avg Week Kira-Kasangati'!F16+'Avg Week Kasangati-Kira'!F16</f>
        <v>6.4285714285714288</v>
      </c>
      <c r="G16" s="49">
        <f>'Avg Week Kira-Kasangati'!G16+'Avg Week Kasangati-Kira'!G16</f>
        <v>0.14285714285714285</v>
      </c>
      <c r="H16" s="49">
        <f>'Avg Week Kira-Kasangati'!H16+'Avg Week Kasangati-Kira'!H16</f>
        <v>0</v>
      </c>
      <c r="I16" s="49">
        <f>'Avg Week Kira-Kasangati'!I16+'Avg Week Kasangati-Kira'!I16</f>
        <v>3.1428571428571428</v>
      </c>
      <c r="J16" s="49">
        <f>'Avg Week Kira-Kasangati'!J16+'Avg Week Kasangati-Kira'!J16</f>
        <v>1.1428571428571428</v>
      </c>
      <c r="K16" s="49">
        <f>'Avg Week Kira-Kasangati'!K16+'Avg Week Kasangati-Kira'!K16</f>
        <v>0.42857142857142855</v>
      </c>
      <c r="L16" s="49">
        <f>'Avg Week Kira-Kasangati'!L16+'Avg Week Kasangati-Kira'!L16</f>
        <v>0.14285714285714285</v>
      </c>
      <c r="M16" s="49">
        <f>'Avg Week Kira-Kasangati'!M16+'Avg Week Kasangati-Kira'!M16</f>
        <v>48.714285714285715</v>
      </c>
      <c r="N16" s="49">
        <f>'Avg Week Kira-Kasangati'!N16+'Avg Week Kasangati-Kira'!N16</f>
        <v>0</v>
      </c>
      <c r="O16" s="15">
        <f t="shared" si="0"/>
        <v>37.000000000000014</v>
      </c>
      <c r="P16" s="15">
        <f t="shared" si="1"/>
        <v>85.714285714285722</v>
      </c>
      <c r="R16" s="1" t="s">
        <v>12</v>
      </c>
      <c r="S16" s="17">
        <f t="shared" ref="S16:AF16" si="8">SUM(C34:C37)</f>
        <v>58.285714285714285</v>
      </c>
      <c r="T16" s="17">
        <f t="shared" si="8"/>
        <v>7.8571428571428577</v>
      </c>
      <c r="U16" s="17">
        <f t="shared" si="8"/>
        <v>13.714285714285715</v>
      </c>
      <c r="V16" s="17">
        <f t="shared" si="8"/>
        <v>14</v>
      </c>
      <c r="W16" s="17">
        <f t="shared" si="8"/>
        <v>0.14285714285714285</v>
      </c>
      <c r="X16" s="17">
        <f t="shared" si="8"/>
        <v>0.42857142857142855</v>
      </c>
      <c r="Y16" s="17">
        <f t="shared" si="8"/>
        <v>12.428571428571429</v>
      </c>
      <c r="Z16" s="17">
        <f t="shared" si="8"/>
        <v>4.2857142857142856</v>
      </c>
      <c r="AA16" s="17">
        <f t="shared" si="8"/>
        <v>1.1428571428571428</v>
      </c>
      <c r="AB16" s="17">
        <f t="shared" si="8"/>
        <v>2</v>
      </c>
      <c r="AC16" s="17">
        <f t="shared" si="8"/>
        <v>137.71428571428572</v>
      </c>
      <c r="AD16" s="17">
        <f t="shared" si="8"/>
        <v>0</v>
      </c>
      <c r="AE16" s="31">
        <f t="shared" si="8"/>
        <v>114.28571428571428</v>
      </c>
      <c r="AF16" s="31">
        <f t="shared" si="8"/>
        <v>252.00000000000003</v>
      </c>
    </row>
    <row r="17" spans="2:32" ht="23.1" customHeight="1" x14ac:dyDescent="0.25">
      <c r="B17" s="23" t="s">
        <v>44</v>
      </c>
      <c r="C17" s="49">
        <f>'Avg Week Kira-Kasangati'!C17+'Avg Week Kasangati-Kira'!C17</f>
        <v>17.285714285714285</v>
      </c>
      <c r="D17" s="49">
        <f>'Avg Week Kira-Kasangati'!D17+'Avg Week Kasangati-Kira'!D17</f>
        <v>3</v>
      </c>
      <c r="E17" s="49">
        <f>'Avg Week Kira-Kasangati'!E17+'Avg Week Kasangati-Kira'!E17</f>
        <v>2.7142857142857144</v>
      </c>
      <c r="F17" s="49">
        <f>'Avg Week Kira-Kasangati'!F17+'Avg Week Kasangati-Kira'!F17</f>
        <v>5.5714285714285712</v>
      </c>
      <c r="G17" s="49">
        <f>'Avg Week Kira-Kasangati'!G17+'Avg Week Kasangati-Kira'!G17</f>
        <v>0.14285714285714285</v>
      </c>
      <c r="H17" s="49">
        <f>'Avg Week Kira-Kasangati'!H17+'Avg Week Kasangati-Kira'!H17</f>
        <v>0.14285714285714285</v>
      </c>
      <c r="I17" s="49">
        <f>'Avg Week Kira-Kasangati'!I17+'Avg Week Kasangati-Kira'!I17</f>
        <v>1.8571428571428572</v>
      </c>
      <c r="J17" s="49">
        <f>'Avg Week Kira-Kasangati'!J17+'Avg Week Kasangati-Kira'!J17</f>
        <v>1.1428571428571428</v>
      </c>
      <c r="K17" s="49">
        <f>'Avg Week Kira-Kasangati'!K17+'Avg Week Kasangati-Kira'!K17</f>
        <v>0.2857142857142857</v>
      </c>
      <c r="L17" s="49">
        <f>'Avg Week Kira-Kasangati'!L17+'Avg Week Kasangati-Kira'!L17</f>
        <v>1.2857142857142856</v>
      </c>
      <c r="M17" s="49">
        <f>'Avg Week Kira-Kasangati'!M17+'Avg Week Kasangati-Kira'!M17</f>
        <v>43.285714285714285</v>
      </c>
      <c r="N17" s="49">
        <f>'Avg Week Kira-Kasangati'!N17+'Avg Week Kasangati-Kira'!N17</f>
        <v>0</v>
      </c>
      <c r="O17" s="15">
        <f t="shared" si="0"/>
        <v>33.428571428571423</v>
      </c>
      <c r="P17" s="15">
        <f t="shared" si="1"/>
        <v>76.714285714285708</v>
      </c>
      <c r="R17" s="1" t="s">
        <v>13</v>
      </c>
      <c r="S17" s="17">
        <f t="shared" ref="S17:AF17" si="9">SUM(C38:C41)</f>
        <v>60.857142857142847</v>
      </c>
      <c r="T17" s="17">
        <f t="shared" si="9"/>
        <v>7.1428571428571432</v>
      </c>
      <c r="U17" s="17">
        <f t="shared" si="9"/>
        <v>12</v>
      </c>
      <c r="V17" s="17">
        <f t="shared" si="9"/>
        <v>10.571428571428571</v>
      </c>
      <c r="W17" s="17">
        <f t="shared" si="9"/>
        <v>0.42857142857142855</v>
      </c>
      <c r="X17" s="17">
        <f t="shared" si="9"/>
        <v>0.2857142857142857</v>
      </c>
      <c r="Y17" s="17">
        <f t="shared" si="9"/>
        <v>10</v>
      </c>
      <c r="Z17" s="17">
        <f t="shared" si="9"/>
        <v>3.5714285714285707</v>
      </c>
      <c r="AA17" s="17">
        <f t="shared" si="9"/>
        <v>0.71428571428571419</v>
      </c>
      <c r="AB17" s="17">
        <f t="shared" si="9"/>
        <v>2.5714285714285712</v>
      </c>
      <c r="AC17" s="17">
        <f t="shared" si="9"/>
        <v>133.85714285714283</v>
      </c>
      <c r="AD17" s="17">
        <f t="shared" si="9"/>
        <v>0</v>
      </c>
      <c r="AE17" s="31">
        <f t="shared" si="9"/>
        <v>108.14285714285714</v>
      </c>
      <c r="AF17" s="31">
        <f t="shared" si="9"/>
        <v>242</v>
      </c>
    </row>
    <row r="18" spans="2:32" ht="23.1" customHeight="1" x14ac:dyDescent="0.25">
      <c r="B18" s="23" t="s">
        <v>45</v>
      </c>
      <c r="C18" s="49">
        <f>'Avg Week Kira-Kasangati'!C18+'Avg Week Kasangati-Kira'!C18</f>
        <v>15.857142857142858</v>
      </c>
      <c r="D18" s="49">
        <f>'Avg Week Kira-Kasangati'!D18+'Avg Week Kasangati-Kira'!D18</f>
        <v>2</v>
      </c>
      <c r="E18" s="49">
        <f>'Avg Week Kira-Kasangati'!E18+'Avg Week Kasangati-Kira'!E18</f>
        <v>2.7142857142857144</v>
      </c>
      <c r="F18" s="49">
        <f>'Avg Week Kira-Kasangati'!F18+'Avg Week Kasangati-Kira'!F18</f>
        <v>4.8571428571428568</v>
      </c>
      <c r="G18" s="49">
        <f>'Avg Week Kira-Kasangati'!G18+'Avg Week Kasangati-Kira'!G18</f>
        <v>0</v>
      </c>
      <c r="H18" s="49">
        <f>'Avg Week Kira-Kasangati'!H18+'Avg Week Kasangati-Kira'!H18</f>
        <v>0</v>
      </c>
      <c r="I18" s="49">
        <f>'Avg Week Kira-Kasangati'!I18+'Avg Week Kasangati-Kira'!I18</f>
        <v>3.4285714285714288</v>
      </c>
      <c r="J18" s="49">
        <f>'Avg Week Kira-Kasangati'!J18+'Avg Week Kasangati-Kira'!J18</f>
        <v>0.5714285714285714</v>
      </c>
      <c r="K18" s="49">
        <f>'Avg Week Kira-Kasangati'!K18+'Avg Week Kasangati-Kira'!K18</f>
        <v>0.33333333333333331</v>
      </c>
      <c r="L18" s="49">
        <f>'Avg Week Kira-Kasangati'!L18+'Avg Week Kasangati-Kira'!L18</f>
        <v>1.2857142857142856</v>
      </c>
      <c r="M18" s="49">
        <f>'Avg Week Kira-Kasangati'!M18+'Avg Week Kasangati-Kira'!M18</f>
        <v>49.428571428571431</v>
      </c>
      <c r="N18" s="49">
        <f>'Avg Week Kira-Kasangati'!N18+'Avg Week Kasangati-Kira'!N18</f>
        <v>0</v>
      </c>
      <c r="O18" s="15">
        <f t="shared" si="0"/>
        <v>31.047619047619051</v>
      </c>
      <c r="P18" s="15">
        <f t="shared" si="1"/>
        <v>80.476190476190482</v>
      </c>
      <c r="R18" s="1" t="s">
        <v>14</v>
      </c>
      <c r="S18" s="17">
        <f t="shared" ref="S18:AF18" si="10">SUM(C42:C45)</f>
        <v>64.428571428571431</v>
      </c>
      <c r="T18" s="17">
        <f t="shared" si="10"/>
        <v>8.7142857142857135</v>
      </c>
      <c r="U18" s="17">
        <f t="shared" si="10"/>
        <v>11.714285714285714</v>
      </c>
      <c r="V18" s="17">
        <f t="shared" si="10"/>
        <v>10.857142857142856</v>
      </c>
      <c r="W18" s="17">
        <f t="shared" si="10"/>
        <v>0</v>
      </c>
      <c r="X18" s="17">
        <f t="shared" si="10"/>
        <v>0.14285714285714285</v>
      </c>
      <c r="Y18" s="17">
        <f t="shared" si="10"/>
        <v>12.571428571428571</v>
      </c>
      <c r="Z18" s="17">
        <f t="shared" si="10"/>
        <v>2.2857142857142856</v>
      </c>
      <c r="AA18" s="17">
        <f t="shared" si="10"/>
        <v>0.71428571428571419</v>
      </c>
      <c r="AB18" s="17">
        <f t="shared" si="10"/>
        <v>1.5714285714285714</v>
      </c>
      <c r="AC18" s="17">
        <f t="shared" si="10"/>
        <v>158.71428571428572</v>
      </c>
      <c r="AD18" s="17">
        <f t="shared" si="10"/>
        <v>0</v>
      </c>
      <c r="AE18" s="31">
        <f t="shared" si="10"/>
        <v>113</v>
      </c>
      <c r="AF18" s="31">
        <f t="shared" si="10"/>
        <v>271.71428571428572</v>
      </c>
    </row>
    <row r="19" spans="2:32" ht="23.1" customHeight="1" x14ac:dyDescent="0.25">
      <c r="B19" s="23" t="s">
        <v>46</v>
      </c>
      <c r="C19" s="49">
        <f>'Avg Week Kira-Kasangati'!C19+'Avg Week Kasangati-Kira'!C19</f>
        <v>15.857142857142858</v>
      </c>
      <c r="D19" s="49">
        <f>'Avg Week Kira-Kasangati'!D19+'Avg Week Kasangati-Kira'!D19</f>
        <v>2.5714285714285712</v>
      </c>
      <c r="E19" s="49">
        <f>'Avg Week Kira-Kasangati'!E19+'Avg Week Kasangati-Kira'!E19</f>
        <v>3.1428571428571428</v>
      </c>
      <c r="F19" s="49">
        <f>'Avg Week Kira-Kasangati'!F19+'Avg Week Kasangati-Kira'!F19</f>
        <v>3.8571428571428568</v>
      </c>
      <c r="G19" s="49">
        <f>'Avg Week Kira-Kasangati'!G19+'Avg Week Kasangati-Kira'!G19</f>
        <v>0.14285714285714285</v>
      </c>
      <c r="H19" s="49">
        <f>'Avg Week Kira-Kasangati'!H19+'Avg Week Kasangati-Kira'!H19</f>
        <v>0.42857142857142855</v>
      </c>
      <c r="I19" s="49">
        <f>'Avg Week Kira-Kasangati'!I19+'Avg Week Kasangati-Kira'!I19</f>
        <v>2.5714285714285712</v>
      </c>
      <c r="J19" s="49">
        <f>'Avg Week Kira-Kasangati'!J19+'Avg Week Kasangati-Kira'!J19</f>
        <v>1.8571428571428572</v>
      </c>
      <c r="K19" s="49">
        <f>'Avg Week Kira-Kasangati'!K19+'Avg Week Kasangati-Kira'!K19</f>
        <v>0.85714285714285721</v>
      </c>
      <c r="L19" s="49">
        <f>'Avg Week Kira-Kasangati'!L19+'Avg Week Kasangati-Kira'!L19</f>
        <v>0.42857142857142855</v>
      </c>
      <c r="M19" s="49">
        <f>'Avg Week Kira-Kasangati'!M19+'Avg Week Kasangati-Kira'!M19</f>
        <v>46.142857142857139</v>
      </c>
      <c r="N19" s="49">
        <f>'Avg Week Kira-Kasangati'!N19+'Avg Week Kasangati-Kira'!N19</f>
        <v>0</v>
      </c>
      <c r="O19" s="15">
        <f t="shared" si="0"/>
        <v>31.714285714285712</v>
      </c>
      <c r="P19" s="15">
        <f t="shared" si="1"/>
        <v>77.857142857142847</v>
      </c>
      <c r="R19" s="1" t="s">
        <v>15</v>
      </c>
      <c r="S19" s="17">
        <f t="shared" ref="S19:AF19" si="11">SUM(C46:C49)</f>
        <v>91.428571428571416</v>
      </c>
      <c r="T19" s="17">
        <f t="shared" si="11"/>
        <v>8.2857142857142847</v>
      </c>
      <c r="U19" s="17">
        <f t="shared" si="11"/>
        <v>15.428571428571427</v>
      </c>
      <c r="V19" s="17">
        <f t="shared" si="11"/>
        <v>19.428571428571427</v>
      </c>
      <c r="W19" s="17">
        <f t="shared" si="11"/>
        <v>0.42857142857142855</v>
      </c>
      <c r="X19" s="17">
        <f t="shared" si="11"/>
        <v>0.2857142857142857</v>
      </c>
      <c r="Y19" s="17">
        <f t="shared" si="11"/>
        <v>12.428571428571427</v>
      </c>
      <c r="Z19" s="17">
        <f t="shared" si="11"/>
        <v>2.714285714285714</v>
      </c>
      <c r="AA19" s="17">
        <f t="shared" si="11"/>
        <v>1.4285714285714284</v>
      </c>
      <c r="AB19" s="17">
        <f t="shared" si="11"/>
        <v>1.4285714285714284</v>
      </c>
      <c r="AC19" s="17">
        <f t="shared" si="11"/>
        <v>175.85714285714289</v>
      </c>
      <c r="AD19" s="17">
        <f t="shared" si="11"/>
        <v>0</v>
      </c>
      <c r="AE19" s="31">
        <f t="shared" si="11"/>
        <v>153.28571428571428</v>
      </c>
      <c r="AF19" s="31">
        <f t="shared" si="11"/>
        <v>329.14285714285717</v>
      </c>
    </row>
    <row r="20" spans="2:32" ht="23.1" customHeight="1" x14ac:dyDescent="0.25">
      <c r="B20" s="23" t="s">
        <v>47</v>
      </c>
      <c r="C20" s="49">
        <f>'Avg Week Kira-Kasangati'!C20+'Avg Week Kasangati-Kira'!C20</f>
        <v>16.714285714285715</v>
      </c>
      <c r="D20" s="49">
        <f>'Avg Week Kira-Kasangati'!D20+'Avg Week Kasangati-Kira'!D20</f>
        <v>2.1428571428571428</v>
      </c>
      <c r="E20" s="49">
        <f>'Avg Week Kira-Kasangati'!E20+'Avg Week Kasangati-Kira'!E20</f>
        <v>4</v>
      </c>
      <c r="F20" s="49">
        <f>'Avg Week Kira-Kasangati'!F20+'Avg Week Kasangati-Kira'!F20</f>
        <v>4.4285714285714288</v>
      </c>
      <c r="G20" s="49">
        <f>'Avg Week Kira-Kasangati'!G20+'Avg Week Kasangati-Kira'!G20</f>
        <v>0.2857142857142857</v>
      </c>
      <c r="H20" s="49">
        <f>'Avg Week Kira-Kasangati'!H20+'Avg Week Kasangati-Kira'!H20</f>
        <v>0.5714285714285714</v>
      </c>
      <c r="I20" s="49">
        <f>'Avg Week Kira-Kasangati'!I20+'Avg Week Kasangati-Kira'!I20</f>
        <v>3.8571428571428572</v>
      </c>
      <c r="J20" s="49">
        <f>'Avg Week Kira-Kasangati'!J20+'Avg Week Kasangati-Kira'!J20</f>
        <v>0.2857142857142857</v>
      </c>
      <c r="K20" s="49">
        <f>'Avg Week Kira-Kasangati'!K20+'Avg Week Kasangati-Kira'!K20</f>
        <v>0.42857142857142855</v>
      </c>
      <c r="L20" s="49">
        <f>'Avg Week Kira-Kasangati'!L20+'Avg Week Kasangati-Kira'!L20</f>
        <v>0.2857142857142857</v>
      </c>
      <c r="M20" s="49">
        <f>'Avg Week Kira-Kasangati'!M20+'Avg Week Kasangati-Kira'!M20</f>
        <v>51.571428571428569</v>
      </c>
      <c r="N20" s="49">
        <f>'Avg Week Kira-Kasangati'!N20+'Avg Week Kasangati-Kira'!N20</f>
        <v>0</v>
      </c>
      <c r="O20" s="15">
        <f t="shared" si="0"/>
        <v>33</v>
      </c>
      <c r="P20" s="15">
        <f t="shared" si="1"/>
        <v>84.571428571428569</v>
      </c>
      <c r="R20" s="1" t="s">
        <v>16</v>
      </c>
      <c r="S20" s="17">
        <f t="shared" ref="S20:AF20" si="12">SUM(C50:C53)</f>
        <v>113.42857142857143</v>
      </c>
      <c r="T20" s="17">
        <f t="shared" si="12"/>
        <v>14.714285714285715</v>
      </c>
      <c r="U20" s="17">
        <f t="shared" si="12"/>
        <v>17.428571428571431</v>
      </c>
      <c r="V20" s="17">
        <f t="shared" si="12"/>
        <v>22.142857142857142</v>
      </c>
      <c r="W20" s="17">
        <f t="shared" si="12"/>
        <v>0.42857142857142855</v>
      </c>
      <c r="X20" s="17">
        <f t="shared" si="12"/>
        <v>0.14285714285714285</v>
      </c>
      <c r="Y20" s="17">
        <f t="shared" si="12"/>
        <v>10.857142857142858</v>
      </c>
      <c r="Z20" s="17">
        <f t="shared" si="12"/>
        <v>4.1428571428571423</v>
      </c>
      <c r="AA20" s="17">
        <f t="shared" si="12"/>
        <v>1.1428571428571428</v>
      </c>
      <c r="AB20" s="17">
        <f t="shared" si="12"/>
        <v>2.4285714285714284</v>
      </c>
      <c r="AC20" s="17">
        <f t="shared" si="12"/>
        <v>187.85714285714289</v>
      </c>
      <c r="AD20" s="17">
        <f t="shared" si="12"/>
        <v>0</v>
      </c>
      <c r="AE20" s="31">
        <f t="shared" si="12"/>
        <v>186.85714285714283</v>
      </c>
      <c r="AF20" s="31">
        <f t="shared" si="12"/>
        <v>374.71428571428578</v>
      </c>
    </row>
    <row r="21" spans="2:32" ht="23.1" customHeight="1" x14ac:dyDescent="0.25">
      <c r="B21" s="23" t="s">
        <v>48</v>
      </c>
      <c r="C21" s="49">
        <f>'Avg Week Kira-Kasangati'!C21+'Avg Week Kasangati-Kira'!C21</f>
        <v>15</v>
      </c>
      <c r="D21" s="49">
        <f>'Avg Week Kira-Kasangati'!D21+'Avg Week Kasangati-Kira'!D21</f>
        <v>3.7142857142857144</v>
      </c>
      <c r="E21" s="49">
        <f>'Avg Week Kira-Kasangati'!E21+'Avg Week Kasangati-Kira'!E21</f>
        <v>3.1428571428571428</v>
      </c>
      <c r="F21" s="49">
        <f>'Avg Week Kira-Kasangati'!F21+'Avg Week Kasangati-Kira'!F21</f>
        <v>4</v>
      </c>
      <c r="G21" s="49">
        <f>'Avg Week Kira-Kasangati'!G21+'Avg Week Kasangati-Kira'!G21</f>
        <v>0</v>
      </c>
      <c r="H21" s="49">
        <f>'Avg Week Kira-Kasangati'!H21+'Avg Week Kasangati-Kira'!H21</f>
        <v>0.14285714285714285</v>
      </c>
      <c r="I21" s="49">
        <f>'Avg Week Kira-Kasangati'!I21+'Avg Week Kasangati-Kira'!I21</f>
        <v>1.8571428571428572</v>
      </c>
      <c r="J21" s="49">
        <f>'Avg Week Kira-Kasangati'!J21+'Avg Week Kasangati-Kira'!J21</f>
        <v>1.2857142857142856</v>
      </c>
      <c r="K21" s="49">
        <f>'Avg Week Kira-Kasangati'!K21+'Avg Week Kasangati-Kira'!K21</f>
        <v>0.14285714285714285</v>
      </c>
      <c r="L21" s="49">
        <f>'Avg Week Kira-Kasangati'!L21+'Avg Week Kasangati-Kira'!L21</f>
        <v>0.71428571428571419</v>
      </c>
      <c r="M21" s="49">
        <f>'Avg Week Kira-Kasangati'!M21+'Avg Week Kasangati-Kira'!M21</f>
        <v>48.285714285714285</v>
      </c>
      <c r="N21" s="49">
        <f>'Avg Week Kira-Kasangati'!N21+'Avg Week Kasangati-Kira'!N21</f>
        <v>0</v>
      </c>
      <c r="O21" s="15">
        <f t="shared" si="0"/>
        <v>30</v>
      </c>
      <c r="P21" s="15">
        <f t="shared" si="1"/>
        <v>78.285714285714278</v>
      </c>
      <c r="R21" s="36" t="s">
        <v>20</v>
      </c>
      <c r="S21" s="34">
        <f t="shared" ref="S21:AF21" si="13">SUM(C54:C57)</f>
        <v>107.71428571428572</v>
      </c>
      <c r="T21" s="17">
        <f t="shared" si="13"/>
        <v>16.571428571428569</v>
      </c>
      <c r="U21" s="17">
        <f t="shared" si="13"/>
        <v>17.714285714285715</v>
      </c>
      <c r="V21" s="17">
        <f t="shared" si="13"/>
        <v>27.142857142857139</v>
      </c>
      <c r="W21" s="17">
        <f t="shared" si="13"/>
        <v>1.4285714285714286</v>
      </c>
      <c r="X21" s="17">
        <f t="shared" si="13"/>
        <v>0.14285714285714285</v>
      </c>
      <c r="Y21" s="17">
        <f t="shared" si="13"/>
        <v>9.7142857142857153</v>
      </c>
      <c r="Z21" s="17">
        <f t="shared" si="13"/>
        <v>3.1428571428571428</v>
      </c>
      <c r="AA21" s="17">
        <f t="shared" si="13"/>
        <v>1.7142857142857142</v>
      </c>
      <c r="AB21" s="17">
        <f t="shared" si="13"/>
        <v>1.7142857142857142</v>
      </c>
      <c r="AC21" s="17">
        <f t="shared" si="13"/>
        <v>192.71428571428572</v>
      </c>
      <c r="AD21" s="17">
        <f t="shared" si="13"/>
        <v>0</v>
      </c>
      <c r="AE21" s="31">
        <f t="shared" si="13"/>
        <v>187</v>
      </c>
      <c r="AF21" s="31">
        <f t="shared" si="13"/>
        <v>379.71428571428567</v>
      </c>
    </row>
    <row r="22" spans="2:32" ht="23.1" customHeight="1" x14ac:dyDescent="0.25">
      <c r="B22" s="23" t="s">
        <v>49</v>
      </c>
      <c r="C22" s="49">
        <f>'Avg Week Kira-Kasangati'!C22+'Avg Week Kasangati-Kira'!C22</f>
        <v>19</v>
      </c>
      <c r="D22" s="49">
        <f>'Avg Week Kira-Kasangati'!D22+'Avg Week Kasangati-Kira'!D22</f>
        <v>1.8571428571428572</v>
      </c>
      <c r="E22" s="49">
        <f>'Avg Week Kira-Kasangati'!E22+'Avg Week Kasangati-Kira'!E22</f>
        <v>3</v>
      </c>
      <c r="F22" s="49">
        <f>'Avg Week Kira-Kasangati'!F22+'Avg Week Kasangati-Kira'!F22</f>
        <v>3.5714285714285712</v>
      </c>
      <c r="G22" s="49">
        <f>'Avg Week Kira-Kasangati'!G22+'Avg Week Kasangati-Kira'!G22</f>
        <v>0.2857142857142857</v>
      </c>
      <c r="H22" s="49">
        <f>'Avg Week Kira-Kasangati'!H22+'Avg Week Kasangati-Kira'!H22</f>
        <v>0</v>
      </c>
      <c r="I22" s="49">
        <f>'Avg Week Kira-Kasangati'!I22+'Avg Week Kasangati-Kira'!I22</f>
        <v>1.5714285714285714</v>
      </c>
      <c r="J22" s="49">
        <f>'Avg Week Kira-Kasangati'!J22+'Avg Week Kasangati-Kira'!J22</f>
        <v>0.71428571428571419</v>
      </c>
      <c r="K22" s="49">
        <f>'Avg Week Kira-Kasangati'!K22+'Avg Week Kasangati-Kira'!K22</f>
        <v>1</v>
      </c>
      <c r="L22" s="49">
        <f>'Avg Week Kira-Kasangati'!L22+'Avg Week Kasangati-Kira'!L22</f>
        <v>0.2857142857142857</v>
      </c>
      <c r="M22" s="49">
        <f>'Avg Week Kira-Kasangati'!M22+'Avg Week Kasangati-Kira'!M22</f>
        <v>54</v>
      </c>
      <c r="N22" s="49">
        <f>'Avg Week Kira-Kasangati'!N22+'Avg Week Kasangati-Kira'!N22</f>
        <v>0</v>
      </c>
      <c r="O22" s="15">
        <f t="shared" si="0"/>
        <v>31.285714285714288</v>
      </c>
      <c r="P22" s="15">
        <f t="shared" si="1"/>
        <v>85.285714285714292</v>
      </c>
      <c r="R22" s="1" t="s">
        <v>146</v>
      </c>
      <c r="S22" s="34">
        <f>SUM(C58:C61)</f>
        <v>81</v>
      </c>
      <c r="T22" s="34">
        <f t="shared" ref="T22:AF22" si="14">SUM(D58:D61)</f>
        <v>17</v>
      </c>
      <c r="U22" s="34">
        <f t="shared" si="14"/>
        <v>16</v>
      </c>
      <c r="V22" s="34">
        <f t="shared" si="14"/>
        <v>34</v>
      </c>
      <c r="W22" s="34">
        <f t="shared" si="14"/>
        <v>0.5</v>
      </c>
      <c r="X22" s="34">
        <f t="shared" si="14"/>
        <v>1.5</v>
      </c>
      <c r="Y22" s="34">
        <f t="shared" si="14"/>
        <v>7.5</v>
      </c>
      <c r="Z22" s="34">
        <f t="shared" si="14"/>
        <v>5</v>
      </c>
      <c r="AA22" s="34">
        <f t="shared" si="14"/>
        <v>6.5</v>
      </c>
      <c r="AB22" s="34">
        <f t="shared" si="14"/>
        <v>3</v>
      </c>
      <c r="AC22" s="34">
        <f t="shared" si="14"/>
        <v>216.5</v>
      </c>
      <c r="AD22" s="34">
        <f t="shared" si="14"/>
        <v>0</v>
      </c>
      <c r="AE22" s="62">
        <f t="shared" si="14"/>
        <v>172</v>
      </c>
      <c r="AF22" s="62">
        <f t="shared" si="14"/>
        <v>388.5</v>
      </c>
    </row>
    <row r="23" spans="2:32" ht="23.1" customHeight="1" x14ac:dyDescent="0.25">
      <c r="B23" s="23" t="s">
        <v>50</v>
      </c>
      <c r="C23" s="49">
        <f>'Avg Week Kira-Kasangati'!C23+'Avg Week Kasangati-Kira'!C23</f>
        <v>16.142857142857142</v>
      </c>
      <c r="D23" s="49">
        <f>'Avg Week Kira-Kasangati'!D23+'Avg Week Kasangati-Kira'!D23</f>
        <v>0.71428571428571419</v>
      </c>
      <c r="E23" s="49">
        <f>'Avg Week Kira-Kasangati'!E23+'Avg Week Kasangati-Kira'!E23</f>
        <v>3</v>
      </c>
      <c r="F23" s="49">
        <f>'Avg Week Kira-Kasangati'!F23+'Avg Week Kasangati-Kira'!F23</f>
        <v>3.2857142857142856</v>
      </c>
      <c r="G23" s="49">
        <f>'Avg Week Kira-Kasangati'!G23+'Avg Week Kasangati-Kira'!G23</f>
        <v>0</v>
      </c>
      <c r="H23" s="49">
        <f>'Avg Week Kira-Kasangati'!H23+'Avg Week Kasangati-Kira'!H23</f>
        <v>0</v>
      </c>
      <c r="I23" s="49">
        <f>'Avg Week Kira-Kasangati'!I23+'Avg Week Kasangati-Kira'!I23</f>
        <v>2.1428571428571428</v>
      </c>
      <c r="J23" s="49">
        <f>'Avg Week Kira-Kasangati'!J23+'Avg Week Kasangati-Kira'!J23</f>
        <v>1.1428571428571428</v>
      </c>
      <c r="K23" s="49">
        <f>'Avg Week Kira-Kasangati'!K23+'Avg Week Kasangati-Kira'!K23</f>
        <v>0.2857142857142857</v>
      </c>
      <c r="L23" s="49">
        <f>'Avg Week Kira-Kasangati'!L23+'Avg Week Kasangati-Kira'!L23</f>
        <v>0.42857142857142855</v>
      </c>
      <c r="M23" s="49">
        <f>'Avg Week Kira-Kasangati'!M23+'Avg Week Kasangati-Kira'!M23</f>
        <v>37</v>
      </c>
      <c r="N23" s="49">
        <f>'Avg Week Kira-Kasangati'!N23+'Avg Week Kasangati-Kira'!N23</f>
        <v>0</v>
      </c>
      <c r="O23" s="15">
        <f t="shared" si="0"/>
        <v>27.142857142857139</v>
      </c>
      <c r="P23" s="15">
        <f t="shared" si="1"/>
        <v>64.142857142857139</v>
      </c>
      <c r="R23" s="1" t="s">
        <v>147</v>
      </c>
      <c r="S23" s="34">
        <f>SUM(C62:C65)</f>
        <v>78</v>
      </c>
      <c r="T23" s="34">
        <f t="shared" ref="T23:AF23" si="15">SUM(D62:D65)</f>
        <v>16.5</v>
      </c>
      <c r="U23" s="34">
        <f t="shared" si="15"/>
        <v>16.5</v>
      </c>
      <c r="V23" s="34">
        <f t="shared" si="15"/>
        <v>24.5</v>
      </c>
      <c r="W23" s="34">
        <f t="shared" si="15"/>
        <v>0</v>
      </c>
      <c r="X23" s="34">
        <f t="shared" si="15"/>
        <v>0</v>
      </c>
      <c r="Y23" s="34">
        <f t="shared" si="15"/>
        <v>12.5</v>
      </c>
      <c r="Z23" s="34">
        <f t="shared" si="15"/>
        <v>3.5</v>
      </c>
      <c r="AA23" s="34">
        <f t="shared" si="15"/>
        <v>3.5</v>
      </c>
      <c r="AB23" s="34">
        <f t="shared" si="15"/>
        <v>0</v>
      </c>
      <c r="AC23" s="34">
        <f t="shared" si="15"/>
        <v>195</v>
      </c>
      <c r="AD23" s="34">
        <f t="shared" si="15"/>
        <v>0</v>
      </c>
      <c r="AE23" s="62">
        <f t="shared" si="15"/>
        <v>155</v>
      </c>
      <c r="AF23" s="62">
        <f t="shared" si="15"/>
        <v>350</v>
      </c>
    </row>
    <row r="24" spans="2:32" ht="23.1" customHeight="1" x14ac:dyDescent="0.25">
      <c r="B24" s="23" t="s">
        <v>51</v>
      </c>
      <c r="C24" s="49">
        <f>'Avg Week Kira-Kasangati'!C24+'Avg Week Kasangati-Kira'!C24</f>
        <v>18.142857142857142</v>
      </c>
      <c r="D24" s="49">
        <f>'Avg Week Kira-Kasangati'!D24+'Avg Week Kasangati-Kira'!D24</f>
        <v>2</v>
      </c>
      <c r="E24" s="49">
        <f>'Avg Week Kira-Kasangati'!E24+'Avg Week Kasangati-Kira'!E24</f>
        <v>3.2857142857142856</v>
      </c>
      <c r="F24" s="49">
        <f>'Avg Week Kira-Kasangati'!F24+'Avg Week Kasangati-Kira'!F24</f>
        <v>4.4285714285714288</v>
      </c>
      <c r="G24" s="49">
        <f>'Avg Week Kira-Kasangati'!G24+'Avg Week Kasangati-Kira'!G24</f>
        <v>0</v>
      </c>
      <c r="H24" s="49">
        <f>'Avg Week Kira-Kasangati'!H24+'Avg Week Kasangati-Kira'!H24</f>
        <v>0.14285714285714285</v>
      </c>
      <c r="I24" s="49">
        <f>'Avg Week Kira-Kasangati'!I24+'Avg Week Kasangati-Kira'!I24</f>
        <v>3</v>
      </c>
      <c r="J24" s="49">
        <f>'Avg Week Kira-Kasangati'!J24+'Avg Week Kasangati-Kira'!J24</f>
        <v>0.42857142857142855</v>
      </c>
      <c r="K24" s="49">
        <f>'Avg Week Kira-Kasangati'!K24+'Avg Week Kasangati-Kira'!K24</f>
        <v>0.8571428571428571</v>
      </c>
      <c r="L24" s="49">
        <f>'Avg Week Kira-Kasangati'!L24+'Avg Week Kasangati-Kira'!L24</f>
        <v>0.42857142857142855</v>
      </c>
      <c r="M24" s="49">
        <f>'Avg Week Kira-Kasangati'!M24+'Avg Week Kasangati-Kira'!M24</f>
        <v>46.571428571428569</v>
      </c>
      <c r="N24" s="49">
        <f>'Avg Week Kira-Kasangati'!N24+'Avg Week Kasangati-Kira'!N24</f>
        <v>0</v>
      </c>
      <c r="O24" s="15">
        <f t="shared" si="0"/>
        <v>32.714285714285708</v>
      </c>
      <c r="P24" s="15">
        <f t="shared" si="1"/>
        <v>79.285714285714278</v>
      </c>
      <c r="R24" s="1" t="s">
        <v>148</v>
      </c>
      <c r="S24" s="34">
        <f>SUM(C66:C69)</f>
        <v>66</v>
      </c>
      <c r="T24" s="34">
        <f t="shared" ref="T24:AF24" si="16">SUM(D66:D69)</f>
        <v>9</v>
      </c>
      <c r="U24" s="34">
        <f t="shared" si="16"/>
        <v>8.5</v>
      </c>
      <c r="V24" s="34">
        <f t="shared" si="16"/>
        <v>21</v>
      </c>
      <c r="W24" s="34">
        <f t="shared" si="16"/>
        <v>0.5</v>
      </c>
      <c r="X24" s="34">
        <f t="shared" si="16"/>
        <v>0</v>
      </c>
      <c r="Y24" s="34">
        <f t="shared" si="16"/>
        <v>7</v>
      </c>
      <c r="Z24" s="34">
        <f t="shared" si="16"/>
        <v>4</v>
      </c>
      <c r="AA24" s="34">
        <f t="shared" si="16"/>
        <v>3</v>
      </c>
      <c r="AB24" s="34">
        <f t="shared" si="16"/>
        <v>1</v>
      </c>
      <c r="AC24" s="34">
        <f t="shared" si="16"/>
        <v>156.5</v>
      </c>
      <c r="AD24" s="34">
        <f t="shared" si="16"/>
        <v>0.5</v>
      </c>
      <c r="AE24" s="62">
        <f t="shared" si="16"/>
        <v>120.5</v>
      </c>
      <c r="AF24" s="62">
        <f t="shared" si="16"/>
        <v>277</v>
      </c>
    </row>
    <row r="25" spans="2:32" ht="23.1" customHeight="1" x14ac:dyDescent="0.25">
      <c r="B25" s="23" t="s">
        <v>52</v>
      </c>
      <c r="C25" s="49">
        <f>'Avg Week Kira-Kasangati'!C25+'Avg Week Kasangati-Kira'!C25</f>
        <v>19.714285714285715</v>
      </c>
      <c r="D25" s="49">
        <f>'Avg Week Kira-Kasangati'!D25+'Avg Week Kasangati-Kira'!D25</f>
        <v>2.2857142857142856</v>
      </c>
      <c r="E25" s="49">
        <f>'Avg Week Kira-Kasangati'!E25+'Avg Week Kasangati-Kira'!E25</f>
        <v>4.2857142857142856</v>
      </c>
      <c r="F25" s="49">
        <f>'Avg Week Kira-Kasangati'!F25+'Avg Week Kasangati-Kira'!F25</f>
        <v>2.2857142857142856</v>
      </c>
      <c r="G25" s="49">
        <f>'Avg Week Kira-Kasangati'!G25+'Avg Week Kasangati-Kira'!G25</f>
        <v>0.2857142857142857</v>
      </c>
      <c r="H25" s="49">
        <f>'Avg Week Kira-Kasangati'!H25+'Avg Week Kasangati-Kira'!H25</f>
        <v>0.2857142857142857</v>
      </c>
      <c r="I25" s="49">
        <f>'Avg Week Kira-Kasangati'!I25+'Avg Week Kasangati-Kira'!I25</f>
        <v>1.7142857142857144</v>
      </c>
      <c r="J25" s="49">
        <f>'Avg Week Kira-Kasangati'!J25+'Avg Week Kasangati-Kira'!J25</f>
        <v>0.71428571428571419</v>
      </c>
      <c r="K25" s="49">
        <f>'Avg Week Kira-Kasangati'!K25+'Avg Week Kasangati-Kira'!K25</f>
        <v>0.8571428571428571</v>
      </c>
      <c r="L25" s="49">
        <f>'Avg Week Kira-Kasangati'!L25+'Avg Week Kasangati-Kira'!L25</f>
        <v>0.2857142857142857</v>
      </c>
      <c r="M25" s="49">
        <f>'Avg Week Kira-Kasangati'!M25+'Avg Week Kasangati-Kira'!M25</f>
        <v>43.428571428571431</v>
      </c>
      <c r="N25" s="49">
        <f>'Avg Week Kira-Kasangati'!N25+'Avg Week Kasangati-Kira'!N25</f>
        <v>0</v>
      </c>
      <c r="O25" s="15">
        <f t="shared" si="0"/>
        <v>32.714285714285708</v>
      </c>
      <c r="P25" s="15">
        <f t="shared" si="1"/>
        <v>76.142857142857139</v>
      </c>
      <c r="R25" s="1" t="s">
        <v>149</v>
      </c>
      <c r="S25" s="34">
        <f>SUM(C70:C73)</f>
        <v>40</v>
      </c>
      <c r="T25" s="34">
        <f t="shared" ref="T25:AF25" si="17">SUM(D70:D73)</f>
        <v>9.5</v>
      </c>
      <c r="U25" s="34">
        <f t="shared" si="17"/>
        <v>6.5</v>
      </c>
      <c r="V25" s="34">
        <f t="shared" si="17"/>
        <v>15</v>
      </c>
      <c r="W25" s="34">
        <f t="shared" si="17"/>
        <v>0.5</v>
      </c>
      <c r="X25" s="34">
        <f t="shared" si="17"/>
        <v>0</v>
      </c>
      <c r="Y25" s="34">
        <f t="shared" si="17"/>
        <v>7</v>
      </c>
      <c r="Z25" s="34">
        <f t="shared" si="17"/>
        <v>2</v>
      </c>
      <c r="AA25" s="34">
        <f t="shared" si="17"/>
        <v>2</v>
      </c>
      <c r="AB25" s="34">
        <f t="shared" si="17"/>
        <v>0</v>
      </c>
      <c r="AC25" s="34">
        <f t="shared" si="17"/>
        <v>124.5</v>
      </c>
      <c r="AD25" s="34">
        <f t="shared" si="17"/>
        <v>0</v>
      </c>
      <c r="AE25" s="62">
        <f t="shared" si="17"/>
        <v>82.5</v>
      </c>
      <c r="AF25" s="62">
        <f t="shared" si="17"/>
        <v>207</v>
      </c>
    </row>
    <row r="26" spans="2:32" ht="23.1" customHeight="1" x14ac:dyDescent="0.25">
      <c r="B26" s="23" t="s">
        <v>53</v>
      </c>
      <c r="C26" s="49">
        <f>'Avg Week Kira-Kasangati'!C26+'Avg Week Kasangati-Kira'!C26</f>
        <v>16.428571428571427</v>
      </c>
      <c r="D26" s="49">
        <f>'Avg Week Kira-Kasangati'!D26+'Avg Week Kasangati-Kira'!D26</f>
        <v>2.2857142857142856</v>
      </c>
      <c r="E26" s="49">
        <f>'Avg Week Kira-Kasangati'!E26+'Avg Week Kasangati-Kira'!E26</f>
        <v>4.4285714285714288</v>
      </c>
      <c r="F26" s="49">
        <f>'Avg Week Kira-Kasangati'!F26+'Avg Week Kasangati-Kira'!F26</f>
        <v>3.7142857142857144</v>
      </c>
      <c r="G26" s="49">
        <f>'Avg Week Kira-Kasangati'!G26+'Avg Week Kasangati-Kira'!G26</f>
        <v>0.2857142857142857</v>
      </c>
      <c r="H26" s="49">
        <f>'Avg Week Kira-Kasangati'!H26+'Avg Week Kasangati-Kira'!H26</f>
        <v>0</v>
      </c>
      <c r="I26" s="49">
        <f>'Avg Week Kira-Kasangati'!I26+'Avg Week Kasangati-Kira'!I26</f>
        <v>3.2857142857142856</v>
      </c>
      <c r="J26" s="49">
        <f>'Avg Week Kira-Kasangati'!J26+'Avg Week Kasangati-Kira'!J26</f>
        <v>1.7142857142857142</v>
      </c>
      <c r="K26" s="49">
        <f>'Avg Week Kira-Kasangati'!K26+'Avg Week Kasangati-Kira'!K26</f>
        <v>0.14285714285714285</v>
      </c>
      <c r="L26" s="49">
        <f>'Avg Week Kira-Kasangati'!L26+'Avg Week Kasangati-Kira'!L26</f>
        <v>1.1428571428571428</v>
      </c>
      <c r="M26" s="49">
        <f>'Avg Week Kira-Kasangati'!M26+'Avg Week Kasangati-Kira'!M26</f>
        <v>44</v>
      </c>
      <c r="N26" s="49">
        <f>'Avg Week Kira-Kasangati'!N26+'Avg Week Kasangati-Kira'!N26</f>
        <v>0</v>
      </c>
      <c r="O26" s="15">
        <f t="shared" si="0"/>
        <v>33.428571428571431</v>
      </c>
      <c r="P26" s="15">
        <f t="shared" si="1"/>
        <v>77.428571428571431</v>
      </c>
      <c r="R26" s="1" t="s">
        <v>150</v>
      </c>
      <c r="S26" s="34">
        <f>SUM(C74:C77)</f>
        <v>22</v>
      </c>
      <c r="T26" s="34">
        <f t="shared" ref="T26:AF26" si="18">SUM(D74:D77)</f>
        <v>6</v>
      </c>
      <c r="U26" s="34">
        <f t="shared" si="18"/>
        <v>7</v>
      </c>
      <c r="V26" s="34">
        <f t="shared" si="18"/>
        <v>7</v>
      </c>
      <c r="W26" s="34">
        <f t="shared" si="18"/>
        <v>0</v>
      </c>
      <c r="X26" s="34">
        <f t="shared" si="18"/>
        <v>0.5</v>
      </c>
      <c r="Y26" s="34">
        <f t="shared" si="18"/>
        <v>3.5</v>
      </c>
      <c r="Z26" s="34">
        <f t="shared" si="18"/>
        <v>0.5</v>
      </c>
      <c r="AA26" s="34">
        <f t="shared" si="18"/>
        <v>1</v>
      </c>
      <c r="AB26" s="34">
        <f t="shared" si="18"/>
        <v>0</v>
      </c>
      <c r="AC26" s="34">
        <f t="shared" si="18"/>
        <v>89.5</v>
      </c>
      <c r="AD26" s="34">
        <f t="shared" si="18"/>
        <v>0</v>
      </c>
      <c r="AE26" s="62">
        <f t="shared" si="18"/>
        <v>47.5</v>
      </c>
      <c r="AF26" s="62">
        <f t="shared" si="18"/>
        <v>137</v>
      </c>
    </row>
    <row r="27" spans="2:32" ht="23.1" customHeight="1" x14ac:dyDescent="0.25">
      <c r="B27" s="23" t="s">
        <v>54</v>
      </c>
      <c r="C27" s="49">
        <f>'Avg Week Kira-Kasangati'!C27+'Avg Week Kasangati-Kira'!C27</f>
        <v>14.428571428571429</v>
      </c>
      <c r="D27" s="49">
        <f>'Avg Week Kira-Kasangati'!D27+'Avg Week Kasangati-Kira'!D27</f>
        <v>1.8571428571428572</v>
      </c>
      <c r="E27" s="49">
        <f>'Avg Week Kira-Kasangati'!E27+'Avg Week Kasangati-Kira'!E27</f>
        <v>4.2857142857142856</v>
      </c>
      <c r="F27" s="49">
        <f>'Avg Week Kira-Kasangati'!F27+'Avg Week Kasangati-Kira'!F27</f>
        <v>3</v>
      </c>
      <c r="G27" s="49">
        <f>'Avg Week Kira-Kasangati'!G27+'Avg Week Kasangati-Kira'!G27</f>
        <v>0.14285714285714285</v>
      </c>
      <c r="H27" s="49">
        <f>'Avg Week Kira-Kasangati'!H27+'Avg Week Kasangati-Kira'!H27</f>
        <v>0</v>
      </c>
      <c r="I27" s="49">
        <f>'Avg Week Kira-Kasangati'!I27+'Avg Week Kasangati-Kira'!I27</f>
        <v>4</v>
      </c>
      <c r="J27" s="49">
        <f>'Avg Week Kira-Kasangati'!J27+'Avg Week Kasangati-Kira'!J27</f>
        <v>0.14285714285714285</v>
      </c>
      <c r="K27" s="49">
        <f>'Avg Week Kira-Kasangati'!K27+'Avg Week Kasangati-Kira'!K27</f>
        <v>0.42857142857142855</v>
      </c>
      <c r="L27" s="49">
        <f>'Avg Week Kira-Kasangati'!L27+'Avg Week Kasangati-Kira'!L27</f>
        <v>2.7142857142857144</v>
      </c>
      <c r="M27" s="49">
        <f>'Avg Week Kira-Kasangati'!M27+'Avg Week Kasangati-Kira'!M27</f>
        <v>48.285714285714285</v>
      </c>
      <c r="N27" s="49">
        <f>'Avg Week Kira-Kasangati'!N27+'Avg Week Kasangati-Kira'!N27</f>
        <v>0</v>
      </c>
      <c r="O27" s="15">
        <f t="shared" si="0"/>
        <v>30.999999999999996</v>
      </c>
      <c r="P27" s="15">
        <f t="shared" si="1"/>
        <v>79.285714285714278</v>
      </c>
      <c r="R27" s="1" t="s">
        <v>151</v>
      </c>
      <c r="S27" s="34">
        <f>SUM(C78:C81)</f>
        <v>9.5</v>
      </c>
      <c r="T27" s="34">
        <f t="shared" ref="T27:AF27" si="19">SUM(D78:D81)</f>
        <v>1.5</v>
      </c>
      <c r="U27" s="34">
        <f t="shared" si="19"/>
        <v>1.5</v>
      </c>
      <c r="V27" s="34">
        <f t="shared" si="19"/>
        <v>0.5</v>
      </c>
      <c r="W27" s="34">
        <f t="shared" si="19"/>
        <v>0</v>
      </c>
      <c r="X27" s="34">
        <f t="shared" si="19"/>
        <v>0</v>
      </c>
      <c r="Y27" s="34">
        <f t="shared" si="19"/>
        <v>0.5</v>
      </c>
      <c r="Z27" s="34">
        <f t="shared" si="19"/>
        <v>1.5</v>
      </c>
      <c r="AA27" s="34">
        <f t="shared" si="19"/>
        <v>1.5</v>
      </c>
      <c r="AB27" s="34">
        <f t="shared" si="19"/>
        <v>0.5</v>
      </c>
      <c r="AC27" s="34">
        <f t="shared" si="19"/>
        <v>53.5</v>
      </c>
      <c r="AD27" s="34">
        <f t="shared" si="19"/>
        <v>0</v>
      </c>
      <c r="AE27" s="62">
        <f t="shared" si="19"/>
        <v>17</v>
      </c>
      <c r="AF27" s="62">
        <f t="shared" si="19"/>
        <v>70.5</v>
      </c>
    </row>
    <row r="28" spans="2:32" ht="23.1" customHeight="1" x14ac:dyDescent="0.25">
      <c r="B28" s="23" t="s">
        <v>55</v>
      </c>
      <c r="C28" s="49">
        <f>'Avg Week Kira-Kasangati'!C28+'Avg Week Kasangati-Kira'!C28</f>
        <v>13.428571428571427</v>
      </c>
      <c r="D28" s="49">
        <f>'Avg Week Kira-Kasangati'!D28+'Avg Week Kasangati-Kira'!D28</f>
        <v>1.5714285714285714</v>
      </c>
      <c r="E28" s="49">
        <f>'Avg Week Kira-Kasangati'!E28+'Avg Week Kasangati-Kira'!E28</f>
        <v>4</v>
      </c>
      <c r="F28" s="49">
        <f>'Avg Week Kira-Kasangati'!F28+'Avg Week Kasangati-Kira'!F28</f>
        <v>4.2619047619047619</v>
      </c>
      <c r="G28" s="49">
        <f>'Avg Week Kira-Kasangati'!G28+'Avg Week Kasangati-Kira'!G28</f>
        <v>0.14285714285714285</v>
      </c>
      <c r="H28" s="49">
        <f>'Avg Week Kira-Kasangati'!H28+'Avg Week Kasangati-Kira'!H28</f>
        <v>0.14285714285714285</v>
      </c>
      <c r="I28" s="49">
        <f>'Avg Week Kira-Kasangati'!I28+'Avg Week Kasangati-Kira'!I28</f>
        <v>2.1428571428571428</v>
      </c>
      <c r="J28" s="49">
        <f>'Avg Week Kira-Kasangati'!J28+'Avg Week Kasangati-Kira'!J28</f>
        <v>0.2857142857142857</v>
      </c>
      <c r="K28" s="49">
        <f>'Avg Week Kira-Kasangati'!K28+'Avg Week Kasangati-Kira'!K28</f>
        <v>0.71428571428571419</v>
      </c>
      <c r="L28" s="49">
        <f>'Avg Week Kira-Kasangati'!L28+'Avg Week Kasangati-Kira'!L28</f>
        <v>0.71428571428571419</v>
      </c>
      <c r="M28" s="49">
        <f>'Avg Week Kira-Kasangati'!M28+'Avg Week Kasangati-Kira'!M28</f>
        <v>42.714285714285715</v>
      </c>
      <c r="N28" s="49">
        <f>'Avg Week Kira-Kasangati'!N28+'Avg Week Kasangati-Kira'!N28</f>
        <v>0</v>
      </c>
      <c r="O28" s="15">
        <f t="shared" si="0"/>
        <v>27.404761904761905</v>
      </c>
      <c r="P28" s="15">
        <f t="shared" si="1"/>
        <v>70.11904761904762</v>
      </c>
      <c r="R28" s="1" t="s">
        <v>152</v>
      </c>
      <c r="S28" s="34">
        <f>SUM(C82:C85)</f>
        <v>12.5</v>
      </c>
      <c r="T28" s="34">
        <f t="shared" ref="T28:AF28" si="20">SUM(D82:D85)</f>
        <v>1.5</v>
      </c>
      <c r="U28" s="34">
        <f t="shared" si="20"/>
        <v>1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0.5</v>
      </c>
      <c r="AA28" s="34">
        <f t="shared" si="20"/>
        <v>0</v>
      </c>
      <c r="AB28" s="34">
        <f t="shared" si="20"/>
        <v>0</v>
      </c>
      <c r="AC28" s="34">
        <f t="shared" si="20"/>
        <v>39.5</v>
      </c>
      <c r="AD28" s="34">
        <f t="shared" si="20"/>
        <v>0</v>
      </c>
      <c r="AE28" s="62">
        <f t="shared" si="20"/>
        <v>19.5</v>
      </c>
      <c r="AF28" s="62">
        <f t="shared" si="20"/>
        <v>59</v>
      </c>
    </row>
    <row r="29" spans="2:32" ht="23.1" customHeight="1" x14ac:dyDescent="0.25">
      <c r="B29" s="23" t="s">
        <v>56</v>
      </c>
      <c r="C29" s="49">
        <f>'Avg Week Kira-Kasangati'!C29+'Avg Week Kasangati-Kira'!C29</f>
        <v>15.285714285714286</v>
      </c>
      <c r="D29" s="49">
        <f>'Avg Week Kira-Kasangati'!D29+'Avg Week Kasangati-Kira'!D29</f>
        <v>2</v>
      </c>
      <c r="E29" s="49">
        <f>'Avg Week Kira-Kasangati'!E29+'Avg Week Kasangati-Kira'!E29</f>
        <v>3.7142857142857144</v>
      </c>
      <c r="F29" s="49">
        <f>'Avg Week Kira-Kasangati'!F29+'Avg Week Kasangati-Kira'!F29</f>
        <v>3.1428571428571428</v>
      </c>
      <c r="G29" s="49">
        <f>'Avg Week Kira-Kasangati'!G29+'Avg Week Kasangati-Kira'!G29</f>
        <v>0.71428571428571419</v>
      </c>
      <c r="H29" s="49">
        <f>'Avg Week Kira-Kasangati'!H29+'Avg Week Kasangati-Kira'!H29</f>
        <v>0.14285714285714285</v>
      </c>
      <c r="I29" s="49">
        <f>'Avg Week Kira-Kasangati'!I29+'Avg Week Kasangati-Kira'!I29</f>
        <v>1.2857142857142856</v>
      </c>
      <c r="J29" s="49">
        <f>'Avg Week Kira-Kasangati'!J29+'Avg Week Kasangati-Kira'!J29</f>
        <v>1.2857142857142856</v>
      </c>
      <c r="K29" s="49">
        <f>'Avg Week Kira-Kasangati'!K29+'Avg Week Kasangati-Kira'!K29</f>
        <v>0.8571428571428571</v>
      </c>
      <c r="L29" s="49">
        <f>'Avg Week Kira-Kasangati'!L29+'Avg Week Kasangati-Kira'!L29</f>
        <v>0.85714285714285721</v>
      </c>
      <c r="M29" s="49">
        <f>'Avg Week Kira-Kasangati'!M29+'Avg Week Kasangati-Kira'!M29</f>
        <v>48.285714285714285</v>
      </c>
      <c r="N29" s="49">
        <f>'Avg Week Kira-Kasangati'!N29+'Avg Week Kasangati-Kira'!N29</f>
        <v>0</v>
      </c>
      <c r="O29" s="15">
        <f t="shared" si="0"/>
        <v>29.285714285714285</v>
      </c>
      <c r="P29" s="15">
        <f t="shared" si="1"/>
        <v>77.571428571428569</v>
      </c>
      <c r="R29" s="1" t="s">
        <v>153</v>
      </c>
      <c r="S29" s="34">
        <f>SUM(C86:C89)</f>
        <v>4</v>
      </c>
      <c r="T29" s="34">
        <f t="shared" ref="T29:AF29" si="21">SUM(D86:D89)</f>
        <v>1</v>
      </c>
      <c r="U29" s="34">
        <f t="shared" si="21"/>
        <v>1.5</v>
      </c>
      <c r="V29" s="34">
        <f t="shared" si="21"/>
        <v>1.5</v>
      </c>
      <c r="W29" s="34">
        <f t="shared" si="21"/>
        <v>0</v>
      </c>
      <c r="X29" s="34">
        <f t="shared" si="21"/>
        <v>0</v>
      </c>
      <c r="Y29" s="34">
        <f t="shared" si="21"/>
        <v>0.5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13.5</v>
      </c>
      <c r="AD29" s="34">
        <f t="shared" si="21"/>
        <v>0</v>
      </c>
      <c r="AE29" s="62">
        <f t="shared" si="21"/>
        <v>8.5</v>
      </c>
      <c r="AF29" s="62">
        <f t="shared" si="21"/>
        <v>22</v>
      </c>
    </row>
    <row r="30" spans="2:32" ht="23.1" customHeight="1" x14ac:dyDescent="0.25">
      <c r="B30" s="23" t="s">
        <v>57</v>
      </c>
      <c r="C30" s="49">
        <f>'Avg Week Kira-Kasangati'!C30+'Avg Week Kasangati-Kira'!C30</f>
        <v>18.857142857142858</v>
      </c>
      <c r="D30" s="49">
        <f>'Avg Week Kira-Kasangati'!D30+'Avg Week Kasangati-Kira'!D30</f>
        <v>2.1428571428571428</v>
      </c>
      <c r="E30" s="49">
        <f>'Avg Week Kira-Kasangati'!E30+'Avg Week Kasangati-Kira'!E30</f>
        <v>4.2857142857142856</v>
      </c>
      <c r="F30" s="49">
        <f>'Avg Week Kira-Kasangati'!F30+'Avg Week Kasangati-Kira'!F30</f>
        <v>3.7142857142857144</v>
      </c>
      <c r="G30" s="49">
        <f>'Avg Week Kira-Kasangati'!G30+'Avg Week Kasangati-Kira'!G30</f>
        <v>0</v>
      </c>
      <c r="H30" s="49">
        <f>'Avg Week Kira-Kasangati'!H30+'Avg Week Kasangati-Kira'!H30</f>
        <v>0</v>
      </c>
      <c r="I30" s="49">
        <f>'Avg Week Kira-Kasangati'!I30+'Avg Week Kasangati-Kira'!I30</f>
        <v>2.1428571428571428</v>
      </c>
      <c r="J30" s="49">
        <f>'Avg Week Kira-Kasangati'!J30+'Avg Week Kasangati-Kira'!J30</f>
        <v>0.85714285714285721</v>
      </c>
      <c r="K30" s="49">
        <f>'Avg Week Kira-Kasangati'!K30+'Avg Week Kasangati-Kira'!K30</f>
        <v>0.8571428571428571</v>
      </c>
      <c r="L30" s="49">
        <f>'Avg Week Kira-Kasangati'!L30+'Avg Week Kasangati-Kira'!L30</f>
        <v>0.5714285714285714</v>
      </c>
      <c r="M30" s="49">
        <f>'Avg Week Kira-Kasangati'!M30+'Avg Week Kasangati-Kira'!M30</f>
        <v>41.142857142857139</v>
      </c>
      <c r="N30" s="49">
        <f>'Avg Week Kira-Kasangati'!N30+'Avg Week Kasangati-Kira'!N30</f>
        <v>0.14285714285714285</v>
      </c>
      <c r="O30" s="15">
        <f t="shared" si="0"/>
        <v>33.571428571428569</v>
      </c>
      <c r="P30" s="15">
        <f t="shared" si="1"/>
        <v>74.714285714285694</v>
      </c>
      <c r="R30" s="1" t="s">
        <v>154</v>
      </c>
      <c r="S30" s="34">
        <f>SUM(C90:C93)</f>
        <v>2</v>
      </c>
      <c r="T30" s="34">
        <f t="shared" ref="T30:AF30" si="22">SUM(D90:D93)</f>
        <v>0</v>
      </c>
      <c r="U30" s="34">
        <f t="shared" si="22"/>
        <v>0.5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0.5</v>
      </c>
      <c r="Z30" s="34">
        <f t="shared" si="22"/>
        <v>0</v>
      </c>
      <c r="AA30" s="34">
        <f t="shared" si="22"/>
        <v>0.5</v>
      </c>
      <c r="AB30" s="34">
        <f t="shared" si="22"/>
        <v>0</v>
      </c>
      <c r="AC30" s="34">
        <f t="shared" si="22"/>
        <v>9</v>
      </c>
      <c r="AD30" s="34">
        <f t="shared" si="22"/>
        <v>0</v>
      </c>
      <c r="AE30" s="62">
        <f t="shared" si="22"/>
        <v>3.5</v>
      </c>
      <c r="AF30" s="62">
        <f t="shared" si="22"/>
        <v>12.5</v>
      </c>
    </row>
    <row r="31" spans="2:32" ht="23.1" customHeight="1" x14ac:dyDescent="0.25">
      <c r="B31" s="24" t="s">
        <v>58</v>
      </c>
      <c r="C31" s="49">
        <f>'Avg Week Kira-Kasangati'!C31+'Avg Week Kasangati-Kira'!C31</f>
        <v>14.857142857142858</v>
      </c>
      <c r="D31" s="49">
        <f>'Avg Week Kira-Kasangati'!D31+'Avg Week Kasangati-Kira'!D31</f>
        <v>1.2857142857142856</v>
      </c>
      <c r="E31" s="49">
        <f>'Avg Week Kira-Kasangati'!E31+'Avg Week Kasangati-Kira'!E31</f>
        <v>5.4285714285714288</v>
      </c>
      <c r="F31" s="49">
        <f>'Avg Week Kira-Kasangati'!F31+'Avg Week Kasangati-Kira'!F31</f>
        <v>2</v>
      </c>
      <c r="G31" s="49">
        <f>'Avg Week Kira-Kasangati'!G31+'Avg Week Kasangati-Kira'!G31</f>
        <v>0.14285714285714285</v>
      </c>
      <c r="H31" s="49">
        <f>'Avg Week Kira-Kasangati'!H31+'Avg Week Kasangati-Kira'!H31</f>
        <v>0.42857142857142855</v>
      </c>
      <c r="I31" s="49">
        <f>'Avg Week Kira-Kasangati'!I31+'Avg Week Kasangati-Kira'!I31</f>
        <v>2.4285714285714288</v>
      </c>
      <c r="J31" s="49">
        <f>'Avg Week Kira-Kasangati'!J31+'Avg Week Kasangati-Kira'!J31</f>
        <v>1.1428571428571428</v>
      </c>
      <c r="K31" s="49">
        <f>'Avg Week Kira-Kasangati'!K31+'Avg Week Kasangati-Kira'!K31</f>
        <v>0.42857142857142855</v>
      </c>
      <c r="L31" s="49">
        <f>'Avg Week Kira-Kasangati'!L31+'Avg Week Kasangati-Kira'!L31</f>
        <v>0.8571428571428571</v>
      </c>
      <c r="M31" s="49">
        <f>'Avg Week Kira-Kasangati'!M31+'Avg Week Kasangati-Kira'!M31</f>
        <v>45</v>
      </c>
      <c r="N31" s="49">
        <f>'Avg Week Kira-Kasangati'!N31+'Avg Week Kasangati-Kira'!N31</f>
        <v>0</v>
      </c>
      <c r="O31" s="15">
        <f t="shared" si="0"/>
        <v>28.999999999999996</v>
      </c>
      <c r="P31" s="15">
        <f t="shared" si="1"/>
        <v>74</v>
      </c>
      <c r="R31" s="1" t="s">
        <v>155</v>
      </c>
      <c r="S31" s="34">
        <f>SUM(C94:C97)</f>
        <v>5</v>
      </c>
      <c r="T31" s="34">
        <f t="shared" ref="T31:AF31" si="23">SUM(D94:D97)</f>
        <v>2</v>
      </c>
      <c r="U31" s="34">
        <f t="shared" si="23"/>
        <v>0.5</v>
      </c>
      <c r="V31" s="34">
        <f t="shared" si="23"/>
        <v>4</v>
      </c>
      <c r="W31" s="34">
        <f t="shared" si="23"/>
        <v>0</v>
      </c>
      <c r="X31" s="34">
        <f t="shared" si="23"/>
        <v>0</v>
      </c>
      <c r="Y31" s="34">
        <f t="shared" si="23"/>
        <v>2.5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22</v>
      </c>
      <c r="AD31" s="34">
        <f t="shared" si="23"/>
        <v>0</v>
      </c>
      <c r="AE31" s="62">
        <f t="shared" si="23"/>
        <v>15</v>
      </c>
      <c r="AF31" s="62">
        <f t="shared" si="23"/>
        <v>37</v>
      </c>
    </row>
    <row r="32" spans="2:32" ht="23.1" customHeight="1" x14ac:dyDescent="0.25">
      <c r="B32" s="24" t="s">
        <v>59</v>
      </c>
      <c r="C32" s="49">
        <f>'Avg Week Kira-Kasangati'!C32+'Avg Week Kasangati-Kira'!C32</f>
        <v>12.571428571428571</v>
      </c>
      <c r="D32" s="49">
        <f>'Avg Week Kira-Kasangati'!D32+'Avg Week Kasangati-Kira'!D32</f>
        <v>1.1428571428571428</v>
      </c>
      <c r="E32" s="49">
        <f>'Avg Week Kira-Kasangati'!E32+'Avg Week Kasangati-Kira'!E32</f>
        <v>2.2857142857142856</v>
      </c>
      <c r="F32" s="49">
        <f>'Avg Week Kira-Kasangati'!F32+'Avg Week Kasangati-Kira'!F32</f>
        <v>2.8571428571428572</v>
      </c>
      <c r="G32" s="49">
        <f>'Avg Week Kira-Kasangati'!G32+'Avg Week Kasangati-Kira'!G32</f>
        <v>0</v>
      </c>
      <c r="H32" s="49">
        <f>'Avg Week Kira-Kasangati'!H32+'Avg Week Kasangati-Kira'!H32</f>
        <v>0</v>
      </c>
      <c r="I32" s="49">
        <f>'Avg Week Kira-Kasangati'!I32+'Avg Week Kasangati-Kira'!I32</f>
        <v>4.5714285714285712</v>
      </c>
      <c r="J32" s="49">
        <f>'Avg Week Kira-Kasangati'!J32+'Avg Week Kasangati-Kira'!J32</f>
        <v>0.83333333333333337</v>
      </c>
      <c r="K32" s="49">
        <f>'Avg Week Kira-Kasangati'!K32+'Avg Week Kasangati-Kira'!K32</f>
        <v>1</v>
      </c>
      <c r="L32" s="49">
        <f>'Avg Week Kira-Kasangati'!L32+'Avg Week Kasangati-Kira'!L32</f>
        <v>1</v>
      </c>
      <c r="M32" s="49">
        <f>'Avg Week Kira-Kasangati'!M32+'Avg Week Kasangati-Kira'!M32</f>
        <v>38.714285714285715</v>
      </c>
      <c r="N32" s="49">
        <f>'Avg Week Kira-Kasangati'!N32+'Avg Week Kasangati-Kira'!N32</f>
        <v>0</v>
      </c>
      <c r="O32" s="15">
        <f t="shared" si="0"/>
        <v>26.261904761904763</v>
      </c>
      <c r="P32" s="15">
        <f t="shared" si="1"/>
        <v>64.976190476190482</v>
      </c>
      <c r="R32" s="1" t="s">
        <v>156</v>
      </c>
      <c r="S32" s="34">
        <f>SUM(C98:C101)</f>
        <v>10.5</v>
      </c>
      <c r="T32" s="34">
        <f t="shared" ref="T32:AF32" si="24">SUM(D98:D101)</f>
        <v>2</v>
      </c>
      <c r="U32" s="34">
        <f t="shared" si="24"/>
        <v>2</v>
      </c>
      <c r="V32" s="34">
        <f t="shared" si="24"/>
        <v>13</v>
      </c>
      <c r="W32" s="34">
        <f t="shared" si="24"/>
        <v>0</v>
      </c>
      <c r="X32" s="34">
        <f t="shared" si="24"/>
        <v>0</v>
      </c>
      <c r="Y32" s="34">
        <f t="shared" si="24"/>
        <v>0.5</v>
      </c>
      <c r="Z32" s="34">
        <f t="shared" si="24"/>
        <v>0.5</v>
      </c>
      <c r="AA32" s="34">
        <f t="shared" si="24"/>
        <v>1</v>
      </c>
      <c r="AB32" s="34">
        <f t="shared" si="24"/>
        <v>0</v>
      </c>
      <c r="AC32" s="34">
        <f t="shared" si="24"/>
        <v>35</v>
      </c>
      <c r="AD32" s="34">
        <f t="shared" si="24"/>
        <v>0</v>
      </c>
      <c r="AE32" s="62">
        <f t="shared" si="24"/>
        <v>29.5</v>
      </c>
      <c r="AF32" s="62">
        <f t="shared" si="24"/>
        <v>64.5</v>
      </c>
    </row>
    <row r="33" spans="2:32" ht="23.1" customHeight="1" x14ac:dyDescent="0.25">
      <c r="B33" s="23" t="s">
        <v>60</v>
      </c>
      <c r="C33" s="49">
        <f>'Avg Week Kira-Kasangati'!C33+'Avg Week Kasangati-Kira'!C33</f>
        <v>15.571428571428573</v>
      </c>
      <c r="D33" s="49">
        <f>'Avg Week Kira-Kasangati'!D33+'Avg Week Kasangati-Kira'!D33</f>
        <v>1.5714285714285716</v>
      </c>
      <c r="E33" s="49">
        <f>'Avg Week Kira-Kasangati'!E33+'Avg Week Kasangati-Kira'!E33</f>
        <v>2.5714285714285712</v>
      </c>
      <c r="F33" s="49">
        <f>'Avg Week Kira-Kasangati'!F33+'Avg Week Kasangati-Kira'!F33</f>
        <v>3.2857142857142856</v>
      </c>
      <c r="G33" s="49">
        <f>'Avg Week Kira-Kasangati'!G33+'Avg Week Kasangati-Kira'!G33</f>
        <v>0.2857142857142857</v>
      </c>
      <c r="H33" s="49">
        <f>'Avg Week Kira-Kasangati'!H33+'Avg Week Kasangati-Kira'!H33</f>
        <v>0</v>
      </c>
      <c r="I33" s="49">
        <f>'Avg Week Kira-Kasangati'!I33+'Avg Week Kasangati-Kira'!I33</f>
        <v>3.7142857142857144</v>
      </c>
      <c r="J33" s="49">
        <f>'Avg Week Kira-Kasangati'!J33+'Avg Week Kasangati-Kira'!J33</f>
        <v>1.4285714285714286</v>
      </c>
      <c r="K33" s="49">
        <f>'Avg Week Kira-Kasangati'!K33+'Avg Week Kasangati-Kira'!K33</f>
        <v>0.5714285714285714</v>
      </c>
      <c r="L33" s="49">
        <f>'Avg Week Kira-Kasangati'!L33+'Avg Week Kasangati-Kira'!L33</f>
        <v>0.71428571428571419</v>
      </c>
      <c r="M33" s="49">
        <f>'Avg Week Kira-Kasangati'!M33+'Avg Week Kasangati-Kira'!M33</f>
        <v>37.142857142857146</v>
      </c>
      <c r="N33" s="49">
        <f>'Avg Week Kira-Kasangati'!N33+'Avg Week Kasangati-Kira'!N33</f>
        <v>0</v>
      </c>
      <c r="O33" s="15">
        <f t="shared" si="0"/>
        <v>29.714285714285715</v>
      </c>
      <c r="P33" s="15">
        <f t="shared" si="1"/>
        <v>66.857142857142861</v>
      </c>
      <c r="R33" s="1" t="s">
        <v>157</v>
      </c>
      <c r="S33" s="34">
        <f>SUM(C102:C105)</f>
        <v>35</v>
      </c>
      <c r="T33" s="34">
        <f t="shared" ref="T33:AF33" si="25">SUM(D102:D105)</f>
        <v>11.5</v>
      </c>
      <c r="U33" s="34">
        <f t="shared" si="25"/>
        <v>3</v>
      </c>
      <c r="V33" s="34">
        <f t="shared" si="25"/>
        <v>22.5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2</v>
      </c>
      <c r="AA33" s="34">
        <f t="shared" si="25"/>
        <v>1</v>
      </c>
      <c r="AB33" s="34">
        <f t="shared" si="25"/>
        <v>0</v>
      </c>
      <c r="AC33" s="34">
        <f t="shared" si="25"/>
        <v>88.5</v>
      </c>
      <c r="AD33" s="34">
        <f t="shared" si="25"/>
        <v>0</v>
      </c>
      <c r="AE33" s="62">
        <f t="shared" si="25"/>
        <v>76</v>
      </c>
      <c r="AF33" s="62">
        <f t="shared" si="25"/>
        <v>164.5</v>
      </c>
    </row>
    <row r="34" spans="2:32" ht="23.1" customHeight="1" x14ac:dyDescent="0.25">
      <c r="B34" s="24" t="s">
        <v>61</v>
      </c>
      <c r="C34" s="49">
        <f>'Avg Week Kira-Kasangati'!C34+'Avg Week Kasangati-Kira'!C34</f>
        <v>16.428571428571427</v>
      </c>
      <c r="D34" s="49">
        <f>'Avg Week Kira-Kasangati'!D34+'Avg Week Kasangati-Kira'!D34</f>
        <v>2</v>
      </c>
      <c r="E34" s="49">
        <f>'Avg Week Kira-Kasangati'!E34+'Avg Week Kasangati-Kira'!E34</f>
        <v>3.7142857142857144</v>
      </c>
      <c r="F34" s="49">
        <f>'Avg Week Kira-Kasangati'!F34+'Avg Week Kasangati-Kira'!F34</f>
        <v>4.4285714285714288</v>
      </c>
      <c r="G34" s="49">
        <f>'Avg Week Kira-Kasangati'!G34+'Avg Week Kasangati-Kira'!G34</f>
        <v>0.14285714285714285</v>
      </c>
      <c r="H34" s="49">
        <f>'Avg Week Kira-Kasangati'!H34+'Avg Week Kasangati-Kira'!H34</f>
        <v>0.2857142857142857</v>
      </c>
      <c r="I34" s="49">
        <f>'Avg Week Kira-Kasangati'!I34+'Avg Week Kasangati-Kira'!I34</f>
        <v>3.7142857142857144</v>
      </c>
      <c r="J34" s="49">
        <f>'Avg Week Kira-Kasangati'!J34+'Avg Week Kasangati-Kira'!J34</f>
        <v>1.1428571428571428</v>
      </c>
      <c r="K34" s="49">
        <f>'Avg Week Kira-Kasangati'!K34+'Avg Week Kasangati-Kira'!K34</f>
        <v>0.2857142857142857</v>
      </c>
      <c r="L34" s="49">
        <f>'Avg Week Kira-Kasangati'!L34+'Avg Week Kasangati-Kira'!L34</f>
        <v>0.2857142857142857</v>
      </c>
      <c r="M34" s="49">
        <f>'Avg Week Kira-Kasangati'!M34+'Avg Week Kasangati-Kira'!M34</f>
        <v>40.428571428571431</v>
      </c>
      <c r="N34" s="49">
        <f>'Avg Week Kira-Kasangati'!N34+'Avg Week Kasangati-Kira'!N34</f>
        <v>0</v>
      </c>
      <c r="O34" s="15">
        <f t="shared" si="0"/>
        <v>32.428571428571423</v>
      </c>
      <c r="P34" s="15">
        <f t="shared" si="1"/>
        <v>72.857142857142861</v>
      </c>
      <c r="R34" s="38" t="s">
        <v>90</v>
      </c>
      <c r="S34" s="39">
        <f t="shared" ref="S34:AF34" si="26">MAX(S10:S12)</f>
        <v>105.57142857142858</v>
      </c>
      <c r="T34" s="39">
        <f t="shared" si="26"/>
        <v>11</v>
      </c>
      <c r="U34" s="39">
        <f t="shared" si="26"/>
        <v>15.571428571428573</v>
      </c>
      <c r="V34" s="39">
        <f t="shared" si="26"/>
        <v>31</v>
      </c>
      <c r="W34" s="39">
        <f t="shared" si="26"/>
        <v>0.42857142857142855</v>
      </c>
      <c r="X34" s="39">
        <f t="shared" si="26"/>
        <v>1.1428571428571428</v>
      </c>
      <c r="Y34" s="39">
        <f t="shared" si="26"/>
        <v>11.714285714285715</v>
      </c>
      <c r="Z34" s="39">
        <f t="shared" si="26"/>
        <v>4</v>
      </c>
      <c r="AA34" s="39">
        <f t="shared" si="26"/>
        <v>1.7619047619047619</v>
      </c>
      <c r="AB34" s="39">
        <f t="shared" si="26"/>
        <v>2.7142857142857144</v>
      </c>
      <c r="AC34" s="39">
        <f t="shared" si="26"/>
        <v>195.42857142857142</v>
      </c>
      <c r="AD34" s="39">
        <f t="shared" si="26"/>
        <v>0</v>
      </c>
      <c r="AE34" s="40">
        <f t="shared" si="26"/>
        <v>176.88095238095238</v>
      </c>
      <c r="AF34" s="40">
        <f t="shared" si="26"/>
        <v>363.59523809523807</v>
      </c>
    </row>
    <row r="35" spans="2:32" ht="23.1" customHeight="1" x14ac:dyDescent="0.25">
      <c r="B35" s="24" t="s">
        <v>62</v>
      </c>
      <c r="C35" s="49">
        <f>'Avg Week Kira-Kasangati'!C35+'Avg Week Kasangati-Kira'!C35</f>
        <v>15.857142857142858</v>
      </c>
      <c r="D35" s="49">
        <f>'Avg Week Kira-Kasangati'!D35+'Avg Week Kasangati-Kira'!D35</f>
        <v>1.4285714285714286</v>
      </c>
      <c r="E35" s="49">
        <f>'Avg Week Kira-Kasangati'!E35+'Avg Week Kasangati-Kira'!E35</f>
        <v>4.4285714285714288</v>
      </c>
      <c r="F35" s="49">
        <f>'Avg Week Kira-Kasangati'!F35+'Avg Week Kasangati-Kira'!F35</f>
        <v>4</v>
      </c>
      <c r="G35" s="49">
        <f>'Avg Week Kira-Kasangati'!G35+'Avg Week Kasangati-Kira'!G35</f>
        <v>0</v>
      </c>
      <c r="H35" s="49">
        <f>'Avg Week Kira-Kasangati'!H35+'Avg Week Kasangati-Kira'!H35</f>
        <v>0</v>
      </c>
      <c r="I35" s="49">
        <f>'Avg Week Kira-Kasangati'!I35+'Avg Week Kasangati-Kira'!I35</f>
        <v>3.7142857142857144</v>
      </c>
      <c r="J35" s="49">
        <f>'Avg Week Kira-Kasangati'!J35+'Avg Week Kasangati-Kira'!J35</f>
        <v>1</v>
      </c>
      <c r="K35" s="49">
        <f>'Avg Week Kira-Kasangati'!K35+'Avg Week Kasangati-Kira'!K35</f>
        <v>0.2857142857142857</v>
      </c>
      <c r="L35" s="49">
        <f>'Avg Week Kira-Kasangati'!L35+'Avg Week Kasangati-Kira'!L35</f>
        <v>0.2857142857142857</v>
      </c>
      <c r="M35" s="49">
        <f>'Avg Week Kira-Kasangati'!M35+'Avg Week Kasangati-Kira'!M35</f>
        <v>34.285714285714292</v>
      </c>
      <c r="N35" s="49">
        <f>'Avg Week Kira-Kasangati'!N35+'Avg Week Kasangati-Kira'!N35</f>
        <v>0</v>
      </c>
      <c r="O35" s="15">
        <f t="shared" si="0"/>
        <v>31</v>
      </c>
      <c r="P35" s="15">
        <f t="shared" si="1"/>
        <v>65.285714285714292</v>
      </c>
      <c r="R35" s="38" t="s">
        <v>91</v>
      </c>
      <c r="S35" s="39">
        <f t="shared" ref="S35:AF35" si="27">MAX(S13:S18)</f>
        <v>73</v>
      </c>
      <c r="T35" s="39">
        <f t="shared" si="27"/>
        <v>8.7142857142857135</v>
      </c>
      <c r="U35" s="39">
        <f t="shared" si="27"/>
        <v>16.428571428571431</v>
      </c>
      <c r="V35" s="39">
        <f t="shared" si="27"/>
        <v>14.119047619047619</v>
      </c>
      <c r="W35" s="39">
        <f t="shared" si="27"/>
        <v>1.2857142857142856</v>
      </c>
      <c r="X35" s="39">
        <f t="shared" si="27"/>
        <v>0.42857142857142855</v>
      </c>
      <c r="Y35" s="39">
        <f t="shared" si="27"/>
        <v>12.857142857142858</v>
      </c>
      <c r="Z35" s="39">
        <f t="shared" si="27"/>
        <v>4.2857142857142856</v>
      </c>
      <c r="AA35" s="39">
        <f t="shared" si="27"/>
        <v>3</v>
      </c>
      <c r="AB35" s="39">
        <f t="shared" si="27"/>
        <v>5.4285714285714288</v>
      </c>
      <c r="AC35" s="39">
        <f t="shared" si="27"/>
        <v>183.28571428571428</v>
      </c>
      <c r="AD35" s="39">
        <f t="shared" si="27"/>
        <v>0.14285714285714285</v>
      </c>
      <c r="AE35" s="40">
        <f t="shared" si="27"/>
        <v>123.85714285714285</v>
      </c>
      <c r="AF35" s="40">
        <f t="shared" si="27"/>
        <v>304.85714285714289</v>
      </c>
    </row>
    <row r="36" spans="2:32" ht="23.1" customHeight="1" x14ac:dyDescent="0.25">
      <c r="B36" s="24" t="s">
        <v>63</v>
      </c>
      <c r="C36" s="49">
        <f>'Avg Week Kira-Kasangati'!C36+'Avg Week Kasangati-Kira'!C36</f>
        <v>11.428571428571429</v>
      </c>
      <c r="D36" s="49">
        <f>'Avg Week Kira-Kasangati'!D36+'Avg Week Kasangati-Kira'!D36</f>
        <v>2</v>
      </c>
      <c r="E36" s="49">
        <f>'Avg Week Kira-Kasangati'!E36+'Avg Week Kasangati-Kira'!E36</f>
        <v>2.7142857142857144</v>
      </c>
      <c r="F36" s="49">
        <f>'Avg Week Kira-Kasangati'!F36+'Avg Week Kasangati-Kira'!F36</f>
        <v>2.1428571428571428</v>
      </c>
      <c r="G36" s="49">
        <f>'Avg Week Kira-Kasangati'!G36+'Avg Week Kasangati-Kira'!G36</f>
        <v>0</v>
      </c>
      <c r="H36" s="49">
        <f>'Avg Week Kira-Kasangati'!H36+'Avg Week Kasangati-Kira'!H36</f>
        <v>0</v>
      </c>
      <c r="I36" s="49">
        <f>'Avg Week Kira-Kasangati'!I36+'Avg Week Kasangati-Kira'!I36</f>
        <v>1.4285714285714286</v>
      </c>
      <c r="J36" s="49">
        <f>'Avg Week Kira-Kasangati'!J36+'Avg Week Kasangati-Kira'!J36</f>
        <v>1.2857142857142856</v>
      </c>
      <c r="K36" s="49">
        <f>'Avg Week Kira-Kasangati'!K36+'Avg Week Kasangati-Kira'!K36</f>
        <v>0.42857142857142855</v>
      </c>
      <c r="L36" s="49">
        <f>'Avg Week Kira-Kasangati'!L36+'Avg Week Kasangati-Kira'!L36</f>
        <v>1</v>
      </c>
      <c r="M36" s="49">
        <f>'Avg Week Kira-Kasangati'!M36+'Avg Week Kasangati-Kira'!M36</f>
        <v>32.285714285714285</v>
      </c>
      <c r="N36" s="49">
        <f>'Avg Week Kira-Kasangati'!N36+'Avg Week Kasangati-Kira'!N36</f>
        <v>0</v>
      </c>
      <c r="O36" s="15">
        <f t="shared" si="0"/>
        <v>22.428571428571423</v>
      </c>
      <c r="P36" s="15">
        <f t="shared" si="1"/>
        <v>54.714285714285708</v>
      </c>
      <c r="R36" s="38" t="s">
        <v>92</v>
      </c>
      <c r="S36" s="39">
        <f t="shared" ref="S36:AF36" si="28">MAX(S19:S21)</f>
        <v>113.42857142857143</v>
      </c>
      <c r="T36" s="39">
        <f t="shared" si="28"/>
        <v>16.571428571428569</v>
      </c>
      <c r="U36" s="39">
        <f t="shared" si="28"/>
        <v>17.714285714285715</v>
      </c>
      <c r="V36" s="39">
        <f t="shared" si="28"/>
        <v>27.142857142857139</v>
      </c>
      <c r="W36" s="39">
        <f t="shared" si="28"/>
        <v>1.4285714285714286</v>
      </c>
      <c r="X36" s="39">
        <f t="shared" si="28"/>
        <v>0.2857142857142857</v>
      </c>
      <c r="Y36" s="39">
        <f t="shared" si="28"/>
        <v>12.428571428571427</v>
      </c>
      <c r="Z36" s="39">
        <f t="shared" si="28"/>
        <v>4.1428571428571423</v>
      </c>
      <c r="AA36" s="39">
        <f t="shared" si="28"/>
        <v>1.7142857142857142</v>
      </c>
      <c r="AB36" s="39">
        <f t="shared" si="28"/>
        <v>2.4285714285714284</v>
      </c>
      <c r="AC36" s="39">
        <f t="shared" si="28"/>
        <v>192.71428571428572</v>
      </c>
      <c r="AD36" s="39">
        <f t="shared" si="28"/>
        <v>0</v>
      </c>
      <c r="AE36" s="40">
        <f t="shared" si="28"/>
        <v>187</v>
      </c>
      <c r="AF36" s="40">
        <f t="shared" si="28"/>
        <v>379.71428571428567</v>
      </c>
    </row>
    <row r="37" spans="2:32" ht="23.1" customHeight="1" x14ac:dyDescent="0.25">
      <c r="B37" s="23" t="s">
        <v>64</v>
      </c>
      <c r="C37" s="49">
        <f>'Avg Week Kira-Kasangati'!C37+'Avg Week Kasangati-Kira'!C37</f>
        <v>14.571428571428569</v>
      </c>
      <c r="D37" s="49">
        <f>'Avg Week Kira-Kasangati'!D37+'Avg Week Kasangati-Kira'!D37</f>
        <v>2.4285714285714284</v>
      </c>
      <c r="E37" s="49">
        <f>'Avg Week Kira-Kasangati'!E37+'Avg Week Kasangati-Kira'!E37</f>
        <v>2.8571428571428568</v>
      </c>
      <c r="F37" s="49">
        <f>'Avg Week Kira-Kasangati'!F37+'Avg Week Kasangati-Kira'!F37</f>
        <v>3.4285714285714288</v>
      </c>
      <c r="G37" s="49">
        <f>'Avg Week Kira-Kasangati'!G37+'Avg Week Kasangati-Kira'!G37</f>
        <v>0</v>
      </c>
      <c r="H37" s="49">
        <f>'Avg Week Kira-Kasangati'!H37+'Avg Week Kasangati-Kira'!H37</f>
        <v>0.14285714285714285</v>
      </c>
      <c r="I37" s="49">
        <f>'Avg Week Kira-Kasangati'!I37+'Avg Week Kasangati-Kira'!I37</f>
        <v>3.5714285714285712</v>
      </c>
      <c r="J37" s="49">
        <f>'Avg Week Kira-Kasangati'!J37+'Avg Week Kasangati-Kira'!J37</f>
        <v>0.8571428571428571</v>
      </c>
      <c r="K37" s="49">
        <f>'Avg Week Kira-Kasangati'!K37+'Avg Week Kasangati-Kira'!K37</f>
        <v>0.14285714285714285</v>
      </c>
      <c r="L37" s="49">
        <f>'Avg Week Kira-Kasangati'!L37+'Avg Week Kasangati-Kira'!L37</f>
        <v>0.42857142857142855</v>
      </c>
      <c r="M37" s="49">
        <f>'Avg Week Kira-Kasangati'!M37+'Avg Week Kasangati-Kira'!M37</f>
        <v>30.714285714285715</v>
      </c>
      <c r="N37" s="49">
        <f>'Avg Week Kira-Kasangati'!N37+'Avg Week Kasangati-Kira'!N37</f>
        <v>0</v>
      </c>
      <c r="O37" s="15">
        <f t="shared" si="0"/>
        <v>28.428571428571427</v>
      </c>
      <c r="P37" s="15">
        <f t="shared" si="1"/>
        <v>59.142857142857139</v>
      </c>
      <c r="R37" s="37" t="s">
        <v>85</v>
      </c>
      <c r="S37" s="35">
        <f t="shared" ref="S37:AF37" si="29">SUM(S10:S12)</f>
        <v>240.71428571428572</v>
      </c>
      <c r="T37" s="16">
        <f t="shared" si="29"/>
        <v>32.142857142857139</v>
      </c>
      <c r="U37" s="16">
        <f t="shared" si="29"/>
        <v>43</v>
      </c>
      <c r="V37" s="16">
        <f t="shared" si="29"/>
        <v>74.571428571428569</v>
      </c>
      <c r="W37" s="16">
        <f t="shared" si="29"/>
        <v>0.71428571428571419</v>
      </c>
      <c r="X37" s="16">
        <f t="shared" si="29"/>
        <v>1.2857142857142856</v>
      </c>
      <c r="Y37" s="16">
        <f t="shared" si="29"/>
        <v>32.714285714285715</v>
      </c>
      <c r="Z37" s="16">
        <f t="shared" si="29"/>
        <v>8.4523809523809526</v>
      </c>
      <c r="AA37" s="16">
        <f t="shared" si="29"/>
        <v>4.6190476190476186</v>
      </c>
      <c r="AB37" s="16">
        <f t="shared" si="29"/>
        <v>7.2857142857142856</v>
      </c>
      <c r="AC37" s="16">
        <f t="shared" si="29"/>
        <v>575.71428571428578</v>
      </c>
      <c r="AD37" s="16">
        <f t="shared" si="29"/>
        <v>0</v>
      </c>
      <c r="AE37" s="32">
        <f t="shared" si="29"/>
        <v>445.5</v>
      </c>
      <c r="AF37" s="32">
        <f t="shared" si="29"/>
        <v>1021.2142857142857</v>
      </c>
    </row>
    <row r="38" spans="2:32" ht="23.1" customHeight="1" x14ac:dyDescent="0.25">
      <c r="B38" s="24" t="s">
        <v>65</v>
      </c>
      <c r="C38" s="49">
        <f>'Avg Week Kira-Kasangati'!C38+'Avg Week Kasangati-Kira'!C38</f>
        <v>16.857142857142858</v>
      </c>
      <c r="D38" s="49">
        <f>'Avg Week Kira-Kasangati'!D38+'Avg Week Kasangati-Kira'!D38</f>
        <v>2.1428571428571428</v>
      </c>
      <c r="E38" s="49">
        <f>'Avg Week Kira-Kasangati'!E38+'Avg Week Kasangati-Kira'!E38</f>
        <v>2.7142857142857144</v>
      </c>
      <c r="F38" s="49">
        <f>'Avg Week Kira-Kasangati'!F38+'Avg Week Kasangati-Kira'!F38</f>
        <v>1.7142857142857142</v>
      </c>
      <c r="G38" s="49">
        <f>'Avg Week Kira-Kasangati'!G38+'Avg Week Kasangati-Kira'!G38</f>
        <v>0.2857142857142857</v>
      </c>
      <c r="H38" s="49">
        <f>'Avg Week Kira-Kasangati'!H38+'Avg Week Kasangati-Kira'!H38</f>
        <v>0.14285714285714285</v>
      </c>
      <c r="I38" s="49">
        <f>'Avg Week Kira-Kasangati'!I38+'Avg Week Kasangati-Kira'!I38</f>
        <v>1.1428571428571428</v>
      </c>
      <c r="J38" s="49">
        <f>'Avg Week Kira-Kasangati'!J38+'Avg Week Kasangati-Kira'!J38</f>
        <v>1.4285714285714284</v>
      </c>
      <c r="K38" s="49">
        <f>'Avg Week Kira-Kasangati'!K38+'Avg Week Kasangati-Kira'!K38</f>
        <v>0.71428571428571419</v>
      </c>
      <c r="L38" s="49">
        <f>'Avg Week Kira-Kasangati'!L38+'Avg Week Kasangati-Kira'!L38</f>
        <v>0.5714285714285714</v>
      </c>
      <c r="M38" s="49">
        <f>'Avg Week Kira-Kasangati'!M38+'Avg Week Kasangati-Kira'!M38</f>
        <v>31</v>
      </c>
      <c r="N38" s="49">
        <f>'Avg Week Kira-Kasangati'!N38+'Avg Week Kasangati-Kira'!N38</f>
        <v>0</v>
      </c>
      <c r="O38" s="15">
        <f t="shared" si="0"/>
        <v>27.714285714285715</v>
      </c>
      <c r="P38" s="15">
        <f t="shared" si="1"/>
        <v>58.714285714285715</v>
      </c>
      <c r="R38" s="28" t="s">
        <v>86</v>
      </c>
      <c r="S38" s="16">
        <f t="shared" ref="S38:AF38" si="30">SUM(S13:S18)</f>
        <v>378</v>
      </c>
      <c r="T38" s="16">
        <f t="shared" si="30"/>
        <v>44.428571428571431</v>
      </c>
      <c r="U38" s="16">
        <f t="shared" si="30"/>
        <v>81.999999999999986</v>
      </c>
      <c r="V38" s="16">
        <f t="shared" si="30"/>
        <v>74.976190476190482</v>
      </c>
      <c r="W38" s="16">
        <f t="shared" si="30"/>
        <v>2.8571428571428568</v>
      </c>
      <c r="X38" s="16">
        <f t="shared" si="30"/>
        <v>2</v>
      </c>
      <c r="Y38" s="16">
        <f t="shared" si="30"/>
        <v>67</v>
      </c>
      <c r="Z38" s="16">
        <f t="shared" si="30"/>
        <v>20.833333333333329</v>
      </c>
      <c r="AA38" s="16">
        <f t="shared" si="30"/>
        <v>10.571428571428569</v>
      </c>
      <c r="AB38" s="16">
        <f t="shared" si="30"/>
        <v>16.142857142857142</v>
      </c>
      <c r="AC38" s="16">
        <f t="shared" si="30"/>
        <v>956.57142857142867</v>
      </c>
      <c r="AD38" s="16">
        <f t="shared" si="30"/>
        <v>0.14285714285714285</v>
      </c>
      <c r="AE38" s="32">
        <f t="shared" si="30"/>
        <v>698.95238095238096</v>
      </c>
      <c r="AF38" s="32">
        <f t="shared" si="30"/>
        <v>1655.5238095238096</v>
      </c>
    </row>
    <row r="39" spans="2:32" ht="23.1" customHeight="1" x14ac:dyDescent="0.25">
      <c r="B39" s="24" t="s">
        <v>66</v>
      </c>
      <c r="C39" s="49">
        <f>'Avg Week Kira-Kasangati'!C39+'Avg Week Kasangati-Kira'!C39</f>
        <v>15.714285714285714</v>
      </c>
      <c r="D39" s="49">
        <f>'Avg Week Kira-Kasangati'!D39+'Avg Week Kasangati-Kira'!D39</f>
        <v>1.8571428571428572</v>
      </c>
      <c r="E39" s="49">
        <f>'Avg Week Kira-Kasangati'!E39+'Avg Week Kasangati-Kira'!E39</f>
        <v>3.8571428571428568</v>
      </c>
      <c r="F39" s="49">
        <f>'Avg Week Kira-Kasangati'!F39+'Avg Week Kasangati-Kira'!F39</f>
        <v>3.1428571428571428</v>
      </c>
      <c r="G39" s="49">
        <f>'Avg Week Kira-Kasangati'!G39+'Avg Week Kasangati-Kira'!G39</f>
        <v>0</v>
      </c>
      <c r="H39" s="49">
        <f>'Avg Week Kira-Kasangati'!H39+'Avg Week Kasangati-Kira'!H39</f>
        <v>0.14285714285714285</v>
      </c>
      <c r="I39" s="49">
        <f>'Avg Week Kira-Kasangati'!I39+'Avg Week Kasangati-Kira'!I39</f>
        <v>3.2857142857142856</v>
      </c>
      <c r="J39" s="49">
        <f>'Avg Week Kira-Kasangati'!J39+'Avg Week Kasangati-Kira'!J39</f>
        <v>0.71428571428571419</v>
      </c>
      <c r="K39" s="49">
        <f>'Avg Week Kira-Kasangati'!K39+'Avg Week Kasangati-Kira'!K39</f>
        <v>0</v>
      </c>
      <c r="L39" s="49">
        <f>'Avg Week Kira-Kasangati'!L39+'Avg Week Kasangati-Kira'!L39</f>
        <v>0.71428571428571419</v>
      </c>
      <c r="M39" s="49">
        <f>'Avg Week Kira-Kasangati'!M39+'Avg Week Kasangati-Kira'!M39</f>
        <v>35.285714285714285</v>
      </c>
      <c r="N39" s="49">
        <f>'Avg Week Kira-Kasangati'!N39+'Avg Week Kasangati-Kira'!N39</f>
        <v>0</v>
      </c>
      <c r="O39" s="15">
        <f t="shared" si="0"/>
        <v>29.428571428571427</v>
      </c>
      <c r="P39" s="15">
        <f t="shared" si="1"/>
        <v>64.714285714285708</v>
      </c>
      <c r="R39" s="29" t="s">
        <v>87</v>
      </c>
      <c r="S39" s="16">
        <f t="shared" ref="S39:AF39" si="31">SUM(S19:S21)</f>
        <v>312.57142857142856</v>
      </c>
      <c r="T39" s="16">
        <f t="shared" si="31"/>
        <v>39.571428571428569</v>
      </c>
      <c r="U39" s="16">
        <f t="shared" si="31"/>
        <v>50.571428571428577</v>
      </c>
      <c r="V39" s="16">
        <f t="shared" si="31"/>
        <v>68.714285714285708</v>
      </c>
      <c r="W39" s="16">
        <f t="shared" si="31"/>
        <v>2.2857142857142856</v>
      </c>
      <c r="X39" s="16">
        <f t="shared" si="31"/>
        <v>0.5714285714285714</v>
      </c>
      <c r="Y39" s="16">
        <f t="shared" si="31"/>
        <v>33</v>
      </c>
      <c r="Z39" s="16">
        <f t="shared" si="31"/>
        <v>9.9999999999999982</v>
      </c>
      <c r="AA39" s="16">
        <f t="shared" si="31"/>
        <v>4.2857142857142856</v>
      </c>
      <c r="AB39" s="16">
        <f t="shared" si="31"/>
        <v>5.5714285714285712</v>
      </c>
      <c r="AC39" s="16">
        <f t="shared" si="31"/>
        <v>556.42857142857156</v>
      </c>
      <c r="AD39" s="16">
        <f t="shared" si="31"/>
        <v>0</v>
      </c>
      <c r="AE39" s="32">
        <f t="shared" si="31"/>
        <v>527.14285714285711</v>
      </c>
      <c r="AF39" s="32">
        <f t="shared" si="31"/>
        <v>1083.5714285714284</v>
      </c>
    </row>
    <row r="40" spans="2:32" ht="23.1" customHeight="1" x14ac:dyDescent="0.25">
      <c r="B40" s="24" t="s">
        <v>67</v>
      </c>
      <c r="C40" s="49">
        <f>'Avg Week Kira-Kasangati'!C40+'Avg Week Kasangati-Kira'!C40</f>
        <v>13.142857142857142</v>
      </c>
      <c r="D40" s="49">
        <f>'Avg Week Kira-Kasangati'!D40+'Avg Week Kasangati-Kira'!D40</f>
        <v>1.8571428571428572</v>
      </c>
      <c r="E40" s="49">
        <f>'Avg Week Kira-Kasangati'!E40+'Avg Week Kasangati-Kira'!E40</f>
        <v>2.1428571428571428</v>
      </c>
      <c r="F40" s="49">
        <f>'Avg Week Kira-Kasangati'!F40+'Avg Week Kasangati-Kira'!F40</f>
        <v>2.4285714285714288</v>
      </c>
      <c r="G40" s="49">
        <f>'Avg Week Kira-Kasangati'!G40+'Avg Week Kasangati-Kira'!G40</f>
        <v>0.14285714285714285</v>
      </c>
      <c r="H40" s="49">
        <f>'Avg Week Kira-Kasangati'!H40+'Avg Week Kasangati-Kira'!H40</f>
        <v>0</v>
      </c>
      <c r="I40" s="49">
        <f>'Avg Week Kira-Kasangati'!I40+'Avg Week Kasangati-Kira'!I40</f>
        <v>2.2857142857142856</v>
      </c>
      <c r="J40" s="49">
        <f>'Avg Week Kira-Kasangati'!J40+'Avg Week Kasangati-Kira'!J40</f>
        <v>1</v>
      </c>
      <c r="K40" s="49">
        <f>'Avg Week Kira-Kasangati'!K40+'Avg Week Kasangati-Kira'!K40</f>
        <v>0</v>
      </c>
      <c r="L40" s="49">
        <f>'Avg Week Kira-Kasangati'!L40+'Avg Week Kasangati-Kira'!L40</f>
        <v>0.85714285714285721</v>
      </c>
      <c r="M40" s="49">
        <f>'Avg Week Kira-Kasangati'!M40+'Avg Week Kasangati-Kira'!M40</f>
        <v>32.142857142857146</v>
      </c>
      <c r="N40" s="49">
        <f>'Avg Week Kira-Kasangati'!N40+'Avg Week Kasangati-Kira'!N40</f>
        <v>0</v>
      </c>
      <c r="O40" s="15">
        <f t="shared" si="0"/>
        <v>23.857142857142854</v>
      </c>
      <c r="P40" s="15">
        <f t="shared" si="1"/>
        <v>56</v>
      </c>
      <c r="R40" s="5" t="s">
        <v>17</v>
      </c>
      <c r="S40" s="16">
        <f t="shared" ref="S40:AF40" si="32">SUM(S10:S21)</f>
        <v>931.28571428571422</v>
      </c>
      <c r="T40" s="16">
        <f t="shared" si="32"/>
        <v>116.14285714285712</v>
      </c>
      <c r="U40" s="16">
        <f t="shared" si="32"/>
        <v>175.57142857142856</v>
      </c>
      <c r="V40" s="16">
        <f t="shared" si="32"/>
        <v>218.26190476190476</v>
      </c>
      <c r="W40" s="16">
        <f t="shared" si="32"/>
        <v>5.8571428571428568</v>
      </c>
      <c r="X40" s="16">
        <f t="shared" si="32"/>
        <v>3.8571428571428563</v>
      </c>
      <c r="Y40" s="16">
        <f t="shared" si="32"/>
        <v>132.71428571428572</v>
      </c>
      <c r="Z40" s="16">
        <f t="shared" si="32"/>
        <v>39.285714285714285</v>
      </c>
      <c r="AA40" s="16">
        <f t="shared" si="32"/>
        <v>19.476190476190471</v>
      </c>
      <c r="AB40" s="16">
        <f t="shared" si="32"/>
        <v>28.999999999999996</v>
      </c>
      <c r="AC40" s="16">
        <f t="shared" si="32"/>
        <v>2088.7142857142858</v>
      </c>
      <c r="AD40" s="16">
        <f t="shared" si="32"/>
        <v>0.14285714285714285</v>
      </c>
      <c r="AE40" s="32">
        <f t="shared" si="32"/>
        <v>1671.5952380952381</v>
      </c>
      <c r="AF40" s="32">
        <f t="shared" si="32"/>
        <v>3760.3095238095243</v>
      </c>
    </row>
    <row r="41" spans="2:32" ht="23.1" customHeight="1" x14ac:dyDescent="0.25">
      <c r="B41" s="23" t="s">
        <v>68</v>
      </c>
      <c r="C41" s="49">
        <f>'Avg Week Kira-Kasangati'!C41+'Avg Week Kasangati-Kira'!C41</f>
        <v>15.142857142857142</v>
      </c>
      <c r="D41" s="49">
        <f>'Avg Week Kira-Kasangati'!D41+'Avg Week Kasangati-Kira'!D41</f>
        <v>1.2857142857142856</v>
      </c>
      <c r="E41" s="49">
        <f>'Avg Week Kira-Kasangati'!E41+'Avg Week Kasangati-Kira'!E41</f>
        <v>3.2857142857142856</v>
      </c>
      <c r="F41" s="49">
        <f>'Avg Week Kira-Kasangati'!F41+'Avg Week Kasangati-Kira'!F41</f>
        <v>3.2857142857142856</v>
      </c>
      <c r="G41" s="49">
        <f>'Avg Week Kira-Kasangati'!G41+'Avg Week Kasangati-Kira'!G41</f>
        <v>0</v>
      </c>
      <c r="H41" s="49">
        <f>'Avg Week Kira-Kasangati'!H41+'Avg Week Kasangati-Kira'!H41</f>
        <v>0</v>
      </c>
      <c r="I41" s="49">
        <f>'Avg Week Kira-Kasangati'!I41+'Avg Week Kasangati-Kira'!I41</f>
        <v>3.2857142857142856</v>
      </c>
      <c r="J41" s="49">
        <f>'Avg Week Kira-Kasangati'!J41+'Avg Week Kasangati-Kira'!J41</f>
        <v>0.42857142857142855</v>
      </c>
      <c r="K41" s="49">
        <f>'Avg Week Kira-Kasangati'!K41+'Avg Week Kasangati-Kira'!K41</f>
        <v>0</v>
      </c>
      <c r="L41" s="49">
        <f>'Avg Week Kira-Kasangati'!L41+'Avg Week Kasangati-Kira'!L41</f>
        <v>0.42857142857142855</v>
      </c>
      <c r="M41" s="49">
        <f>'Avg Week Kira-Kasangati'!M41+'Avg Week Kasangati-Kira'!M41</f>
        <v>35.428571428571431</v>
      </c>
      <c r="N41" s="49">
        <f>'Avg Week Kira-Kasangati'!N41+'Avg Week Kasangati-Kira'!N41</f>
        <v>0</v>
      </c>
      <c r="O41" s="15">
        <f t="shared" si="0"/>
        <v>27.142857142857135</v>
      </c>
      <c r="P41" s="15">
        <f t="shared" si="1"/>
        <v>62.571428571428569</v>
      </c>
      <c r="R41" s="5" t="s">
        <v>188</v>
      </c>
      <c r="S41" s="64">
        <f>SUM(S10:S33)</f>
        <v>1296.7857142857142</v>
      </c>
      <c r="T41" s="64">
        <f t="shared" ref="T41:AD41" si="33">SUM(T10:T33)</f>
        <v>193.64285714285711</v>
      </c>
      <c r="U41" s="64">
        <f t="shared" si="33"/>
        <v>240.07142857142856</v>
      </c>
      <c r="V41" s="64">
        <f t="shared" si="33"/>
        <v>363.26190476190476</v>
      </c>
      <c r="W41" s="64">
        <f t="shared" si="33"/>
        <v>7.3571428571428568</v>
      </c>
      <c r="X41" s="64">
        <f t="shared" si="33"/>
        <v>5.8571428571428559</v>
      </c>
      <c r="Y41" s="64">
        <f t="shared" si="33"/>
        <v>177.71428571428572</v>
      </c>
      <c r="Z41" s="64">
        <f t="shared" si="33"/>
        <v>59.785714285714285</v>
      </c>
      <c r="AA41" s="64">
        <f t="shared" si="33"/>
        <v>39.476190476190467</v>
      </c>
      <c r="AB41" s="64">
        <f t="shared" si="33"/>
        <v>33.5</v>
      </c>
      <c r="AC41" s="64">
        <f t="shared" si="33"/>
        <v>3131.7142857142858</v>
      </c>
      <c r="AD41" s="64">
        <f t="shared" si="33"/>
        <v>0.64285714285714279</v>
      </c>
      <c r="AE41" s="65">
        <f>SUM(AE10:AE33)</f>
        <v>2418.0952380952381</v>
      </c>
      <c r="AF41" s="65">
        <f>SUM(AF10:AF33)</f>
        <v>5549.8095238095248</v>
      </c>
    </row>
    <row r="42" spans="2:32" ht="23.1" customHeight="1" x14ac:dyDescent="0.25">
      <c r="B42" s="24" t="s">
        <v>69</v>
      </c>
      <c r="C42" s="49">
        <f>'Avg Week Kira-Kasangati'!C42+'Avg Week Kasangati-Kira'!C42</f>
        <v>16.428571428571431</v>
      </c>
      <c r="D42" s="49">
        <f>'Avg Week Kira-Kasangati'!D42+'Avg Week Kasangati-Kira'!D42</f>
        <v>2.2857142857142856</v>
      </c>
      <c r="E42" s="49">
        <f>'Avg Week Kira-Kasangati'!E42+'Avg Week Kasangati-Kira'!E42</f>
        <v>2.1428571428571428</v>
      </c>
      <c r="F42" s="49">
        <f>'Avg Week Kira-Kasangati'!F42+'Avg Week Kasangati-Kira'!F42</f>
        <v>2.5714285714285712</v>
      </c>
      <c r="G42" s="49">
        <f>'Avg Week Kira-Kasangati'!G42+'Avg Week Kasangati-Kira'!G42</f>
        <v>0</v>
      </c>
      <c r="H42" s="49">
        <f>'Avg Week Kira-Kasangati'!H42+'Avg Week Kasangati-Kira'!H42</f>
        <v>0</v>
      </c>
      <c r="I42" s="49">
        <f>'Avg Week Kira-Kasangati'!I42+'Avg Week Kasangati-Kira'!I42</f>
        <v>3.5714285714285712</v>
      </c>
      <c r="J42" s="49">
        <f>'Avg Week Kira-Kasangati'!J42+'Avg Week Kasangati-Kira'!J42</f>
        <v>0.42857142857142855</v>
      </c>
      <c r="K42" s="49">
        <f>'Avg Week Kira-Kasangati'!K42+'Avg Week Kasangati-Kira'!K42</f>
        <v>0.14285714285714285</v>
      </c>
      <c r="L42" s="49">
        <f>'Avg Week Kira-Kasangati'!L42+'Avg Week Kasangati-Kira'!L42</f>
        <v>0.42857142857142855</v>
      </c>
      <c r="M42" s="49">
        <f>'Avg Week Kira-Kasangati'!M42+'Avg Week Kasangati-Kira'!M42</f>
        <v>37.857142857142861</v>
      </c>
      <c r="N42" s="49">
        <f>'Avg Week Kira-Kasangati'!N42+'Avg Week Kasangati-Kira'!N42</f>
        <v>0</v>
      </c>
      <c r="O42" s="15">
        <f t="shared" si="0"/>
        <v>27.999999999999996</v>
      </c>
      <c r="P42" s="15">
        <f t="shared" si="1"/>
        <v>65.857142857142861</v>
      </c>
      <c r="R42" s="5" t="s">
        <v>160</v>
      </c>
      <c r="S42" s="48">
        <f>S41/S40</f>
        <v>1.3924681699647186</v>
      </c>
      <c r="T42" s="48">
        <f t="shared" ref="T42:AF42" si="34">T41/T40</f>
        <v>1.6672816728167281</v>
      </c>
      <c r="U42" s="48">
        <f t="shared" si="34"/>
        <v>1.3673718470301057</v>
      </c>
      <c r="V42" s="48">
        <f t="shared" si="34"/>
        <v>1.6643394785644159</v>
      </c>
      <c r="W42" s="48">
        <f t="shared" si="34"/>
        <v>1.2560975609756098</v>
      </c>
      <c r="X42" s="48">
        <f t="shared" si="34"/>
        <v>1.5185185185185186</v>
      </c>
      <c r="Y42" s="48">
        <f t="shared" si="34"/>
        <v>1.3390742734122711</v>
      </c>
      <c r="Z42" s="48">
        <f t="shared" si="34"/>
        <v>1.5218181818181817</v>
      </c>
      <c r="AA42" s="48">
        <f t="shared" si="34"/>
        <v>2.0268948655256724</v>
      </c>
      <c r="AB42" s="48">
        <f t="shared" si="34"/>
        <v>1.1551724137931036</v>
      </c>
      <c r="AC42" s="48">
        <f t="shared" si="34"/>
        <v>1.4993502496409274</v>
      </c>
      <c r="AD42" s="48">
        <f t="shared" si="34"/>
        <v>4.5</v>
      </c>
      <c r="AE42" s="63">
        <f t="shared" si="34"/>
        <v>1.4465794009144388</v>
      </c>
      <c r="AF42" s="63">
        <f t="shared" si="34"/>
        <v>1.4758916755839502</v>
      </c>
    </row>
    <row r="43" spans="2:32" ht="23.1" customHeight="1" x14ac:dyDescent="0.25">
      <c r="B43" s="23" t="s">
        <v>70</v>
      </c>
      <c r="C43" s="49">
        <f>'Avg Week Kira-Kasangati'!C43+'Avg Week Kasangati-Kira'!C43</f>
        <v>13.571428571428571</v>
      </c>
      <c r="D43" s="49">
        <f>'Avg Week Kira-Kasangati'!D43+'Avg Week Kasangati-Kira'!D43</f>
        <v>2.4285714285714284</v>
      </c>
      <c r="E43" s="49">
        <f>'Avg Week Kira-Kasangati'!E43+'Avg Week Kasangati-Kira'!E43</f>
        <v>3</v>
      </c>
      <c r="F43" s="49">
        <f>'Avg Week Kira-Kasangati'!F43+'Avg Week Kasangati-Kira'!F43</f>
        <v>3.2857142857142856</v>
      </c>
      <c r="G43" s="49">
        <f>'Avg Week Kira-Kasangati'!G43+'Avg Week Kasangati-Kira'!G43</f>
        <v>0</v>
      </c>
      <c r="H43" s="49">
        <f>'Avg Week Kira-Kasangati'!H43+'Avg Week Kasangati-Kira'!H43</f>
        <v>0</v>
      </c>
      <c r="I43" s="49">
        <f>'Avg Week Kira-Kasangati'!I43+'Avg Week Kasangati-Kira'!I43</f>
        <v>3</v>
      </c>
      <c r="J43" s="49">
        <f>'Avg Week Kira-Kasangati'!J43+'Avg Week Kasangati-Kira'!J43</f>
        <v>0.85714285714285721</v>
      </c>
      <c r="K43" s="49">
        <f>'Avg Week Kira-Kasangati'!K43+'Avg Week Kasangati-Kira'!K43</f>
        <v>0.14285714285714285</v>
      </c>
      <c r="L43" s="49">
        <f>'Avg Week Kira-Kasangati'!L43+'Avg Week Kasangati-Kira'!L43</f>
        <v>0.42857142857142855</v>
      </c>
      <c r="M43" s="49">
        <f>'Avg Week Kira-Kasangati'!M43+'Avg Week Kasangati-Kira'!M43</f>
        <v>37.142857142857139</v>
      </c>
      <c r="N43" s="49">
        <f>'Avg Week Kira-Kasangati'!N43+'Avg Week Kasangati-Kira'!N43</f>
        <v>0</v>
      </c>
      <c r="O43" s="15">
        <f t="shared" si="0"/>
        <v>26.714285714285712</v>
      </c>
      <c r="P43" s="15">
        <f t="shared" si="1"/>
        <v>63.857142857142847</v>
      </c>
    </row>
    <row r="44" spans="2:32" ht="23.1" customHeight="1" x14ac:dyDescent="0.25">
      <c r="B44" s="25" t="s">
        <v>71</v>
      </c>
      <c r="C44" s="49">
        <f>'Avg Week Kira-Kasangati'!C44+'Avg Week Kasangati-Kira'!C44</f>
        <v>13.714285714285715</v>
      </c>
      <c r="D44" s="49">
        <f>'Avg Week Kira-Kasangati'!D44+'Avg Week Kasangati-Kira'!D44</f>
        <v>2.4285714285714288</v>
      </c>
      <c r="E44" s="49">
        <f>'Avg Week Kira-Kasangati'!E44+'Avg Week Kasangati-Kira'!E44</f>
        <v>2.7142857142857144</v>
      </c>
      <c r="F44" s="49">
        <f>'Avg Week Kira-Kasangati'!F44+'Avg Week Kasangati-Kira'!F44</f>
        <v>2.4285714285714288</v>
      </c>
      <c r="G44" s="49">
        <f>'Avg Week Kira-Kasangati'!G44+'Avg Week Kasangati-Kira'!G44</f>
        <v>0</v>
      </c>
      <c r="H44" s="49">
        <f>'Avg Week Kira-Kasangati'!H44+'Avg Week Kasangati-Kira'!H44</f>
        <v>0.14285714285714285</v>
      </c>
      <c r="I44" s="49">
        <f>'Avg Week Kira-Kasangati'!I44+'Avg Week Kasangati-Kira'!I44</f>
        <v>3.8571428571428577</v>
      </c>
      <c r="J44" s="49">
        <f>'Avg Week Kira-Kasangati'!J44+'Avg Week Kasangati-Kira'!J44</f>
        <v>0.42857142857142855</v>
      </c>
      <c r="K44" s="49">
        <f>'Avg Week Kira-Kasangati'!K44+'Avg Week Kasangati-Kira'!K44</f>
        <v>0.2857142857142857</v>
      </c>
      <c r="L44" s="49">
        <f>'Avg Week Kira-Kasangati'!L44+'Avg Week Kasangati-Kira'!L44</f>
        <v>0.2857142857142857</v>
      </c>
      <c r="M44" s="49">
        <f>'Avg Week Kira-Kasangati'!M44+'Avg Week Kasangati-Kira'!M44</f>
        <v>42</v>
      </c>
      <c r="N44" s="49">
        <f>'Avg Week Kira-Kasangati'!N44+'Avg Week Kasangati-Kira'!N44</f>
        <v>0</v>
      </c>
      <c r="O44" s="15">
        <f t="shared" si="0"/>
        <v>26.285714285714288</v>
      </c>
      <c r="P44" s="15">
        <f t="shared" si="1"/>
        <v>68.285714285714292</v>
      </c>
    </row>
    <row r="45" spans="2:32" ht="23.1" customHeight="1" x14ac:dyDescent="0.25">
      <c r="B45" s="23" t="s">
        <v>72</v>
      </c>
      <c r="C45" s="49">
        <f>'Avg Week Kira-Kasangati'!C45+'Avg Week Kasangati-Kira'!C45</f>
        <v>20.714285714285715</v>
      </c>
      <c r="D45" s="49">
        <f>'Avg Week Kira-Kasangati'!D45+'Avg Week Kasangati-Kira'!D45</f>
        <v>1.5714285714285714</v>
      </c>
      <c r="E45" s="49">
        <f>'Avg Week Kira-Kasangati'!E45+'Avg Week Kasangati-Kira'!E45</f>
        <v>3.8571428571428568</v>
      </c>
      <c r="F45" s="49">
        <f>'Avg Week Kira-Kasangati'!F45+'Avg Week Kasangati-Kira'!F45</f>
        <v>2.5714285714285712</v>
      </c>
      <c r="G45" s="49">
        <f>'Avg Week Kira-Kasangati'!G45+'Avg Week Kasangati-Kira'!G45</f>
        <v>0</v>
      </c>
      <c r="H45" s="49">
        <f>'Avg Week Kira-Kasangati'!H45+'Avg Week Kasangati-Kira'!H45</f>
        <v>0</v>
      </c>
      <c r="I45" s="49">
        <f>'Avg Week Kira-Kasangati'!I45+'Avg Week Kasangati-Kira'!I45</f>
        <v>2.1428571428571428</v>
      </c>
      <c r="J45" s="49">
        <f>'Avg Week Kira-Kasangati'!J45+'Avg Week Kasangati-Kira'!J45</f>
        <v>0.5714285714285714</v>
      </c>
      <c r="K45" s="49">
        <f>'Avg Week Kira-Kasangati'!K45+'Avg Week Kasangati-Kira'!K45</f>
        <v>0.14285714285714285</v>
      </c>
      <c r="L45" s="49">
        <f>'Avg Week Kira-Kasangati'!L45+'Avg Week Kasangati-Kira'!L45</f>
        <v>0.42857142857142855</v>
      </c>
      <c r="M45" s="49">
        <f>'Avg Week Kira-Kasangati'!M45+'Avg Week Kasangati-Kira'!M45</f>
        <v>41.714285714285715</v>
      </c>
      <c r="N45" s="49">
        <f>'Avg Week Kira-Kasangati'!N45+'Avg Week Kasangati-Kira'!N45</f>
        <v>0</v>
      </c>
      <c r="O45" s="15">
        <f t="shared" si="0"/>
        <v>32</v>
      </c>
      <c r="P45" s="15">
        <f t="shared" si="1"/>
        <v>73.714285714285722</v>
      </c>
    </row>
    <row r="46" spans="2:32" ht="23.1" customHeight="1" x14ac:dyDescent="0.25">
      <c r="B46" s="24" t="s">
        <v>73</v>
      </c>
      <c r="C46" s="49">
        <f>'Avg Week Kira-Kasangati'!C46+'Avg Week Kasangati-Kira'!C46</f>
        <v>18.857142857142858</v>
      </c>
      <c r="D46" s="49">
        <f>'Avg Week Kira-Kasangati'!D46+'Avg Week Kasangati-Kira'!D46</f>
        <v>2.1428571428571428</v>
      </c>
      <c r="E46" s="49">
        <f>'Avg Week Kira-Kasangati'!E46+'Avg Week Kasangati-Kira'!E46</f>
        <v>3.5714285714285712</v>
      </c>
      <c r="F46" s="49">
        <f>'Avg Week Kira-Kasangati'!F46+'Avg Week Kasangati-Kira'!F46</f>
        <v>4</v>
      </c>
      <c r="G46" s="49">
        <f>'Avg Week Kira-Kasangati'!G46+'Avg Week Kasangati-Kira'!G46</f>
        <v>0.2857142857142857</v>
      </c>
      <c r="H46" s="49">
        <f>'Avg Week Kira-Kasangati'!H46+'Avg Week Kasangati-Kira'!H46</f>
        <v>0</v>
      </c>
      <c r="I46" s="49">
        <f>'Avg Week Kira-Kasangati'!I46+'Avg Week Kasangati-Kira'!I46</f>
        <v>3</v>
      </c>
      <c r="J46" s="49">
        <f>'Avg Week Kira-Kasangati'!J46+'Avg Week Kasangati-Kira'!J46</f>
        <v>0.14285714285714285</v>
      </c>
      <c r="K46" s="49">
        <f>'Avg Week Kira-Kasangati'!K46+'Avg Week Kasangati-Kira'!K46</f>
        <v>0.42857142857142855</v>
      </c>
      <c r="L46" s="49">
        <f>'Avg Week Kira-Kasangati'!L46+'Avg Week Kasangati-Kira'!L46</f>
        <v>0.2857142857142857</v>
      </c>
      <c r="M46" s="49">
        <f>'Avg Week Kira-Kasangati'!M46+'Avg Week Kasangati-Kira'!M46</f>
        <v>41.428571428571431</v>
      </c>
      <c r="N46" s="49">
        <f>'Avg Week Kira-Kasangati'!N46+'Avg Week Kasangati-Kira'!N46</f>
        <v>0</v>
      </c>
      <c r="O46" s="15">
        <f t="shared" si="0"/>
        <v>32.714285714285708</v>
      </c>
      <c r="P46" s="15">
        <f t="shared" si="1"/>
        <v>74.142857142857139</v>
      </c>
    </row>
    <row r="47" spans="2:32" ht="23.1" customHeight="1" x14ac:dyDescent="0.25">
      <c r="B47" s="24" t="s">
        <v>74</v>
      </c>
      <c r="C47" s="49">
        <f>'Avg Week Kira-Kasangati'!C47+'Avg Week Kasangati-Kira'!C47</f>
        <v>21.857142857142858</v>
      </c>
      <c r="D47" s="49">
        <f>'Avg Week Kira-Kasangati'!D47+'Avg Week Kasangati-Kira'!D47</f>
        <v>2.5714285714285712</v>
      </c>
      <c r="E47" s="49">
        <f>'Avg Week Kira-Kasangati'!E47+'Avg Week Kasangati-Kira'!E47</f>
        <v>3.5714285714285712</v>
      </c>
      <c r="F47" s="49">
        <f>'Avg Week Kira-Kasangati'!F47+'Avg Week Kasangati-Kira'!F47</f>
        <v>5.5714285714285712</v>
      </c>
      <c r="G47" s="49">
        <f>'Avg Week Kira-Kasangati'!G47+'Avg Week Kasangati-Kira'!G47</f>
        <v>0.14285714285714285</v>
      </c>
      <c r="H47" s="49">
        <f>'Avg Week Kira-Kasangati'!H47+'Avg Week Kasangati-Kira'!H47</f>
        <v>0</v>
      </c>
      <c r="I47" s="49">
        <f>'Avg Week Kira-Kasangati'!I47+'Avg Week Kasangati-Kira'!I47</f>
        <v>2.1428571428571428</v>
      </c>
      <c r="J47" s="49">
        <f>'Avg Week Kira-Kasangati'!J47+'Avg Week Kasangati-Kira'!J47</f>
        <v>1.1428571428571428</v>
      </c>
      <c r="K47" s="49">
        <f>'Avg Week Kira-Kasangati'!K47+'Avg Week Kasangati-Kira'!K47</f>
        <v>0.2857142857142857</v>
      </c>
      <c r="L47" s="49">
        <f>'Avg Week Kira-Kasangati'!L47+'Avg Week Kasangati-Kira'!L47</f>
        <v>0.42857142857142855</v>
      </c>
      <c r="M47" s="49">
        <f>'Avg Week Kira-Kasangati'!M47+'Avg Week Kasangati-Kira'!M47</f>
        <v>45.857142857142861</v>
      </c>
      <c r="N47" s="49">
        <f>'Avg Week Kira-Kasangati'!N47+'Avg Week Kasangati-Kira'!N47</f>
        <v>0</v>
      </c>
      <c r="O47" s="15">
        <f t="shared" si="0"/>
        <v>37.714285714285722</v>
      </c>
      <c r="P47" s="15">
        <f t="shared" si="1"/>
        <v>83.571428571428584</v>
      </c>
    </row>
    <row r="48" spans="2:32" ht="23.1" customHeight="1" x14ac:dyDescent="0.25">
      <c r="B48" s="24" t="s">
        <v>75</v>
      </c>
      <c r="C48" s="49">
        <f>'Avg Week Kira-Kasangati'!C48+'Avg Week Kasangati-Kira'!C48</f>
        <v>24.428571428571431</v>
      </c>
      <c r="D48" s="49">
        <f>'Avg Week Kira-Kasangati'!D48+'Avg Week Kasangati-Kira'!D48</f>
        <v>2.2857142857142856</v>
      </c>
      <c r="E48" s="49">
        <f>'Avg Week Kira-Kasangati'!E48+'Avg Week Kasangati-Kira'!E48</f>
        <v>3.5714285714285712</v>
      </c>
      <c r="F48" s="49">
        <f>'Avg Week Kira-Kasangati'!F48+'Avg Week Kasangati-Kira'!F48</f>
        <v>4.7142857142857144</v>
      </c>
      <c r="G48" s="49">
        <f>'Avg Week Kira-Kasangati'!G48+'Avg Week Kasangati-Kira'!G48</f>
        <v>0</v>
      </c>
      <c r="H48" s="49">
        <f>'Avg Week Kira-Kasangati'!H48+'Avg Week Kasangati-Kira'!H48</f>
        <v>0</v>
      </c>
      <c r="I48" s="49">
        <f>'Avg Week Kira-Kasangati'!I48+'Avg Week Kasangati-Kira'!I48</f>
        <v>3.4285714285714288</v>
      </c>
      <c r="J48" s="49">
        <f>'Avg Week Kira-Kasangati'!J48+'Avg Week Kasangati-Kira'!J48</f>
        <v>0.2857142857142857</v>
      </c>
      <c r="K48" s="49">
        <f>'Avg Week Kira-Kasangati'!K48+'Avg Week Kasangati-Kira'!K48</f>
        <v>0.42857142857142855</v>
      </c>
      <c r="L48" s="49">
        <f>'Avg Week Kira-Kasangati'!L48+'Avg Week Kasangati-Kira'!L48</f>
        <v>0.42857142857142855</v>
      </c>
      <c r="M48" s="49">
        <f>'Avg Week Kira-Kasangati'!M48+'Avg Week Kasangati-Kira'!M48</f>
        <v>42.285714285714285</v>
      </c>
      <c r="N48" s="49">
        <f>'Avg Week Kira-Kasangati'!N48+'Avg Week Kasangati-Kira'!N48</f>
        <v>0</v>
      </c>
      <c r="O48" s="15">
        <f t="shared" si="0"/>
        <v>39.571428571428577</v>
      </c>
      <c r="P48" s="15">
        <f t="shared" si="1"/>
        <v>81.857142857142861</v>
      </c>
    </row>
    <row r="49" spans="2:20" ht="23.1" customHeight="1" x14ac:dyDescent="0.25">
      <c r="B49" s="23" t="s">
        <v>76</v>
      </c>
      <c r="C49" s="49">
        <f>'Avg Week Kira-Kasangati'!C49+'Avg Week Kasangati-Kira'!C49</f>
        <v>26.285714285714285</v>
      </c>
      <c r="D49" s="49">
        <f>'Avg Week Kira-Kasangati'!D49+'Avg Week Kasangati-Kira'!D49</f>
        <v>1.2857142857142856</v>
      </c>
      <c r="E49" s="49">
        <f>'Avg Week Kira-Kasangati'!E49+'Avg Week Kasangati-Kira'!E49</f>
        <v>4.7142857142857144</v>
      </c>
      <c r="F49" s="49">
        <f>'Avg Week Kira-Kasangati'!F49+'Avg Week Kasangati-Kira'!F49</f>
        <v>5.1428571428571423</v>
      </c>
      <c r="G49" s="49">
        <f>'Avg Week Kira-Kasangati'!G49+'Avg Week Kasangati-Kira'!G49</f>
        <v>0</v>
      </c>
      <c r="H49" s="49">
        <f>'Avg Week Kira-Kasangati'!H49+'Avg Week Kasangati-Kira'!H49</f>
        <v>0.2857142857142857</v>
      </c>
      <c r="I49" s="49">
        <f>'Avg Week Kira-Kasangati'!I49+'Avg Week Kasangati-Kira'!I49</f>
        <v>3.8571428571428568</v>
      </c>
      <c r="J49" s="49">
        <f>'Avg Week Kira-Kasangati'!J49+'Avg Week Kasangati-Kira'!J49</f>
        <v>1.1428571428571428</v>
      </c>
      <c r="K49" s="49">
        <f>'Avg Week Kira-Kasangati'!K49+'Avg Week Kasangati-Kira'!K49</f>
        <v>0.2857142857142857</v>
      </c>
      <c r="L49" s="49">
        <f>'Avg Week Kira-Kasangati'!L49+'Avg Week Kasangati-Kira'!L49</f>
        <v>0.2857142857142857</v>
      </c>
      <c r="M49" s="49">
        <f>'Avg Week Kira-Kasangati'!M49+'Avg Week Kasangati-Kira'!M49</f>
        <v>46.285714285714292</v>
      </c>
      <c r="N49" s="49">
        <f>'Avg Week Kira-Kasangati'!N49+'Avg Week Kasangati-Kira'!N49</f>
        <v>0</v>
      </c>
      <c r="O49" s="15">
        <f t="shared" si="0"/>
        <v>43.285714285714285</v>
      </c>
      <c r="P49" s="15">
        <f t="shared" si="1"/>
        <v>89.571428571428584</v>
      </c>
      <c r="R49" s="8"/>
      <c r="T49"/>
    </row>
    <row r="50" spans="2:20" ht="23.1" customHeight="1" x14ac:dyDescent="0.25">
      <c r="B50" s="24" t="s">
        <v>77</v>
      </c>
      <c r="C50" s="49">
        <f>'Avg Week Kira-Kasangati'!C50+'Avg Week Kasangati-Kira'!C50</f>
        <v>28.142857142857146</v>
      </c>
      <c r="D50" s="49">
        <f>'Avg Week Kira-Kasangati'!D50+'Avg Week Kasangati-Kira'!D50</f>
        <v>3.2857142857142856</v>
      </c>
      <c r="E50" s="49">
        <f>'Avg Week Kira-Kasangati'!E50+'Avg Week Kasangati-Kira'!E50</f>
        <v>5.5714285714285712</v>
      </c>
      <c r="F50" s="49">
        <f>'Avg Week Kira-Kasangati'!F50+'Avg Week Kasangati-Kira'!F50</f>
        <v>5.8571428571428577</v>
      </c>
      <c r="G50" s="49">
        <f>'Avg Week Kira-Kasangati'!G50+'Avg Week Kasangati-Kira'!G50</f>
        <v>0</v>
      </c>
      <c r="H50" s="49">
        <f>'Avg Week Kira-Kasangati'!H50+'Avg Week Kasangati-Kira'!H50</f>
        <v>0.14285714285714285</v>
      </c>
      <c r="I50" s="49">
        <f>'Avg Week Kira-Kasangati'!I50+'Avg Week Kasangati-Kira'!I50</f>
        <v>3.5714285714285712</v>
      </c>
      <c r="J50" s="49">
        <f>'Avg Week Kira-Kasangati'!J50+'Avg Week Kasangati-Kira'!J50</f>
        <v>1.1428571428571428</v>
      </c>
      <c r="K50" s="49">
        <f>'Avg Week Kira-Kasangati'!K50+'Avg Week Kasangati-Kira'!K50</f>
        <v>0.71428571428571419</v>
      </c>
      <c r="L50" s="49">
        <f>'Avg Week Kira-Kasangati'!L50+'Avg Week Kasangati-Kira'!L50</f>
        <v>0.71428571428571419</v>
      </c>
      <c r="M50" s="49">
        <f>'Avg Week Kira-Kasangati'!M50+'Avg Week Kasangati-Kira'!M50</f>
        <v>44.428571428571431</v>
      </c>
      <c r="N50" s="49">
        <f>'Avg Week Kira-Kasangati'!N50+'Avg Week Kasangati-Kira'!N50</f>
        <v>0</v>
      </c>
      <c r="O50" s="15">
        <f t="shared" si="0"/>
        <v>49.142857142857153</v>
      </c>
      <c r="P50" s="15">
        <f t="shared" si="1"/>
        <v>93.571428571428584</v>
      </c>
      <c r="R50" s="8"/>
      <c r="T50"/>
    </row>
    <row r="51" spans="2:20" ht="23.1" customHeight="1" x14ac:dyDescent="0.25">
      <c r="B51" s="24" t="s">
        <v>78</v>
      </c>
      <c r="C51" s="49">
        <f>'Avg Week Kira-Kasangati'!C51+'Avg Week Kasangati-Kira'!C51</f>
        <v>28.714285714285715</v>
      </c>
      <c r="D51" s="49">
        <f>'Avg Week Kira-Kasangati'!D51+'Avg Week Kasangati-Kira'!D51</f>
        <v>3.7142857142857144</v>
      </c>
      <c r="E51" s="49">
        <f>'Avg Week Kira-Kasangati'!E51+'Avg Week Kasangati-Kira'!E51</f>
        <v>4.2857142857142856</v>
      </c>
      <c r="F51" s="49">
        <f>'Avg Week Kira-Kasangati'!F51+'Avg Week Kasangati-Kira'!F51</f>
        <v>4.4285714285714288</v>
      </c>
      <c r="G51" s="49">
        <f>'Avg Week Kira-Kasangati'!G51+'Avg Week Kasangati-Kira'!G51</f>
        <v>0</v>
      </c>
      <c r="H51" s="49">
        <f>'Avg Week Kira-Kasangati'!H51+'Avg Week Kasangati-Kira'!H51</f>
        <v>0</v>
      </c>
      <c r="I51" s="49">
        <f>'Avg Week Kira-Kasangati'!I51+'Avg Week Kasangati-Kira'!I51</f>
        <v>2.4285714285714288</v>
      </c>
      <c r="J51" s="49">
        <f>'Avg Week Kira-Kasangati'!J51+'Avg Week Kasangati-Kira'!J51</f>
        <v>0.8571428571428571</v>
      </c>
      <c r="K51" s="49">
        <f>'Avg Week Kira-Kasangati'!K51+'Avg Week Kasangati-Kira'!K51</f>
        <v>0</v>
      </c>
      <c r="L51" s="49">
        <f>'Avg Week Kira-Kasangati'!L51+'Avg Week Kasangati-Kira'!L51</f>
        <v>1.2857142857142856</v>
      </c>
      <c r="M51" s="49">
        <f>'Avg Week Kira-Kasangati'!M51+'Avg Week Kasangati-Kira'!M51</f>
        <v>46.285714285714285</v>
      </c>
      <c r="N51" s="49">
        <f>'Avg Week Kira-Kasangati'!N51+'Avg Week Kasangati-Kira'!N51</f>
        <v>0</v>
      </c>
      <c r="O51" s="15">
        <f t="shared" si="0"/>
        <v>45.714285714285715</v>
      </c>
      <c r="P51" s="15">
        <f t="shared" si="1"/>
        <v>92</v>
      </c>
      <c r="R51" s="8"/>
      <c r="T51"/>
    </row>
    <row r="52" spans="2:20" ht="23.1" customHeight="1" x14ac:dyDescent="0.25">
      <c r="B52" s="24" t="s">
        <v>79</v>
      </c>
      <c r="C52" s="49">
        <f>'Avg Week Kira-Kasangati'!C52+'Avg Week Kasangati-Kira'!C52</f>
        <v>28.571428571428569</v>
      </c>
      <c r="D52" s="49">
        <f>'Avg Week Kira-Kasangati'!D52+'Avg Week Kasangati-Kira'!D52</f>
        <v>4.8571428571428568</v>
      </c>
      <c r="E52" s="49">
        <f>'Avg Week Kira-Kasangati'!E52+'Avg Week Kasangati-Kira'!E52</f>
        <v>5.4285714285714288</v>
      </c>
      <c r="F52" s="49">
        <f>'Avg Week Kira-Kasangati'!F52+'Avg Week Kasangati-Kira'!F52</f>
        <v>6.5714285714285712</v>
      </c>
      <c r="G52" s="49">
        <f>'Avg Week Kira-Kasangati'!G52+'Avg Week Kasangati-Kira'!G52</f>
        <v>0</v>
      </c>
      <c r="H52" s="49">
        <f>'Avg Week Kira-Kasangati'!H52+'Avg Week Kasangati-Kira'!H52</f>
        <v>0</v>
      </c>
      <c r="I52" s="49">
        <f>'Avg Week Kira-Kasangati'!I52+'Avg Week Kasangati-Kira'!I52</f>
        <v>3</v>
      </c>
      <c r="J52" s="49">
        <f>'Avg Week Kira-Kasangati'!J52+'Avg Week Kasangati-Kira'!J52</f>
        <v>0.85714285714285721</v>
      </c>
      <c r="K52" s="49">
        <f>'Avg Week Kira-Kasangati'!K52+'Avg Week Kasangati-Kira'!K52</f>
        <v>0</v>
      </c>
      <c r="L52" s="49">
        <f>'Avg Week Kira-Kasangati'!L52+'Avg Week Kasangati-Kira'!L52</f>
        <v>0.2857142857142857</v>
      </c>
      <c r="M52" s="49">
        <f>'Avg Week Kira-Kasangati'!M52+'Avg Week Kasangati-Kira'!M52</f>
        <v>50.714285714285708</v>
      </c>
      <c r="N52" s="49">
        <f>'Avg Week Kira-Kasangati'!N52+'Avg Week Kasangati-Kira'!N52</f>
        <v>0</v>
      </c>
      <c r="O52" s="15">
        <f t="shared" si="0"/>
        <v>49.571428571428562</v>
      </c>
      <c r="P52" s="15">
        <f t="shared" si="1"/>
        <v>100.28571428571428</v>
      </c>
      <c r="R52" s="8"/>
      <c r="T52"/>
    </row>
    <row r="53" spans="2:20" ht="23.1" customHeight="1" x14ac:dyDescent="0.25">
      <c r="B53" s="23" t="s">
        <v>80</v>
      </c>
      <c r="C53" s="49">
        <f>'Avg Week Kira-Kasangati'!C53+'Avg Week Kasangati-Kira'!C53</f>
        <v>28</v>
      </c>
      <c r="D53" s="49">
        <f>'Avg Week Kira-Kasangati'!D53+'Avg Week Kasangati-Kira'!D53</f>
        <v>2.8571428571428572</v>
      </c>
      <c r="E53" s="49">
        <f>'Avg Week Kira-Kasangati'!E53+'Avg Week Kasangati-Kira'!E53</f>
        <v>2.1428571428571428</v>
      </c>
      <c r="F53" s="49">
        <f>'Avg Week Kira-Kasangati'!F53+'Avg Week Kasangati-Kira'!F53</f>
        <v>5.2857142857142856</v>
      </c>
      <c r="G53" s="49">
        <f>'Avg Week Kira-Kasangati'!G53+'Avg Week Kasangati-Kira'!G53</f>
        <v>0.42857142857142855</v>
      </c>
      <c r="H53" s="49">
        <f>'Avg Week Kira-Kasangati'!H53+'Avg Week Kasangati-Kira'!H53</f>
        <v>0</v>
      </c>
      <c r="I53" s="49">
        <f>'Avg Week Kira-Kasangati'!I53+'Avg Week Kasangati-Kira'!I53</f>
        <v>1.8571428571428572</v>
      </c>
      <c r="J53" s="49">
        <f>'Avg Week Kira-Kasangati'!J53+'Avg Week Kasangati-Kira'!J53</f>
        <v>1.2857142857142856</v>
      </c>
      <c r="K53" s="49">
        <f>'Avg Week Kira-Kasangati'!K53+'Avg Week Kasangati-Kira'!K53</f>
        <v>0.42857142857142855</v>
      </c>
      <c r="L53" s="49">
        <f>'Avg Week Kira-Kasangati'!L53+'Avg Week Kasangati-Kira'!L53</f>
        <v>0.14285714285714285</v>
      </c>
      <c r="M53" s="49">
        <f>'Avg Week Kira-Kasangati'!M53+'Avg Week Kasangati-Kira'!M53</f>
        <v>46.428571428571431</v>
      </c>
      <c r="N53" s="49">
        <f>'Avg Week Kira-Kasangati'!N53+'Avg Week Kasangati-Kira'!N53</f>
        <v>0</v>
      </c>
      <c r="O53" s="15">
        <f t="shared" si="0"/>
        <v>42.428571428571431</v>
      </c>
      <c r="P53" s="15">
        <f t="shared" si="1"/>
        <v>88.857142857142861</v>
      </c>
      <c r="R53" s="8"/>
      <c r="T53"/>
    </row>
    <row r="54" spans="2:20" ht="23.1" customHeight="1" x14ac:dyDescent="0.25">
      <c r="B54" s="23" t="s">
        <v>81</v>
      </c>
      <c r="C54" s="49">
        <f>'Avg Week Kira-Kasangati'!C54+'Avg Week Kasangati-Kira'!C54</f>
        <v>23.571428571428573</v>
      </c>
      <c r="D54" s="49">
        <f>'Avg Week Kira-Kasangati'!D54+'Avg Week Kasangati-Kira'!D54</f>
        <v>3.5714285714285712</v>
      </c>
      <c r="E54" s="49">
        <f>'Avg Week Kira-Kasangati'!E54+'Avg Week Kasangati-Kira'!E54</f>
        <v>3.5714285714285712</v>
      </c>
      <c r="F54" s="49">
        <f>'Avg Week Kira-Kasangati'!F54+'Avg Week Kasangati-Kira'!F54</f>
        <v>7</v>
      </c>
      <c r="G54" s="49">
        <f>'Avg Week Kira-Kasangati'!G54+'Avg Week Kasangati-Kira'!G54</f>
        <v>0.14285714285714285</v>
      </c>
      <c r="H54" s="49">
        <f>'Avg Week Kira-Kasangati'!H54+'Avg Week Kasangati-Kira'!H54</f>
        <v>0.14285714285714285</v>
      </c>
      <c r="I54" s="49">
        <f>'Avg Week Kira-Kasangati'!I54+'Avg Week Kasangati-Kira'!I54</f>
        <v>2.4285714285714288</v>
      </c>
      <c r="J54" s="49">
        <f>'Avg Week Kira-Kasangati'!J54+'Avg Week Kasangati-Kira'!J54</f>
        <v>0.42857142857142855</v>
      </c>
      <c r="K54" s="49">
        <f>'Avg Week Kira-Kasangati'!K54+'Avg Week Kasangati-Kira'!K54</f>
        <v>0.42857142857142855</v>
      </c>
      <c r="L54" s="49">
        <f>'Avg Week Kira-Kasangati'!L54+'Avg Week Kasangati-Kira'!L54</f>
        <v>0.2857142857142857</v>
      </c>
      <c r="M54" s="49">
        <f>'Avg Week Kira-Kasangati'!M54+'Avg Week Kasangati-Kira'!M54</f>
        <v>42.142857142857139</v>
      </c>
      <c r="N54" s="49">
        <f>'Avg Week Kira-Kasangati'!N54+'Avg Week Kasangati-Kira'!N54</f>
        <v>0</v>
      </c>
      <c r="O54" s="15">
        <f t="shared" si="0"/>
        <v>41.571428571428584</v>
      </c>
      <c r="P54" s="15">
        <f t="shared" si="1"/>
        <v>83.714285714285722</v>
      </c>
      <c r="R54" s="8"/>
      <c r="T54"/>
    </row>
    <row r="55" spans="2:20" ht="23.1" customHeight="1" x14ac:dyDescent="0.25">
      <c r="B55" s="23" t="s">
        <v>82</v>
      </c>
      <c r="C55" s="49">
        <f>'Avg Week Kira-Kasangati'!C55+'Avg Week Kasangati-Kira'!C55</f>
        <v>27.285714285714285</v>
      </c>
      <c r="D55" s="49">
        <f>'Avg Week Kira-Kasangati'!D55+'Avg Week Kasangati-Kira'!D55</f>
        <v>4</v>
      </c>
      <c r="E55" s="49">
        <f>'Avg Week Kira-Kasangati'!E55+'Avg Week Kasangati-Kira'!E55</f>
        <v>4.1428571428571423</v>
      </c>
      <c r="F55" s="49">
        <f>'Avg Week Kira-Kasangati'!F55+'Avg Week Kasangati-Kira'!F55</f>
        <v>6.2857142857142856</v>
      </c>
      <c r="G55" s="49">
        <f>'Avg Week Kira-Kasangati'!G55+'Avg Week Kasangati-Kira'!G55</f>
        <v>0.14285714285714285</v>
      </c>
      <c r="H55" s="49">
        <f>'Avg Week Kira-Kasangati'!H55+'Avg Week Kasangati-Kira'!H55</f>
        <v>0</v>
      </c>
      <c r="I55" s="49">
        <f>'Avg Week Kira-Kasangati'!I55+'Avg Week Kasangati-Kira'!I55</f>
        <v>2.5714285714285712</v>
      </c>
      <c r="J55" s="49">
        <f>'Avg Week Kira-Kasangati'!J55+'Avg Week Kasangati-Kira'!J55</f>
        <v>0.8571428571428571</v>
      </c>
      <c r="K55" s="49">
        <f>'Avg Week Kira-Kasangati'!K55+'Avg Week Kasangati-Kira'!K55</f>
        <v>0.2857142857142857</v>
      </c>
      <c r="L55" s="49">
        <f>'Avg Week Kira-Kasangati'!L55+'Avg Week Kasangati-Kira'!L55</f>
        <v>0.14285714285714285</v>
      </c>
      <c r="M55" s="49">
        <f>'Avg Week Kira-Kasangati'!M55+'Avg Week Kasangati-Kira'!M55</f>
        <v>48.428571428571431</v>
      </c>
      <c r="N55" s="49">
        <f>'Avg Week Kira-Kasangati'!N55+'Avg Week Kasangati-Kira'!N55</f>
        <v>0</v>
      </c>
      <c r="O55" s="15">
        <f t="shared" si="0"/>
        <v>45.714285714285715</v>
      </c>
      <c r="P55" s="15">
        <f t="shared" si="1"/>
        <v>94.142857142857139</v>
      </c>
      <c r="R55" s="8"/>
      <c r="T55"/>
    </row>
    <row r="56" spans="2:20" ht="23.1" customHeight="1" x14ac:dyDescent="0.25">
      <c r="B56" s="23" t="s">
        <v>83</v>
      </c>
      <c r="C56" s="49">
        <f>'Avg Week Kira-Kasangati'!C56+'Avg Week Kasangati-Kira'!C56</f>
        <v>30.142857142857142</v>
      </c>
      <c r="D56" s="49">
        <f>'Avg Week Kira-Kasangati'!D56+'Avg Week Kasangati-Kira'!D56</f>
        <v>4</v>
      </c>
      <c r="E56" s="49">
        <f>'Avg Week Kira-Kasangati'!E56+'Avg Week Kasangati-Kira'!E56</f>
        <v>5</v>
      </c>
      <c r="F56" s="49">
        <f>'Avg Week Kira-Kasangati'!F56+'Avg Week Kasangati-Kira'!F56</f>
        <v>8.2857142857142847</v>
      </c>
      <c r="G56" s="49">
        <f>'Avg Week Kira-Kasangati'!G56+'Avg Week Kasangati-Kira'!G56</f>
        <v>0.2857142857142857</v>
      </c>
      <c r="H56" s="49">
        <f>'Avg Week Kira-Kasangati'!H56+'Avg Week Kasangati-Kira'!H56</f>
        <v>0</v>
      </c>
      <c r="I56" s="49">
        <f>'Avg Week Kira-Kasangati'!I56+'Avg Week Kasangati-Kira'!I56</f>
        <v>2.4285714285714284</v>
      </c>
      <c r="J56" s="49">
        <f>'Avg Week Kira-Kasangati'!J56+'Avg Week Kasangati-Kira'!J56</f>
        <v>0.8571428571428571</v>
      </c>
      <c r="K56" s="49">
        <f>'Avg Week Kira-Kasangati'!K56+'Avg Week Kasangati-Kira'!K56</f>
        <v>0.42857142857142855</v>
      </c>
      <c r="L56" s="49">
        <f>'Avg Week Kira-Kasangati'!L56+'Avg Week Kasangati-Kira'!L56</f>
        <v>0.42857142857142855</v>
      </c>
      <c r="M56" s="49">
        <f>'Avg Week Kira-Kasangati'!M56+'Avg Week Kasangati-Kira'!M56</f>
        <v>54.857142857142861</v>
      </c>
      <c r="N56" s="49">
        <f>'Avg Week Kira-Kasangati'!N56+'Avg Week Kasangati-Kira'!N56</f>
        <v>0</v>
      </c>
      <c r="O56" s="15">
        <f t="shared" si="0"/>
        <v>51.857142857142854</v>
      </c>
      <c r="P56" s="15">
        <f t="shared" si="1"/>
        <v>106.71428571428572</v>
      </c>
      <c r="R56" s="8"/>
      <c r="T56"/>
    </row>
    <row r="57" spans="2:20" ht="23.1" customHeight="1" x14ac:dyDescent="0.25">
      <c r="B57" s="23" t="s">
        <v>84</v>
      </c>
      <c r="C57" s="49">
        <f>'Avg Week Kira-Kasangati'!C57+'Avg Week Kasangati-Kira'!C57</f>
        <v>26.714285714285715</v>
      </c>
      <c r="D57" s="49">
        <f>'Avg Week Kira-Kasangati'!D57+'Avg Week Kasangati-Kira'!D57</f>
        <v>5</v>
      </c>
      <c r="E57" s="49">
        <f>'Avg Week Kira-Kasangati'!E57+'Avg Week Kasangati-Kira'!E57</f>
        <v>5</v>
      </c>
      <c r="F57" s="49">
        <f>'Avg Week Kira-Kasangati'!F57+'Avg Week Kasangati-Kira'!F57</f>
        <v>5.5714285714285712</v>
      </c>
      <c r="G57" s="49">
        <f>'Avg Week Kira-Kasangati'!G57+'Avg Week Kasangati-Kira'!G57</f>
        <v>0.85714285714285721</v>
      </c>
      <c r="H57" s="49">
        <f>'Avg Week Kira-Kasangati'!H57+'Avg Week Kasangati-Kira'!H57</f>
        <v>0</v>
      </c>
      <c r="I57" s="49">
        <f>'Avg Week Kira-Kasangati'!I57+'Avg Week Kasangati-Kira'!I57</f>
        <v>2.2857142857142856</v>
      </c>
      <c r="J57" s="49">
        <f>'Avg Week Kira-Kasangati'!J57+'Avg Week Kasangati-Kira'!J57</f>
        <v>1</v>
      </c>
      <c r="K57" s="49">
        <f>'Avg Week Kira-Kasangati'!K57+'Avg Week Kasangati-Kira'!K57</f>
        <v>0.5714285714285714</v>
      </c>
      <c r="L57" s="49">
        <f>'Avg Week Kira-Kasangati'!L57+'Avg Week Kasangati-Kira'!L57</f>
        <v>0.8571428571428571</v>
      </c>
      <c r="M57" s="49">
        <f>'Avg Week Kira-Kasangati'!M57+'Avg Week Kasangati-Kira'!M57</f>
        <v>47.285714285714285</v>
      </c>
      <c r="N57" s="49">
        <f>'Avg Week Kira-Kasangati'!N57+'Avg Week Kasangati-Kira'!N57</f>
        <v>0</v>
      </c>
      <c r="O57" s="15">
        <f t="shared" si="0"/>
        <v>47.857142857142847</v>
      </c>
      <c r="P57" s="15">
        <f t="shared" si="1"/>
        <v>95.142857142857139</v>
      </c>
      <c r="R57" s="8"/>
      <c r="T57"/>
    </row>
    <row r="58" spans="2:20" ht="23.1" customHeight="1" x14ac:dyDescent="0.25">
      <c r="B58" s="23" t="s">
        <v>99</v>
      </c>
      <c r="C58" s="49">
        <f>'Avg Week Kira-Kasangati'!C58+'Avg Week Kasangati-Kira'!C58</f>
        <v>21</v>
      </c>
      <c r="D58" s="49">
        <f>'Avg Week Kira-Kasangati'!D58+'Avg Week Kasangati-Kira'!D58</f>
        <v>2.5</v>
      </c>
      <c r="E58" s="49">
        <f>'Avg Week Kira-Kasangati'!E58+'Avg Week Kasangati-Kira'!E58</f>
        <v>4</v>
      </c>
      <c r="F58" s="49">
        <f>'Avg Week Kira-Kasangati'!F58+'Avg Week Kasangati-Kira'!F58</f>
        <v>8</v>
      </c>
      <c r="G58" s="49">
        <f>'Avg Week Kira-Kasangati'!G58+'Avg Week Kasangati-Kira'!G58</f>
        <v>0</v>
      </c>
      <c r="H58" s="49">
        <f>'Avg Week Kira-Kasangati'!H58+'Avg Week Kasangati-Kira'!H58</f>
        <v>0</v>
      </c>
      <c r="I58" s="49">
        <f>'Avg Week Kira-Kasangati'!I58+'Avg Week Kasangati-Kira'!I58</f>
        <v>3</v>
      </c>
      <c r="J58" s="49">
        <f>'Avg Week Kira-Kasangati'!J58+'Avg Week Kasangati-Kira'!J58</f>
        <v>0.5</v>
      </c>
      <c r="K58" s="49">
        <f>'Avg Week Kira-Kasangati'!K58+'Avg Week Kasangati-Kira'!K58</f>
        <v>1.5</v>
      </c>
      <c r="L58" s="49">
        <f>'Avg Week Kira-Kasangati'!L58+'Avg Week Kasangati-Kira'!L58</f>
        <v>1</v>
      </c>
      <c r="M58" s="49">
        <f>'Avg Week Kira-Kasangati'!M58+'Avg Week Kasangati-Kira'!M58</f>
        <v>53</v>
      </c>
      <c r="N58" s="49">
        <f>'Avg Week Kira-Kasangati'!N58+'Avg Week Kasangati-Kira'!N58</f>
        <v>0</v>
      </c>
      <c r="O58" s="15">
        <f t="shared" si="0"/>
        <v>41.5</v>
      </c>
      <c r="P58" s="15">
        <f t="shared" ref="P58" si="35">SUM(C58:N58)</f>
        <v>94.5</v>
      </c>
      <c r="R58" s="8"/>
      <c r="T58"/>
    </row>
    <row r="59" spans="2:20" ht="23.1" customHeight="1" x14ac:dyDescent="0.25">
      <c r="B59" s="23" t="s">
        <v>100</v>
      </c>
      <c r="C59" s="49">
        <f>'Avg Week Kira-Kasangati'!C59+'Avg Week Kasangati-Kira'!C59</f>
        <v>21</v>
      </c>
      <c r="D59" s="49">
        <f>'Avg Week Kira-Kasangati'!D59+'Avg Week Kasangati-Kira'!D59</f>
        <v>4</v>
      </c>
      <c r="E59" s="49">
        <f>'Avg Week Kira-Kasangati'!E59+'Avg Week Kasangati-Kira'!E59</f>
        <v>3.5</v>
      </c>
      <c r="F59" s="49">
        <f>'Avg Week Kira-Kasangati'!F59+'Avg Week Kasangati-Kira'!F59</f>
        <v>8.5</v>
      </c>
      <c r="G59" s="49">
        <f>'Avg Week Kira-Kasangati'!G59+'Avg Week Kasangati-Kira'!G59</f>
        <v>0.5</v>
      </c>
      <c r="H59" s="49">
        <f>'Avg Week Kira-Kasangati'!H59+'Avg Week Kasangati-Kira'!H59</f>
        <v>0</v>
      </c>
      <c r="I59" s="49">
        <f>'Avg Week Kira-Kasangati'!I59+'Avg Week Kasangati-Kira'!I59</f>
        <v>1</v>
      </c>
      <c r="J59" s="49">
        <f>'Avg Week Kira-Kasangati'!J59+'Avg Week Kasangati-Kira'!J59</f>
        <v>0</v>
      </c>
      <c r="K59" s="49">
        <f>'Avg Week Kira-Kasangati'!K59+'Avg Week Kasangati-Kira'!K59</f>
        <v>1.5</v>
      </c>
      <c r="L59" s="49">
        <f>'Avg Week Kira-Kasangati'!L59+'Avg Week Kasangati-Kira'!L59</f>
        <v>0.5</v>
      </c>
      <c r="M59" s="49">
        <f>'Avg Week Kira-Kasangati'!M59+'Avg Week Kasangati-Kira'!M59</f>
        <v>50</v>
      </c>
      <c r="N59" s="49">
        <f>'Avg Week Kira-Kasangati'!N59+'Avg Week Kasangati-Kira'!N59</f>
        <v>0</v>
      </c>
      <c r="O59" s="15">
        <f t="shared" ref="O59:O105" si="36">SUM(C59:L59,N59)</f>
        <v>40.5</v>
      </c>
      <c r="P59" s="15">
        <f t="shared" ref="P59:P105" si="37">SUM(C59:N59)</f>
        <v>90.5</v>
      </c>
      <c r="R59" s="8"/>
      <c r="T59"/>
    </row>
    <row r="60" spans="2:20" ht="23.1" customHeight="1" x14ac:dyDescent="0.25">
      <c r="B60" s="23" t="s">
        <v>101</v>
      </c>
      <c r="C60" s="49">
        <f>'Avg Week Kira-Kasangati'!C60+'Avg Week Kasangati-Kira'!C60</f>
        <v>18</v>
      </c>
      <c r="D60" s="49">
        <f>'Avg Week Kira-Kasangati'!D60+'Avg Week Kasangati-Kira'!D60</f>
        <v>6</v>
      </c>
      <c r="E60" s="49">
        <f>'Avg Week Kira-Kasangati'!E60+'Avg Week Kasangati-Kira'!E60</f>
        <v>4.5</v>
      </c>
      <c r="F60" s="49">
        <f>'Avg Week Kira-Kasangati'!F60+'Avg Week Kasangati-Kira'!F60</f>
        <v>9</v>
      </c>
      <c r="G60" s="49">
        <f>'Avg Week Kira-Kasangati'!G60+'Avg Week Kasangati-Kira'!G60</f>
        <v>0</v>
      </c>
      <c r="H60" s="49">
        <f>'Avg Week Kira-Kasangati'!H60+'Avg Week Kasangati-Kira'!H60</f>
        <v>0.5</v>
      </c>
      <c r="I60" s="49">
        <f>'Avg Week Kira-Kasangati'!I60+'Avg Week Kasangati-Kira'!I60</f>
        <v>2</v>
      </c>
      <c r="J60" s="49">
        <f>'Avg Week Kira-Kasangati'!J60+'Avg Week Kasangati-Kira'!J60</f>
        <v>1.5</v>
      </c>
      <c r="K60" s="49">
        <f>'Avg Week Kira-Kasangati'!K60+'Avg Week Kasangati-Kira'!K60</f>
        <v>1.5</v>
      </c>
      <c r="L60" s="49">
        <f>'Avg Week Kira-Kasangati'!L60+'Avg Week Kasangati-Kira'!L60</f>
        <v>0</v>
      </c>
      <c r="M60" s="49">
        <f>'Avg Week Kira-Kasangati'!M60+'Avg Week Kasangati-Kira'!M60</f>
        <v>52.5</v>
      </c>
      <c r="N60" s="49">
        <f>'Avg Week Kira-Kasangati'!N60+'Avg Week Kasangati-Kira'!N60</f>
        <v>0</v>
      </c>
      <c r="O60" s="15">
        <f t="shared" si="36"/>
        <v>43</v>
      </c>
      <c r="P60" s="15">
        <f t="shared" si="37"/>
        <v>95.5</v>
      </c>
      <c r="R60" s="8"/>
      <c r="T60"/>
    </row>
    <row r="61" spans="2:20" ht="23.1" customHeight="1" x14ac:dyDescent="0.25">
      <c r="B61" s="23" t="s">
        <v>102</v>
      </c>
      <c r="C61" s="49">
        <f>'Avg Week Kira-Kasangati'!C61+'Avg Week Kasangati-Kira'!C61</f>
        <v>21</v>
      </c>
      <c r="D61" s="49">
        <f>'Avg Week Kira-Kasangati'!D61+'Avg Week Kasangati-Kira'!D61</f>
        <v>4.5</v>
      </c>
      <c r="E61" s="49">
        <f>'Avg Week Kira-Kasangati'!E61+'Avg Week Kasangati-Kira'!E61</f>
        <v>4</v>
      </c>
      <c r="F61" s="49">
        <f>'Avg Week Kira-Kasangati'!F61+'Avg Week Kasangati-Kira'!F61</f>
        <v>8.5</v>
      </c>
      <c r="G61" s="49">
        <f>'Avg Week Kira-Kasangati'!G61+'Avg Week Kasangati-Kira'!G61</f>
        <v>0</v>
      </c>
      <c r="H61" s="49">
        <f>'Avg Week Kira-Kasangati'!H61+'Avg Week Kasangati-Kira'!H61</f>
        <v>1</v>
      </c>
      <c r="I61" s="49">
        <f>'Avg Week Kira-Kasangati'!I61+'Avg Week Kasangati-Kira'!I61</f>
        <v>1.5</v>
      </c>
      <c r="J61" s="49">
        <f>'Avg Week Kira-Kasangati'!J61+'Avg Week Kasangati-Kira'!J61</f>
        <v>3</v>
      </c>
      <c r="K61" s="49">
        <f>'Avg Week Kira-Kasangati'!K61+'Avg Week Kasangati-Kira'!K61</f>
        <v>2</v>
      </c>
      <c r="L61" s="49">
        <f>'Avg Week Kira-Kasangati'!L61+'Avg Week Kasangati-Kira'!L61</f>
        <v>1.5</v>
      </c>
      <c r="M61" s="49">
        <f>'Avg Week Kira-Kasangati'!M61+'Avg Week Kasangati-Kira'!M61</f>
        <v>61</v>
      </c>
      <c r="N61" s="49">
        <f>'Avg Week Kira-Kasangati'!N61+'Avg Week Kasangati-Kira'!N61</f>
        <v>0</v>
      </c>
      <c r="O61" s="15">
        <f t="shared" si="36"/>
        <v>47</v>
      </c>
      <c r="P61" s="15">
        <f t="shared" si="37"/>
        <v>108</v>
      </c>
      <c r="R61" s="8"/>
      <c r="T61"/>
    </row>
    <row r="62" spans="2:20" ht="23.1" customHeight="1" x14ac:dyDescent="0.25">
      <c r="B62" s="23" t="s">
        <v>107</v>
      </c>
      <c r="C62" s="49">
        <f>'Avg Week Kira-Kasangati'!C62+'Avg Week Kasangati-Kira'!C62</f>
        <v>17.5</v>
      </c>
      <c r="D62" s="49">
        <f>'Avg Week Kira-Kasangati'!D62+'Avg Week Kasangati-Kira'!D62</f>
        <v>3.5</v>
      </c>
      <c r="E62" s="49">
        <f>'Avg Week Kira-Kasangati'!E62+'Avg Week Kasangati-Kira'!E62</f>
        <v>4</v>
      </c>
      <c r="F62" s="49">
        <f>'Avg Week Kira-Kasangati'!F62+'Avg Week Kasangati-Kira'!F62</f>
        <v>8.5</v>
      </c>
      <c r="G62" s="49">
        <f>'Avg Week Kira-Kasangati'!G62+'Avg Week Kasangati-Kira'!G62</f>
        <v>0</v>
      </c>
      <c r="H62" s="49">
        <f>'Avg Week Kira-Kasangati'!H62+'Avg Week Kasangati-Kira'!H62</f>
        <v>0</v>
      </c>
      <c r="I62" s="49">
        <f>'Avg Week Kira-Kasangati'!I62+'Avg Week Kasangati-Kira'!I62</f>
        <v>3</v>
      </c>
      <c r="J62" s="49">
        <f>'Avg Week Kira-Kasangati'!J62+'Avg Week Kasangati-Kira'!J62</f>
        <v>0.5</v>
      </c>
      <c r="K62" s="49">
        <f>'Avg Week Kira-Kasangati'!K62+'Avg Week Kasangati-Kira'!K62</f>
        <v>1.5</v>
      </c>
      <c r="L62" s="49">
        <f>'Avg Week Kira-Kasangati'!L62+'Avg Week Kasangati-Kira'!L62</f>
        <v>0</v>
      </c>
      <c r="M62" s="49">
        <f>'Avg Week Kira-Kasangati'!M62+'Avg Week Kasangati-Kira'!M62</f>
        <v>61</v>
      </c>
      <c r="N62" s="49">
        <f>'Avg Week Kira-Kasangati'!N62+'Avg Week Kasangati-Kira'!N62</f>
        <v>0</v>
      </c>
      <c r="O62" s="15">
        <f t="shared" si="36"/>
        <v>38.5</v>
      </c>
      <c r="P62" s="15">
        <f t="shared" si="37"/>
        <v>99.5</v>
      </c>
      <c r="R62" s="8"/>
      <c r="T62"/>
    </row>
    <row r="63" spans="2:20" ht="23.1" customHeight="1" x14ac:dyDescent="0.25">
      <c r="B63" s="23" t="s">
        <v>108</v>
      </c>
      <c r="C63" s="49">
        <f>'Avg Week Kira-Kasangati'!C63+'Avg Week Kasangati-Kira'!C63</f>
        <v>21</v>
      </c>
      <c r="D63" s="49">
        <f>'Avg Week Kira-Kasangati'!D63+'Avg Week Kasangati-Kira'!D63</f>
        <v>6</v>
      </c>
      <c r="E63" s="49">
        <f>'Avg Week Kira-Kasangati'!E63+'Avg Week Kasangati-Kira'!E63</f>
        <v>5</v>
      </c>
      <c r="F63" s="49">
        <f>'Avg Week Kira-Kasangati'!F63+'Avg Week Kasangati-Kira'!F63</f>
        <v>6.5</v>
      </c>
      <c r="G63" s="49">
        <f>'Avg Week Kira-Kasangati'!G63+'Avg Week Kasangati-Kira'!G63</f>
        <v>0</v>
      </c>
      <c r="H63" s="49">
        <f>'Avg Week Kira-Kasangati'!H63+'Avg Week Kasangati-Kira'!H63</f>
        <v>0</v>
      </c>
      <c r="I63" s="49">
        <f>'Avg Week Kira-Kasangati'!I63+'Avg Week Kasangati-Kira'!I63</f>
        <v>2.5</v>
      </c>
      <c r="J63" s="49">
        <f>'Avg Week Kira-Kasangati'!J63+'Avg Week Kasangati-Kira'!J63</f>
        <v>1.5</v>
      </c>
      <c r="K63" s="49">
        <f>'Avg Week Kira-Kasangati'!K63+'Avg Week Kasangati-Kira'!K63</f>
        <v>1</v>
      </c>
      <c r="L63" s="49">
        <f>'Avg Week Kira-Kasangati'!L63+'Avg Week Kasangati-Kira'!L63</f>
        <v>0</v>
      </c>
      <c r="M63" s="49">
        <f>'Avg Week Kira-Kasangati'!M63+'Avg Week Kasangati-Kira'!M63</f>
        <v>48.5</v>
      </c>
      <c r="N63" s="49">
        <f>'Avg Week Kira-Kasangati'!N63+'Avg Week Kasangati-Kira'!N63</f>
        <v>0</v>
      </c>
      <c r="O63" s="15">
        <f t="shared" si="36"/>
        <v>43.5</v>
      </c>
      <c r="P63" s="15">
        <f t="shared" si="37"/>
        <v>92</v>
      </c>
      <c r="R63" s="8"/>
      <c r="T63"/>
    </row>
    <row r="64" spans="2:20" ht="23.1" customHeight="1" x14ac:dyDescent="0.25">
      <c r="B64" s="23" t="s">
        <v>109</v>
      </c>
      <c r="C64" s="49">
        <f>'Avg Week Kira-Kasangati'!C64+'Avg Week Kasangati-Kira'!C64</f>
        <v>19.5</v>
      </c>
      <c r="D64" s="49">
        <f>'Avg Week Kira-Kasangati'!D64+'Avg Week Kasangati-Kira'!D64</f>
        <v>5</v>
      </c>
      <c r="E64" s="49">
        <f>'Avg Week Kira-Kasangati'!E64+'Avg Week Kasangati-Kira'!E64</f>
        <v>2</v>
      </c>
      <c r="F64" s="49">
        <f>'Avg Week Kira-Kasangati'!F64+'Avg Week Kasangati-Kira'!F64</f>
        <v>5</v>
      </c>
      <c r="G64" s="49">
        <f>'Avg Week Kira-Kasangati'!G64+'Avg Week Kasangati-Kira'!G64</f>
        <v>0</v>
      </c>
      <c r="H64" s="49">
        <f>'Avg Week Kira-Kasangati'!H64+'Avg Week Kasangati-Kira'!H64</f>
        <v>0</v>
      </c>
      <c r="I64" s="49">
        <f>'Avg Week Kira-Kasangati'!I64+'Avg Week Kasangati-Kira'!I64</f>
        <v>3.5</v>
      </c>
      <c r="J64" s="49">
        <f>'Avg Week Kira-Kasangati'!J64+'Avg Week Kasangati-Kira'!J64</f>
        <v>0.5</v>
      </c>
      <c r="K64" s="49">
        <f>'Avg Week Kira-Kasangati'!K64+'Avg Week Kasangati-Kira'!K64</f>
        <v>0.5</v>
      </c>
      <c r="L64" s="49">
        <f>'Avg Week Kira-Kasangati'!L64+'Avg Week Kasangati-Kira'!L64</f>
        <v>0</v>
      </c>
      <c r="M64" s="49">
        <f>'Avg Week Kira-Kasangati'!M64+'Avg Week Kasangati-Kira'!M64</f>
        <v>39.5</v>
      </c>
      <c r="N64" s="49">
        <f>'Avg Week Kira-Kasangati'!N64+'Avg Week Kasangati-Kira'!N64</f>
        <v>0</v>
      </c>
      <c r="O64" s="15">
        <f t="shared" si="36"/>
        <v>36</v>
      </c>
      <c r="P64" s="15">
        <f t="shared" si="37"/>
        <v>75.5</v>
      </c>
      <c r="R64" s="8"/>
      <c r="T64"/>
    </row>
    <row r="65" spans="2:20" ht="23.1" customHeight="1" x14ac:dyDescent="0.25">
      <c r="B65" s="23" t="s">
        <v>158</v>
      </c>
      <c r="C65" s="49">
        <f>'Avg Week Kira-Kasangati'!C65+'Avg Week Kasangati-Kira'!C65</f>
        <v>20</v>
      </c>
      <c r="D65" s="49">
        <f>'Avg Week Kira-Kasangati'!D65+'Avg Week Kasangati-Kira'!D65</f>
        <v>2</v>
      </c>
      <c r="E65" s="49">
        <f>'Avg Week Kira-Kasangati'!E65+'Avg Week Kasangati-Kira'!E65</f>
        <v>5.5</v>
      </c>
      <c r="F65" s="49">
        <f>'Avg Week Kira-Kasangati'!F65+'Avg Week Kasangati-Kira'!F65</f>
        <v>4.5</v>
      </c>
      <c r="G65" s="49">
        <f>'Avg Week Kira-Kasangati'!G65+'Avg Week Kasangati-Kira'!G65</f>
        <v>0</v>
      </c>
      <c r="H65" s="49">
        <f>'Avg Week Kira-Kasangati'!H65+'Avg Week Kasangati-Kira'!H65</f>
        <v>0</v>
      </c>
      <c r="I65" s="49">
        <f>'Avg Week Kira-Kasangati'!I65+'Avg Week Kasangati-Kira'!I65</f>
        <v>3.5</v>
      </c>
      <c r="J65" s="49">
        <f>'Avg Week Kira-Kasangati'!J65+'Avg Week Kasangati-Kira'!J65</f>
        <v>1</v>
      </c>
      <c r="K65" s="49">
        <f>'Avg Week Kira-Kasangati'!K65+'Avg Week Kasangati-Kira'!K65</f>
        <v>0.5</v>
      </c>
      <c r="L65" s="49">
        <f>'Avg Week Kira-Kasangati'!L65+'Avg Week Kasangati-Kira'!L65</f>
        <v>0</v>
      </c>
      <c r="M65" s="49">
        <f>'Avg Week Kira-Kasangati'!M65+'Avg Week Kasangati-Kira'!M65</f>
        <v>46</v>
      </c>
      <c r="N65" s="49">
        <f>'Avg Week Kira-Kasangati'!N65+'Avg Week Kasangati-Kira'!N65</f>
        <v>0</v>
      </c>
      <c r="O65" s="15">
        <f t="shared" si="36"/>
        <v>37</v>
      </c>
      <c r="P65" s="15">
        <f t="shared" si="37"/>
        <v>83</v>
      </c>
      <c r="R65" s="8"/>
      <c r="T65"/>
    </row>
    <row r="66" spans="2:20" ht="23.1" customHeight="1" x14ac:dyDescent="0.25">
      <c r="B66" s="23" t="s">
        <v>103</v>
      </c>
      <c r="C66" s="49">
        <f>'Avg Week Kira-Kasangati'!C66+'Avg Week Kasangati-Kira'!C66</f>
        <v>18.5</v>
      </c>
      <c r="D66" s="49">
        <f>'Avg Week Kira-Kasangati'!D66+'Avg Week Kasangati-Kira'!D66</f>
        <v>2</v>
      </c>
      <c r="E66" s="49">
        <f>'Avg Week Kira-Kasangati'!E66+'Avg Week Kasangati-Kira'!E66</f>
        <v>1.5</v>
      </c>
      <c r="F66" s="49">
        <f>'Avg Week Kira-Kasangati'!F66+'Avg Week Kasangati-Kira'!F66</f>
        <v>5.5</v>
      </c>
      <c r="G66" s="49">
        <f>'Avg Week Kira-Kasangati'!G66+'Avg Week Kasangati-Kira'!G66</f>
        <v>0</v>
      </c>
      <c r="H66" s="49">
        <f>'Avg Week Kira-Kasangati'!H66+'Avg Week Kasangati-Kira'!H66</f>
        <v>0</v>
      </c>
      <c r="I66" s="49">
        <f>'Avg Week Kira-Kasangati'!I66+'Avg Week Kasangati-Kira'!I66</f>
        <v>3.5</v>
      </c>
      <c r="J66" s="49">
        <f>'Avg Week Kira-Kasangati'!J66+'Avg Week Kasangati-Kira'!J66</f>
        <v>0.5</v>
      </c>
      <c r="K66" s="49">
        <f>'Avg Week Kira-Kasangati'!K66+'Avg Week Kasangati-Kira'!K66</f>
        <v>1.5</v>
      </c>
      <c r="L66" s="49">
        <f>'Avg Week Kira-Kasangati'!L66+'Avg Week Kasangati-Kira'!L66</f>
        <v>0</v>
      </c>
      <c r="M66" s="49">
        <f>'Avg Week Kira-Kasangati'!M66+'Avg Week Kasangati-Kira'!M66</f>
        <v>44</v>
      </c>
      <c r="N66" s="49">
        <f>'Avg Week Kira-Kasangati'!N66+'Avg Week Kasangati-Kira'!N66</f>
        <v>0</v>
      </c>
      <c r="O66" s="15">
        <f t="shared" si="36"/>
        <v>33</v>
      </c>
      <c r="P66" s="15">
        <f t="shared" si="37"/>
        <v>77</v>
      </c>
      <c r="R66" s="8"/>
      <c r="T66"/>
    </row>
    <row r="67" spans="2:20" ht="23.1" customHeight="1" x14ac:dyDescent="0.25">
      <c r="B67" s="23" t="s">
        <v>104</v>
      </c>
      <c r="C67" s="49">
        <f>'Avg Week Kira-Kasangati'!C67+'Avg Week Kasangati-Kira'!C67</f>
        <v>16.5</v>
      </c>
      <c r="D67" s="49">
        <f>'Avg Week Kira-Kasangati'!D67+'Avg Week Kasangati-Kira'!D67</f>
        <v>1</v>
      </c>
      <c r="E67" s="49">
        <f>'Avg Week Kira-Kasangati'!E67+'Avg Week Kasangati-Kira'!E67</f>
        <v>1</v>
      </c>
      <c r="F67" s="49">
        <f>'Avg Week Kira-Kasangati'!F67+'Avg Week Kasangati-Kira'!F67</f>
        <v>5</v>
      </c>
      <c r="G67" s="49">
        <f>'Avg Week Kira-Kasangati'!G67+'Avg Week Kasangati-Kira'!G67</f>
        <v>0.5</v>
      </c>
      <c r="H67" s="49">
        <f>'Avg Week Kira-Kasangati'!H67+'Avg Week Kasangati-Kira'!H67</f>
        <v>0</v>
      </c>
      <c r="I67" s="49">
        <f>'Avg Week Kira-Kasangati'!I67+'Avg Week Kasangati-Kira'!I67</f>
        <v>0</v>
      </c>
      <c r="J67" s="49">
        <f>'Avg Week Kira-Kasangati'!J67+'Avg Week Kasangati-Kira'!J67</f>
        <v>2.5</v>
      </c>
      <c r="K67" s="49">
        <f>'Avg Week Kira-Kasangati'!K67+'Avg Week Kasangati-Kira'!K67</f>
        <v>1</v>
      </c>
      <c r="L67" s="49">
        <f>'Avg Week Kira-Kasangati'!L67+'Avg Week Kasangati-Kira'!L67</f>
        <v>0.5</v>
      </c>
      <c r="M67" s="49">
        <f>'Avg Week Kira-Kasangati'!M67+'Avg Week Kasangati-Kira'!M67</f>
        <v>39.5</v>
      </c>
      <c r="N67" s="49">
        <f>'Avg Week Kira-Kasangati'!N67+'Avg Week Kasangati-Kira'!N67</f>
        <v>0</v>
      </c>
      <c r="O67" s="15">
        <f t="shared" si="36"/>
        <v>28</v>
      </c>
      <c r="P67" s="15">
        <f t="shared" si="37"/>
        <v>67.5</v>
      </c>
      <c r="R67" s="8"/>
      <c r="T67"/>
    </row>
    <row r="68" spans="2:20" ht="23.1" customHeight="1" x14ac:dyDescent="0.25">
      <c r="B68" s="23" t="s">
        <v>105</v>
      </c>
      <c r="C68" s="49">
        <f>'Avg Week Kira-Kasangati'!C68+'Avg Week Kasangati-Kira'!C68</f>
        <v>15.5</v>
      </c>
      <c r="D68" s="49">
        <f>'Avg Week Kira-Kasangati'!D68+'Avg Week Kasangati-Kira'!D68</f>
        <v>1.5</v>
      </c>
      <c r="E68" s="49">
        <f>'Avg Week Kira-Kasangati'!E68+'Avg Week Kasangati-Kira'!E68</f>
        <v>1.5</v>
      </c>
      <c r="F68" s="49">
        <f>'Avg Week Kira-Kasangati'!F68+'Avg Week Kasangati-Kira'!F68</f>
        <v>6.5</v>
      </c>
      <c r="G68" s="49">
        <f>'Avg Week Kira-Kasangati'!G68+'Avg Week Kasangati-Kira'!G68</f>
        <v>0</v>
      </c>
      <c r="H68" s="49">
        <f>'Avg Week Kira-Kasangati'!H68+'Avg Week Kasangati-Kira'!H68</f>
        <v>0</v>
      </c>
      <c r="I68" s="49">
        <f>'Avg Week Kira-Kasangati'!I68+'Avg Week Kasangati-Kira'!I68</f>
        <v>2</v>
      </c>
      <c r="J68" s="49">
        <f>'Avg Week Kira-Kasangati'!J68+'Avg Week Kasangati-Kira'!J68</f>
        <v>0</v>
      </c>
      <c r="K68" s="49">
        <f>'Avg Week Kira-Kasangati'!K68+'Avg Week Kasangati-Kira'!K68</f>
        <v>0.5</v>
      </c>
      <c r="L68" s="49">
        <f>'Avg Week Kira-Kasangati'!L68+'Avg Week Kasangati-Kira'!L68</f>
        <v>0.5</v>
      </c>
      <c r="M68" s="49">
        <f>'Avg Week Kira-Kasangati'!M68+'Avg Week Kasangati-Kira'!M68</f>
        <v>37</v>
      </c>
      <c r="N68" s="49">
        <f>'Avg Week Kira-Kasangati'!N68+'Avg Week Kasangati-Kira'!N68</f>
        <v>0</v>
      </c>
      <c r="O68" s="15">
        <f t="shared" si="36"/>
        <v>28</v>
      </c>
      <c r="P68" s="15">
        <f t="shared" si="37"/>
        <v>65</v>
      </c>
      <c r="R68" s="8"/>
      <c r="T68"/>
    </row>
    <row r="69" spans="2:20" ht="23.1" customHeight="1" x14ac:dyDescent="0.25">
      <c r="B69" s="23" t="s">
        <v>106</v>
      </c>
      <c r="C69" s="49">
        <f>'Avg Week Kira-Kasangati'!C69+'Avg Week Kasangati-Kira'!C69</f>
        <v>15.5</v>
      </c>
      <c r="D69" s="49">
        <f>'Avg Week Kira-Kasangati'!D69+'Avg Week Kasangati-Kira'!D69</f>
        <v>4.5</v>
      </c>
      <c r="E69" s="49">
        <f>'Avg Week Kira-Kasangati'!E69+'Avg Week Kasangati-Kira'!E69</f>
        <v>4.5</v>
      </c>
      <c r="F69" s="49">
        <f>'Avg Week Kira-Kasangati'!F69+'Avg Week Kasangati-Kira'!F69</f>
        <v>4</v>
      </c>
      <c r="G69" s="49">
        <f>'Avg Week Kira-Kasangati'!G69+'Avg Week Kasangati-Kira'!G69</f>
        <v>0</v>
      </c>
      <c r="H69" s="49">
        <f>'Avg Week Kira-Kasangati'!H69+'Avg Week Kasangati-Kira'!H69</f>
        <v>0</v>
      </c>
      <c r="I69" s="49">
        <f>'Avg Week Kira-Kasangati'!I69+'Avg Week Kasangati-Kira'!I69</f>
        <v>1.5</v>
      </c>
      <c r="J69" s="49">
        <f>'Avg Week Kira-Kasangati'!J69+'Avg Week Kasangati-Kira'!J69</f>
        <v>1</v>
      </c>
      <c r="K69" s="49">
        <f>'Avg Week Kira-Kasangati'!K69+'Avg Week Kasangati-Kira'!K69</f>
        <v>0</v>
      </c>
      <c r="L69" s="49">
        <f>'Avg Week Kira-Kasangati'!L69+'Avg Week Kasangati-Kira'!L69</f>
        <v>0</v>
      </c>
      <c r="M69" s="49">
        <f>'Avg Week Kira-Kasangati'!M69+'Avg Week Kasangati-Kira'!M69</f>
        <v>36</v>
      </c>
      <c r="N69" s="49">
        <f>'Avg Week Kira-Kasangati'!N69+'Avg Week Kasangati-Kira'!N69</f>
        <v>0.5</v>
      </c>
      <c r="O69" s="15">
        <f t="shared" si="36"/>
        <v>31.5</v>
      </c>
      <c r="P69" s="15">
        <f t="shared" si="37"/>
        <v>67.5</v>
      </c>
      <c r="R69" s="8"/>
      <c r="T69"/>
    </row>
    <row r="70" spans="2:20" ht="23.1" customHeight="1" x14ac:dyDescent="0.25">
      <c r="B70" s="23" t="s">
        <v>110</v>
      </c>
      <c r="C70" s="49">
        <f>'Avg Week Kira-Kasangati'!C70+'Avg Week Kasangati-Kira'!C70</f>
        <v>13.5</v>
      </c>
      <c r="D70" s="49">
        <f>'Avg Week Kira-Kasangati'!D70+'Avg Week Kasangati-Kira'!D70</f>
        <v>4</v>
      </c>
      <c r="E70" s="49">
        <f>'Avg Week Kira-Kasangati'!E70+'Avg Week Kasangati-Kira'!E70</f>
        <v>2</v>
      </c>
      <c r="F70" s="49">
        <f>'Avg Week Kira-Kasangati'!F70+'Avg Week Kasangati-Kira'!F70</f>
        <v>4</v>
      </c>
      <c r="G70" s="49">
        <f>'Avg Week Kira-Kasangati'!G70+'Avg Week Kasangati-Kira'!G70</f>
        <v>0</v>
      </c>
      <c r="H70" s="49">
        <f>'Avg Week Kira-Kasangati'!H70+'Avg Week Kasangati-Kira'!H70</f>
        <v>0</v>
      </c>
      <c r="I70" s="49">
        <f>'Avg Week Kira-Kasangati'!I70+'Avg Week Kasangati-Kira'!I70</f>
        <v>2</v>
      </c>
      <c r="J70" s="49">
        <f>'Avg Week Kira-Kasangati'!J70+'Avg Week Kasangati-Kira'!J70</f>
        <v>0.5</v>
      </c>
      <c r="K70" s="49">
        <f>'Avg Week Kira-Kasangati'!K70+'Avg Week Kasangati-Kira'!K70</f>
        <v>0.5</v>
      </c>
      <c r="L70" s="49">
        <f>'Avg Week Kira-Kasangati'!L70+'Avg Week Kasangati-Kira'!L70</f>
        <v>0</v>
      </c>
      <c r="M70" s="49">
        <f>'Avg Week Kira-Kasangati'!M70+'Avg Week Kasangati-Kira'!M70</f>
        <v>42.5</v>
      </c>
      <c r="N70" s="49">
        <f>'Avg Week Kira-Kasangati'!N70+'Avg Week Kasangati-Kira'!N70</f>
        <v>0</v>
      </c>
      <c r="O70" s="15">
        <f t="shared" si="36"/>
        <v>26.5</v>
      </c>
      <c r="P70" s="15">
        <f t="shared" si="37"/>
        <v>69</v>
      </c>
      <c r="R70" s="8"/>
      <c r="T70"/>
    </row>
    <row r="71" spans="2:20" ht="23.1" customHeight="1" x14ac:dyDescent="0.25">
      <c r="B71" s="23" t="s">
        <v>111</v>
      </c>
      <c r="C71" s="49">
        <f>'Avg Week Kira-Kasangati'!C71+'Avg Week Kasangati-Kira'!C71</f>
        <v>11</v>
      </c>
      <c r="D71" s="49">
        <f>'Avg Week Kira-Kasangati'!D71+'Avg Week Kasangati-Kira'!D71</f>
        <v>1.5</v>
      </c>
      <c r="E71" s="49">
        <f>'Avg Week Kira-Kasangati'!E71+'Avg Week Kasangati-Kira'!E71</f>
        <v>0.5</v>
      </c>
      <c r="F71" s="49">
        <f>'Avg Week Kira-Kasangati'!F71+'Avg Week Kasangati-Kira'!F71</f>
        <v>4.5</v>
      </c>
      <c r="G71" s="49">
        <f>'Avg Week Kira-Kasangati'!G71+'Avg Week Kasangati-Kira'!G71</f>
        <v>0.5</v>
      </c>
      <c r="H71" s="49">
        <f>'Avg Week Kira-Kasangati'!H71+'Avg Week Kasangati-Kira'!H71</f>
        <v>0</v>
      </c>
      <c r="I71" s="49">
        <f>'Avg Week Kira-Kasangati'!I71+'Avg Week Kasangati-Kira'!I71</f>
        <v>3.5</v>
      </c>
      <c r="J71" s="49">
        <f>'Avg Week Kira-Kasangati'!J71+'Avg Week Kasangati-Kira'!J71</f>
        <v>1</v>
      </c>
      <c r="K71" s="49">
        <f>'Avg Week Kira-Kasangati'!K71+'Avg Week Kasangati-Kira'!K71</f>
        <v>0.5</v>
      </c>
      <c r="L71" s="49">
        <f>'Avg Week Kira-Kasangati'!L71+'Avg Week Kasangati-Kira'!L71</f>
        <v>0</v>
      </c>
      <c r="M71" s="49">
        <f>'Avg Week Kira-Kasangati'!M71+'Avg Week Kasangati-Kira'!M71</f>
        <v>28.5</v>
      </c>
      <c r="N71" s="49">
        <f>'Avg Week Kira-Kasangati'!N71+'Avg Week Kasangati-Kira'!N71</f>
        <v>0</v>
      </c>
      <c r="O71" s="15">
        <f t="shared" si="36"/>
        <v>23</v>
      </c>
      <c r="P71" s="15">
        <f t="shared" si="37"/>
        <v>51.5</v>
      </c>
      <c r="R71" s="8"/>
      <c r="T71"/>
    </row>
    <row r="72" spans="2:20" ht="23.1" customHeight="1" x14ac:dyDescent="0.25">
      <c r="B72" s="23" t="s">
        <v>112</v>
      </c>
      <c r="C72" s="49">
        <f>'Avg Week Kira-Kasangati'!C72+'Avg Week Kasangati-Kira'!C72</f>
        <v>9.5</v>
      </c>
      <c r="D72" s="49">
        <f>'Avg Week Kira-Kasangati'!D72+'Avg Week Kasangati-Kira'!D72</f>
        <v>1.5</v>
      </c>
      <c r="E72" s="49">
        <f>'Avg Week Kira-Kasangati'!E72+'Avg Week Kasangati-Kira'!E72</f>
        <v>2.5</v>
      </c>
      <c r="F72" s="49">
        <f>'Avg Week Kira-Kasangati'!F72+'Avg Week Kasangati-Kira'!F72</f>
        <v>3</v>
      </c>
      <c r="G72" s="49">
        <f>'Avg Week Kira-Kasangati'!G72+'Avg Week Kasangati-Kira'!G72</f>
        <v>0</v>
      </c>
      <c r="H72" s="49">
        <f>'Avg Week Kira-Kasangati'!H72+'Avg Week Kasangati-Kira'!H72</f>
        <v>0</v>
      </c>
      <c r="I72" s="49">
        <f>'Avg Week Kira-Kasangati'!I72+'Avg Week Kasangati-Kira'!I72</f>
        <v>1.5</v>
      </c>
      <c r="J72" s="49">
        <f>'Avg Week Kira-Kasangati'!J72+'Avg Week Kasangati-Kira'!J72</f>
        <v>0.5</v>
      </c>
      <c r="K72" s="49">
        <f>'Avg Week Kira-Kasangati'!K72+'Avg Week Kasangati-Kira'!K72</f>
        <v>0</v>
      </c>
      <c r="L72" s="49">
        <f>'Avg Week Kira-Kasangati'!L72+'Avg Week Kasangati-Kira'!L72</f>
        <v>0</v>
      </c>
      <c r="M72" s="49">
        <f>'Avg Week Kira-Kasangati'!M72+'Avg Week Kasangati-Kira'!M72</f>
        <v>24</v>
      </c>
      <c r="N72" s="49">
        <f>'Avg Week Kira-Kasangati'!N72+'Avg Week Kasangati-Kira'!N72</f>
        <v>0</v>
      </c>
      <c r="O72" s="15">
        <f t="shared" si="36"/>
        <v>18.5</v>
      </c>
      <c r="P72" s="15">
        <f t="shared" si="37"/>
        <v>42.5</v>
      </c>
      <c r="R72" s="8"/>
      <c r="T72"/>
    </row>
    <row r="73" spans="2:20" ht="23.1" customHeight="1" x14ac:dyDescent="0.25">
      <c r="B73" s="23" t="s">
        <v>113</v>
      </c>
      <c r="C73" s="49">
        <f>'Avg Week Kira-Kasangati'!C73+'Avg Week Kasangati-Kira'!C73</f>
        <v>6</v>
      </c>
      <c r="D73" s="49">
        <f>'Avg Week Kira-Kasangati'!D73+'Avg Week Kasangati-Kira'!D73</f>
        <v>2.5</v>
      </c>
      <c r="E73" s="49">
        <f>'Avg Week Kira-Kasangati'!E73+'Avg Week Kasangati-Kira'!E73</f>
        <v>1.5</v>
      </c>
      <c r="F73" s="49">
        <f>'Avg Week Kira-Kasangati'!F73+'Avg Week Kasangati-Kira'!F73</f>
        <v>3.5</v>
      </c>
      <c r="G73" s="49">
        <f>'Avg Week Kira-Kasangati'!G73+'Avg Week Kasangati-Kira'!G73</f>
        <v>0</v>
      </c>
      <c r="H73" s="49">
        <f>'Avg Week Kira-Kasangati'!H73+'Avg Week Kasangati-Kira'!H73</f>
        <v>0</v>
      </c>
      <c r="I73" s="49">
        <f>'Avg Week Kira-Kasangati'!I73+'Avg Week Kasangati-Kira'!I73</f>
        <v>0</v>
      </c>
      <c r="J73" s="49">
        <f>'Avg Week Kira-Kasangati'!J73+'Avg Week Kasangati-Kira'!J73</f>
        <v>0</v>
      </c>
      <c r="K73" s="49">
        <f>'Avg Week Kira-Kasangati'!K73+'Avg Week Kasangati-Kira'!K73</f>
        <v>1</v>
      </c>
      <c r="L73" s="49">
        <f>'Avg Week Kira-Kasangati'!L73+'Avg Week Kasangati-Kira'!L73</f>
        <v>0</v>
      </c>
      <c r="M73" s="49">
        <f>'Avg Week Kira-Kasangati'!M73+'Avg Week Kasangati-Kira'!M73</f>
        <v>29.5</v>
      </c>
      <c r="N73" s="49">
        <f>'Avg Week Kira-Kasangati'!N73+'Avg Week Kasangati-Kira'!N73</f>
        <v>0</v>
      </c>
      <c r="O73" s="15">
        <f t="shared" si="36"/>
        <v>14.5</v>
      </c>
      <c r="P73" s="15">
        <f t="shared" si="37"/>
        <v>44</v>
      </c>
      <c r="R73" s="8"/>
      <c r="T73"/>
    </row>
    <row r="74" spans="2:20" ht="23.1" customHeight="1" x14ac:dyDescent="0.25">
      <c r="B74" s="23" t="s">
        <v>114</v>
      </c>
      <c r="C74" s="49">
        <f>'Avg Week Kira-Kasangati'!C74+'Avg Week Kasangati-Kira'!C74</f>
        <v>3.5</v>
      </c>
      <c r="D74" s="49">
        <f>'Avg Week Kira-Kasangati'!D74+'Avg Week Kasangati-Kira'!D74</f>
        <v>2.5</v>
      </c>
      <c r="E74" s="49">
        <f>'Avg Week Kira-Kasangati'!E74+'Avg Week Kasangati-Kira'!E74</f>
        <v>2</v>
      </c>
      <c r="F74" s="49">
        <f>'Avg Week Kira-Kasangati'!F74+'Avg Week Kasangati-Kira'!F74</f>
        <v>2</v>
      </c>
      <c r="G74" s="49">
        <f>'Avg Week Kira-Kasangati'!G74+'Avg Week Kasangati-Kira'!G74</f>
        <v>0</v>
      </c>
      <c r="H74" s="49">
        <f>'Avg Week Kira-Kasangati'!H74+'Avg Week Kasangati-Kira'!H74</f>
        <v>0</v>
      </c>
      <c r="I74" s="49">
        <f>'Avg Week Kira-Kasangati'!I74+'Avg Week Kasangati-Kira'!I74</f>
        <v>0</v>
      </c>
      <c r="J74" s="49">
        <f>'Avg Week Kira-Kasangati'!J74+'Avg Week Kasangati-Kira'!J74</f>
        <v>0</v>
      </c>
      <c r="K74" s="49">
        <f>'Avg Week Kira-Kasangati'!K74+'Avg Week Kasangati-Kira'!K74</f>
        <v>0.5</v>
      </c>
      <c r="L74" s="49">
        <f>'Avg Week Kira-Kasangati'!L74+'Avg Week Kasangati-Kira'!L74</f>
        <v>0</v>
      </c>
      <c r="M74" s="49">
        <f>'Avg Week Kira-Kasangati'!M74+'Avg Week Kasangati-Kira'!M74</f>
        <v>23</v>
      </c>
      <c r="N74" s="49">
        <f>'Avg Week Kira-Kasangati'!N74+'Avg Week Kasangati-Kira'!N74</f>
        <v>0</v>
      </c>
      <c r="O74" s="15">
        <f t="shared" si="36"/>
        <v>10.5</v>
      </c>
      <c r="P74" s="15">
        <f t="shared" si="37"/>
        <v>33.5</v>
      </c>
      <c r="R74" s="8"/>
      <c r="T74"/>
    </row>
    <row r="75" spans="2:20" ht="23.1" customHeight="1" x14ac:dyDescent="0.25">
      <c r="B75" s="23" t="s">
        <v>115</v>
      </c>
      <c r="C75" s="49">
        <f>'Avg Week Kira-Kasangati'!C75+'Avg Week Kasangati-Kira'!C75</f>
        <v>6.5</v>
      </c>
      <c r="D75" s="49">
        <f>'Avg Week Kira-Kasangati'!D75+'Avg Week Kasangati-Kira'!D75</f>
        <v>1.5</v>
      </c>
      <c r="E75" s="49">
        <f>'Avg Week Kira-Kasangati'!E75+'Avg Week Kasangati-Kira'!E75</f>
        <v>2.5</v>
      </c>
      <c r="F75" s="49">
        <f>'Avg Week Kira-Kasangati'!F75+'Avg Week Kasangati-Kira'!F75</f>
        <v>1.5</v>
      </c>
      <c r="G75" s="49">
        <f>'Avg Week Kira-Kasangati'!G75+'Avg Week Kasangati-Kira'!G75</f>
        <v>0</v>
      </c>
      <c r="H75" s="49">
        <f>'Avg Week Kira-Kasangati'!H75+'Avg Week Kasangati-Kira'!H75</f>
        <v>0.5</v>
      </c>
      <c r="I75" s="49">
        <f>'Avg Week Kira-Kasangati'!I75+'Avg Week Kasangati-Kira'!I75</f>
        <v>1.5</v>
      </c>
      <c r="J75" s="49">
        <f>'Avg Week Kira-Kasangati'!J75+'Avg Week Kasangati-Kira'!J75</f>
        <v>0.5</v>
      </c>
      <c r="K75" s="49">
        <f>'Avg Week Kira-Kasangati'!K75+'Avg Week Kasangati-Kira'!K75</f>
        <v>0.5</v>
      </c>
      <c r="L75" s="49">
        <f>'Avg Week Kira-Kasangati'!L75+'Avg Week Kasangati-Kira'!L75</f>
        <v>0</v>
      </c>
      <c r="M75" s="49">
        <f>'Avg Week Kira-Kasangati'!M75+'Avg Week Kasangati-Kira'!M75</f>
        <v>27</v>
      </c>
      <c r="N75" s="49">
        <f>'Avg Week Kira-Kasangati'!N75+'Avg Week Kasangati-Kira'!N75</f>
        <v>0</v>
      </c>
      <c r="O75" s="15">
        <f t="shared" si="36"/>
        <v>15</v>
      </c>
      <c r="P75" s="15">
        <f t="shared" si="37"/>
        <v>42</v>
      </c>
      <c r="R75" s="8"/>
      <c r="T75"/>
    </row>
    <row r="76" spans="2:20" ht="23.1" customHeight="1" x14ac:dyDescent="0.25">
      <c r="B76" s="23" t="s">
        <v>116</v>
      </c>
      <c r="C76" s="49">
        <f>'Avg Week Kira-Kasangati'!C76+'Avg Week Kasangati-Kira'!C76</f>
        <v>5.5</v>
      </c>
      <c r="D76" s="49">
        <f>'Avg Week Kira-Kasangati'!D76+'Avg Week Kasangati-Kira'!D76</f>
        <v>1</v>
      </c>
      <c r="E76" s="49">
        <f>'Avg Week Kira-Kasangati'!E76+'Avg Week Kasangati-Kira'!E76</f>
        <v>1.5</v>
      </c>
      <c r="F76" s="49">
        <f>'Avg Week Kira-Kasangati'!F76+'Avg Week Kasangati-Kira'!F76</f>
        <v>2</v>
      </c>
      <c r="G76" s="49">
        <f>'Avg Week Kira-Kasangati'!G76+'Avg Week Kasangati-Kira'!G76</f>
        <v>0</v>
      </c>
      <c r="H76" s="49">
        <f>'Avg Week Kira-Kasangati'!H76+'Avg Week Kasangati-Kira'!H76</f>
        <v>0</v>
      </c>
      <c r="I76" s="49">
        <f>'Avg Week Kira-Kasangati'!I76+'Avg Week Kasangati-Kira'!I76</f>
        <v>1.5</v>
      </c>
      <c r="J76" s="49">
        <f>'Avg Week Kira-Kasangati'!J76+'Avg Week Kasangati-Kira'!J76</f>
        <v>0</v>
      </c>
      <c r="K76" s="49">
        <f>'Avg Week Kira-Kasangati'!K76+'Avg Week Kasangati-Kira'!K76</f>
        <v>0</v>
      </c>
      <c r="L76" s="49">
        <f>'Avg Week Kira-Kasangati'!L76+'Avg Week Kasangati-Kira'!L76</f>
        <v>0</v>
      </c>
      <c r="M76" s="49">
        <f>'Avg Week Kira-Kasangati'!M76+'Avg Week Kasangati-Kira'!M76</f>
        <v>22</v>
      </c>
      <c r="N76" s="49">
        <f>'Avg Week Kira-Kasangati'!N76+'Avg Week Kasangati-Kira'!N76</f>
        <v>0</v>
      </c>
      <c r="O76" s="15">
        <f t="shared" si="36"/>
        <v>11.5</v>
      </c>
      <c r="P76" s="15">
        <f t="shared" si="37"/>
        <v>33.5</v>
      </c>
      <c r="R76" s="8"/>
      <c r="T76"/>
    </row>
    <row r="77" spans="2:20" ht="23.1" customHeight="1" x14ac:dyDescent="0.25">
      <c r="B77" s="23" t="s">
        <v>117</v>
      </c>
      <c r="C77" s="49">
        <f>'Avg Week Kira-Kasangati'!C77+'Avg Week Kasangati-Kira'!C77</f>
        <v>6.5</v>
      </c>
      <c r="D77" s="49">
        <f>'Avg Week Kira-Kasangati'!D77+'Avg Week Kasangati-Kira'!D77</f>
        <v>1</v>
      </c>
      <c r="E77" s="49">
        <f>'Avg Week Kira-Kasangati'!E77+'Avg Week Kasangati-Kira'!E77</f>
        <v>1</v>
      </c>
      <c r="F77" s="49">
        <f>'Avg Week Kira-Kasangati'!F77+'Avg Week Kasangati-Kira'!F77</f>
        <v>1.5</v>
      </c>
      <c r="G77" s="49">
        <f>'Avg Week Kira-Kasangati'!G77+'Avg Week Kasangati-Kira'!G77</f>
        <v>0</v>
      </c>
      <c r="H77" s="49">
        <f>'Avg Week Kira-Kasangati'!H77+'Avg Week Kasangati-Kira'!H77</f>
        <v>0</v>
      </c>
      <c r="I77" s="49">
        <f>'Avg Week Kira-Kasangati'!I77+'Avg Week Kasangati-Kira'!I77</f>
        <v>0.5</v>
      </c>
      <c r="J77" s="49">
        <f>'Avg Week Kira-Kasangati'!J77+'Avg Week Kasangati-Kira'!J77</f>
        <v>0</v>
      </c>
      <c r="K77" s="49">
        <f>'Avg Week Kira-Kasangati'!K77+'Avg Week Kasangati-Kira'!K77</f>
        <v>0</v>
      </c>
      <c r="L77" s="49">
        <f>'Avg Week Kira-Kasangati'!L77+'Avg Week Kasangati-Kira'!L77</f>
        <v>0</v>
      </c>
      <c r="M77" s="49">
        <f>'Avg Week Kira-Kasangati'!M77+'Avg Week Kasangati-Kira'!M77</f>
        <v>17.5</v>
      </c>
      <c r="N77" s="49">
        <f>'Avg Week Kira-Kasangati'!N77+'Avg Week Kasangati-Kira'!N77</f>
        <v>0</v>
      </c>
      <c r="O77" s="15">
        <f t="shared" si="36"/>
        <v>10.5</v>
      </c>
      <c r="P77" s="15">
        <f t="shared" si="37"/>
        <v>28</v>
      </c>
      <c r="R77" s="8"/>
      <c r="T77"/>
    </row>
    <row r="78" spans="2:20" ht="23.1" customHeight="1" x14ac:dyDescent="0.25">
      <c r="B78" s="24" t="s">
        <v>118</v>
      </c>
      <c r="C78" s="49">
        <f>'Avg Week Kira-Kasangati'!C78+'Avg Week Kasangati-Kira'!C78</f>
        <v>5.5</v>
      </c>
      <c r="D78" s="49">
        <f>'Avg Week Kira-Kasangati'!D78+'Avg Week Kasangati-Kira'!D78</f>
        <v>0</v>
      </c>
      <c r="E78" s="49">
        <f>'Avg Week Kira-Kasangati'!E78+'Avg Week Kasangati-Kira'!E78</f>
        <v>0</v>
      </c>
      <c r="F78" s="49">
        <f>'Avg Week Kira-Kasangati'!F78+'Avg Week Kasangati-Kira'!F78</f>
        <v>0</v>
      </c>
      <c r="G78" s="49">
        <f>'Avg Week Kira-Kasangati'!G78+'Avg Week Kasangati-Kira'!G78</f>
        <v>0</v>
      </c>
      <c r="H78" s="49">
        <f>'Avg Week Kira-Kasangati'!H78+'Avg Week Kasangati-Kira'!H78</f>
        <v>0</v>
      </c>
      <c r="I78" s="49">
        <f>'Avg Week Kira-Kasangati'!I78+'Avg Week Kasangati-Kira'!I78</f>
        <v>0</v>
      </c>
      <c r="J78" s="49">
        <f>'Avg Week Kira-Kasangati'!J78+'Avg Week Kasangati-Kira'!J78</f>
        <v>1</v>
      </c>
      <c r="K78" s="49">
        <f>'Avg Week Kira-Kasangati'!K78+'Avg Week Kasangati-Kira'!K78</f>
        <v>0.5</v>
      </c>
      <c r="L78" s="49">
        <f>'Avg Week Kira-Kasangati'!L78+'Avg Week Kasangati-Kira'!L78</f>
        <v>0</v>
      </c>
      <c r="M78" s="49">
        <f>'Avg Week Kira-Kasangati'!M78+'Avg Week Kasangati-Kira'!M78</f>
        <v>19.5</v>
      </c>
      <c r="N78" s="49">
        <f>'Avg Week Kira-Kasangati'!N78+'Avg Week Kasangati-Kira'!N78</f>
        <v>0</v>
      </c>
      <c r="O78" s="15">
        <f t="shared" si="36"/>
        <v>7</v>
      </c>
      <c r="P78" s="15">
        <f t="shared" si="37"/>
        <v>26.5</v>
      </c>
      <c r="R78" s="8"/>
      <c r="T78"/>
    </row>
    <row r="79" spans="2:20" ht="23.1" customHeight="1" x14ac:dyDescent="0.25">
      <c r="B79" s="23" t="s">
        <v>119</v>
      </c>
      <c r="C79" s="49">
        <f>'Avg Week Kira-Kasangati'!C79+'Avg Week Kasangati-Kira'!C79</f>
        <v>2</v>
      </c>
      <c r="D79" s="49">
        <f>'Avg Week Kira-Kasangati'!D79+'Avg Week Kasangati-Kira'!D79</f>
        <v>1.5</v>
      </c>
      <c r="E79" s="49">
        <f>'Avg Week Kira-Kasangati'!E79+'Avg Week Kasangati-Kira'!E79</f>
        <v>1.5</v>
      </c>
      <c r="F79" s="49">
        <f>'Avg Week Kira-Kasangati'!F79+'Avg Week Kasangati-Kira'!F79</f>
        <v>0</v>
      </c>
      <c r="G79" s="49">
        <f>'Avg Week Kira-Kasangati'!G79+'Avg Week Kasangati-Kira'!G79</f>
        <v>0</v>
      </c>
      <c r="H79" s="49">
        <f>'Avg Week Kira-Kasangati'!H79+'Avg Week Kasangati-Kira'!H79</f>
        <v>0</v>
      </c>
      <c r="I79" s="49">
        <f>'Avg Week Kira-Kasangati'!I79+'Avg Week Kasangati-Kira'!I79</f>
        <v>0</v>
      </c>
      <c r="J79" s="49">
        <f>'Avg Week Kira-Kasangati'!J79+'Avg Week Kasangati-Kira'!J79</f>
        <v>0</v>
      </c>
      <c r="K79" s="49">
        <f>'Avg Week Kira-Kasangati'!K79+'Avg Week Kasangati-Kira'!K79</f>
        <v>0.5</v>
      </c>
      <c r="L79" s="49">
        <f>'Avg Week Kira-Kasangati'!L79+'Avg Week Kasangati-Kira'!L79</f>
        <v>0</v>
      </c>
      <c r="M79" s="49">
        <f>'Avg Week Kira-Kasangati'!M79+'Avg Week Kasangati-Kira'!M79</f>
        <v>10.5</v>
      </c>
      <c r="N79" s="49">
        <f>'Avg Week Kira-Kasangati'!N79+'Avg Week Kasangati-Kira'!N79</f>
        <v>0</v>
      </c>
      <c r="O79" s="15">
        <f t="shared" si="36"/>
        <v>5.5</v>
      </c>
      <c r="P79" s="15">
        <f t="shared" si="37"/>
        <v>16</v>
      </c>
      <c r="R79" s="8"/>
      <c r="T79"/>
    </row>
    <row r="80" spans="2:20" ht="23.1" customHeight="1" x14ac:dyDescent="0.25">
      <c r="B80" s="25" t="s">
        <v>120</v>
      </c>
      <c r="C80" s="49">
        <f>'Avg Week Kira-Kasangati'!C80+'Avg Week Kasangati-Kira'!C80</f>
        <v>2</v>
      </c>
      <c r="D80" s="49">
        <f>'Avg Week Kira-Kasangati'!D80+'Avg Week Kasangati-Kira'!D80</f>
        <v>0</v>
      </c>
      <c r="E80" s="49">
        <f>'Avg Week Kira-Kasangati'!E80+'Avg Week Kasangati-Kira'!E80</f>
        <v>0</v>
      </c>
      <c r="F80" s="49">
        <f>'Avg Week Kira-Kasangati'!F80+'Avg Week Kasangati-Kira'!F80</f>
        <v>0.5</v>
      </c>
      <c r="G80" s="49">
        <f>'Avg Week Kira-Kasangati'!G80+'Avg Week Kasangati-Kira'!G80</f>
        <v>0</v>
      </c>
      <c r="H80" s="49">
        <f>'Avg Week Kira-Kasangati'!H80+'Avg Week Kasangati-Kira'!H80</f>
        <v>0</v>
      </c>
      <c r="I80" s="49">
        <f>'Avg Week Kira-Kasangati'!I80+'Avg Week Kasangati-Kira'!I80</f>
        <v>0.5</v>
      </c>
      <c r="J80" s="49">
        <f>'Avg Week Kira-Kasangati'!J80+'Avg Week Kasangati-Kira'!J80</f>
        <v>0</v>
      </c>
      <c r="K80" s="49">
        <f>'Avg Week Kira-Kasangati'!K80+'Avg Week Kasangati-Kira'!K80</f>
        <v>0.5</v>
      </c>
      <c r="L80" s="49">
        <f>'Avg Week Kira-Kasangati'!L80+'Avg Week Kasangati-Kira'!L80</f>
        <v>0</v>
      </c>
      <c r="M80" s="49">
        <f>'Avg Week Kira-Kasangati'!M80+'Avg Week Kasangati-Kira'!M80</f>
        <v>10</v>
      </c>
      <c r="N80" s="49">
        <f>'Avg Week Kira-Kasangati'!N80+'Avg Week Kasangati-Kira'!N80</f>
        <v>0</v>
      </c>
      <c r="O80" s="15">
        <f t="shared" si="36"/>
        <v>3.5</v>
      </c>
      <c r="P80" s="15">
        <f t="shared" si="37"/>
        <v>13.5</v>
      </c>
      <c r="R80" s="8"/>
      <c r="T80"/>
    </row>
    <row r="81" spans="2:20" ht="23.1" customHeight="1" x14ac:dyDescent="0.25">
      <c r="B81" s="23" t="s">
        <v>121</v>
      </c>
      <c r="C81" s="49">
        <f>'Avg Week Kira-Kasangati'!C81+'Avg Week Kasangati-Kira'!C81</f>
        <v>0</v>
      </c>
      <c r="D81" s="49">
        <f>'Avg Week Kira-Kasangati'!D81+'Avg Week Kasangati-Kira'!D81</f>
        <v>0</v>
      </c>
      <c r="E81" s="49">
        <f>'Avg Week Kira-Kasangati'!E81+'Avg Week Kasangati-Kira'!E81</f>
        <v>0</v>
      </c>
      <c r="F81" s="49">
        <f>'Avg Week Kira-Kasangati'!F81+'Avg Week Kasangati-Kira'!F81</f>
        <v>0</v>
      </c>
      <c r="G81" s="49">
        <f>'Avg Week Kira-Kasangati'!G81+'Avg Week Kasangati-Kira'!G81</f>
        <v>0</v>
      </c>
      <c r="H81" s="49">
        <f>'Avg Week Kira-Kasangati'!H81+'Avg Week Kasangati-Kira'!H81</f>
        <v>0</v>
      </c>
      <c r="I81" s="49">
        <f>'Avg Week Kira-Kasangati'!I81+'Avg Week Kasangati-Kira'!I81</f>
        <v>0</v>
      </c>
      <c r="J81" s="49">
        <f>'Avg Week Kira-Kasangati'!J81+'Avg Week Kasangati-Kira'!J81</f>
        <v>0.5</v>
      </c>
      <c r="K81" s="49">
        <f>'Avg Week Kira-Kasangati'!K81+'Avg Week Kasangati-Kira'!K81</f>
        <v>0</v>
      </c>
      <c r="L81" s="49">
        <f>'Avg Week Kira-Kasangati'!L81+'Avg Week Kasangati-Kira'!L81</f>
        <v>0.5</v>
      </c>
      <c r="M81" s="49">
        <f>'Avg Week Kira-Kasangati'!M81+'Avg Week Kasangati-Kira'!M81</f>
        <v>13.5</v>
      </c>
      <c r="N81" s="49">
        <f>'Avg Week Kira-Kasangati'!N81+'Avg Week Kasangati-Kira'!N81</f>
        <v>0</v>
      </c>
      <c r="O81" s="15">
        <f t="shared" si="36"/>
        <v>1</v>
      </c>
      <c r="P81" s="15">
        <f t="shared" si="37"/>
        <v>14.5</v>
      </c>
      <c r="R81" s="8"/>
      <c r="T81"/>
    </row>
    <row r="82" spans="2:20" ht="23.1" customHeight="1" x14ac:dyDescent="0.25">
      <c r="B82" s="24" t="s">
        <v>122</v>
      </c>
      <c r="C82" s="49">
        <f>'Avg Week Kira-Kasangati'!C82+'Avg Week Kasangati-Kira'!C82</f>
        <v>2.5</v>
      </c>
      <c r="D82" s="49">
        <f>'Avg Week Kira-Kasangati'!D82+'Avg Week Kasangati-Kira'!D82</f>
        <v>1</v>
      </c>
      <c r="E82" s="49">
        <f>'Avg Week Kira-Kasangati'!E82+'Avg Week Kasangati-Kira'!E82</f>
        <v>0.5</v>
      </c>
      <c r="F82" s="49">
        <f>'Avg Week Kira-Kasangati'!F82+'Avg Week Kasangati-Kira'!F82</f>
        <v>0</v>
      </c>
      <c r="G82" s="49">
        <f>'Avg Week Kira-Kasangati'!G82+'Avg Week Kasangati-Kira'!G82</f>
        <v>0</v>
      </c>
      <c r="H82" s="49">
        <f>'Avg Week Kira-Kasangati'!H82+'Avg Week Kasangati-Kira'!H82</f>
        <v>0</v>
      </c>
      <c r="I82" s="49">
        <f>'Avg Week Kira-Kasangati'!I82+'Avg Week Kasangati-Kira'!I82</f>
        <v>1.5</v>
      </c>
      <c r="J82" s="49">
        <f>'Avg Week Kira-Kasangati'!J82+'Avg Week Kasangati-Kira'!J82</f>
        <v>0</v>
      </c>
      <c r="K82" s="49">
        <f>'Avg Week Kira-Kasangati'!K82+'Avg Week Kasangati-Kira'!K82</f>
        <v>0</v>
      </c>
      <c r="L82" s="49">
        <f>'Avg Week Kira-Kasangati'!L82+'Avg Week Kasangati-Kira'!L82</f>
        <v>0</v>
      </c>
      <c r="M82" s="49">
        <f>'Avg Week Kira-Kasangati'!M82+'Avg Week Kasangati-Kira'!M82</f>
        <v>12.5</v>
      </c>
      <c r="N82" s="49">
        <f>'Avg Week Kira-Kasangati'!N82+'Avg Week Kasangati-Kira'!N82</f>
        <v>0</v>
      </c>
      <c r="O82" s="15">
        <f t="shared" si="36"/>
        <v>5.5</v>
      </c>
      <c r="P82" s="15">
        <f t="shared" si="37"/>
        <v>18</v>
      </c>
      <c r="R82" s="8"/>
      <c r="T82"/>
    </row>
    <row r="83" spans="2:20" ht="23.1" customHeight="1" x14ac:dyDescent="0.25">
      <c r="B83" s="23" t="s">
        <v>123</v>
      </c>
      <c r="C83" s="49">
        <f>'Avg Week Kira-Kasangati'!C83+'Avg Week Kasangati-Kira'!C83</f>
        <v>0.5</v>
      </c>
      <c r="D83" s="49">
        <f>'Avg Week Kira-Kasangati'!D83+'Avg Week Kasangati-Kira'!D83</f>
        <v>0</v>
      </c>
      <c r="E83" s="49">
        <f>'Avg Week Kira-Kasangati'!E83+'Avg Week Kasangati-Kira'!E83</f>
        <v>0.5</v>
      </c>
      <c r="F83" s="49">
        <f>'Avg Week Kira-Kasangati'!F83+'Avg Week Kasangati-Kira'!F83</f>
        <v>0.5</v>
      </c>
      <c r="G83" s="49">
        <f>'Avg Week Kira-Kasangati'!G83+'Avg Week Kasangati-Kira'!G83</f>
        <v>0</v>
      </c>
      <c r="H83" s="49">
        <f>'Avg Week Kira-Kasangati'!H83+'Avg Week Kasangati-Kira'!H83</f>
        <v>0</v>
      </c>
      <c r="I83" s="49">
        <f>'Avg Week Kira-Kasangati'!I83+'Avg Week Kasangati-Kira'!I83</f>
        <v>0.5</v>
      </c>
      <c r="J83" s="49">
        <f>'Avg Week Kira-Kasangati'!J83+'Avg Week Kasangati-Kira'!J83</f>
        <v>0.5</v>
      </c>
      <c r="K83" s="49">
        <f>'Avg Week Kira-Kasangati'!K83+'Avg Week Kasangati-Kira'!K83</f>
        <v>0</v>
      </c>
      <c r="L83" s="49">
        <f>'Avg Week Kira-Kasangati'!L83+'Avg Week Kasangati-Kira'!L83</f>
        <v>0</v>
      </c>
      <c r="M83" s="49">
        <f>'Avg Week Kira-Kasangati'!M83+'Avg Week Kasangati-Kira'!M83</f>
        <v>10</v>
      </c>
      <c r="N83" s="49">
        <f>'Avg Week Kira-Kasangati'!N83+'Avg Week Kasangati-Kira'!N83</f>
        <v>0</v>
      </c>
      <c r="O83" s="15">
        <f t="shared" si="36"/>
        <v>2.5</v>
      </c>
      <c r="P83" s="15">
        <f t="shared" si="37"/>
        <v>12.5</v>
      </c>
      <c r="R83" s="8"/>
      <c r="T83"/>
    </row>
    <row r="84" spans="2:20" ht="23.1" customHeight="1" x14ac:dyDescent="0.25">
      <c r="B84" s="25" t="s">
        <v>124</v>
      </c>
      <c r="C84" s="49">
        <f>'Avg Week Kira-Kasangati'!C84+'Avg Week Kasangati-Kira'!C84</f>
        <v>6</v>
      </c>
      <c r="D84" s="49">
        <f>'Avg Week Kira-Kasangati'!D84+'Avg Week Kasangati-Kira'!D84</f>
        <v>0.5</v>
      </c>
      <c r="E84" s="49">
        <f>'Avg Week Kira-Kasangati'!E84+'Avg Week Kasangati-Kira'!E84</f>
        <v>0</v>
      </c>
      <c r="F84" s="49">
        <f>'Avg Week Kira-Kasangati'!F84+'Avg Week Kasangati-Kira'!F84</f>
        <v>1.5</v>
      </c>
      <c r="G84" s="49">
        <f>'Avg Week Kira-Kasangati'!G84+'Avg Week Kasangati-Kira'!G84</f>
        <v>0</v>
      </c>
      <c r="H84" s="49">
        <f>'Avg Week Kira-Kasangati'!H84+'Avg Week Kasangati-Kira'!H84</f>
        <v>0</v>
      </c>
      <c r="I84" s="49">
        <f>'Avg Week Kira-Kasangati'!I84+'Avg Week Kasangati-Kira'!I84</f>
        <v>0</v>
      </c>
      <c r="J84" s="49">
        <f>'Avg Week Kira-Kasangati'!J84+'Avg Week Kasangati-Kira'!J84</f>
        <v>0</v>
      </c>
      <c r="K84" s="49">
        <f>'Avg Week Kira-Kasangati'!K84+'Avg Week Kasangati-Kira'!K84</f>
        <v>0</v>
      </c>
      <c r="L84" s="49">
        <f>'Avg Week Kira-Kasangati'!L84+'Avg Week Kasangati-Kira'!L84</f>
        <v>0</v>
      </c>
      <c r="M84" s="49">
        <f>'Avg Week Kira-Kasangati'!M84+'Avg Week Kasangati-Kira'!M84</f>
        <v>7.5</v>
      </c>
      <c r="N84" s="49">
        <f>'Avg Week Kira-Kasangati'!N84+'Avg Week Kasangati-Kira'!N84</f>
        <v>0</v>
      </c>
      <c r="O84" s="15">
        <f t="shared" si="36"/>
        <v>8</v>
      </c>
      <c r="P84" s="15">
        <f t="shared" si="37"/>
        <v>15.5</v>
      </c>
      <c r="R84" s="8"/>
      <c r="T84"/>
    </row>
    <row r="85" spans="2:20" ht="23.1" customHeight="1" x14ac:dyDescent="0.25">
      <c r="B85" s="23" t="s">
        <v>125</v>
      </c>
      <c r="C85" s="49">
        <f>'Avg Week Kira-Kasangati'!C85+'Avg Week Kasangati-Kira'!C85</f>
        <v>3.5</v>
      </c>
      <c r="D85" s="49">
        <f>'Avg Week Kira-Kasangati'!D85+'Avg Week Kasangati-Kira'!D85</f>
        <v>0</v>
      </c>
      <c r="E85" s="49">
        <f>'Avg Week Kira-Kasangati'!E85+'Avg Week Kasangati-Kira'!E85</f>
        <v>0</v>
      </c>
      <c r="F85" s="49">
        <f>'Avg Week Kira-Kasangati'!F85+'Avg Week Kasangati-Kira'!F85</f>
        <v>0</v>
      </c>
      <c r="G85" s="49">
        <f>'Avg Week Kira-Kasangati'!G85+'Avg Week Kasangati-Kira'!G85</f>
        <v>0</v>
      </c>
      <c r="H85" s="49">
        <f>'Avg Week Kira-Kasangati'!H85+'Avg Week Kasangati-Kira'!H85</f>
        <v>0</v>
      </c>
      <c r="I85" s="49">
        <f>'Avg Week Kira-Kasangati'!I85+'Avg Week Kasangati-Kira'!I85</f>
        <v>0</v>
      </c>
      <c r="J85" s="49">
        <f>'Avg Week Kira-Kasangati'!J85+'Avg Week Kasangati-Kira'!J85</f>
        <v>0</v>
      </c>
      <c r="K85" s="49">
        <f>'Avg Week Kira-Kasangati'!K85+'Avg Week Kasangati-Kira'!K85</f>
        <v>0</v>
      </c>
      <c r="L85" s="49">
        <f>'Avg Week Kira-Kasangati'!L85+'Avg Week Kasangati-Kira'!L85</f>
        <v>0</v>
      </c>
      <c r="M85" s="49">
        <f>'Avg Week Kira-Kasangati'!M85+'Avg Week Kasangati-Kira'!M85</f>
        <v>9.5</v>
      </c>
      <c r="N85" s="49">
        <f>'Avg Week Kira-Kasangati'!N85+'Avg Week Kasangati-Kira'!N85</f>
        <v>0</v>
      </c>
      <c r="O85" s="15">
        <f t="shared" si="36"/>
        <v>3.5</v>
      </c>
      <c r="P85" s="15">
        <f t="shared" si="37"/>
        <v>13</v>
      </c>
      <c r="R85" s="8"/>
      <c r="T85"/>
    </row>
    <row r="86" spans="2:20" ht="23.1" customHeight="1" x14ac:dyDescent="0.25">
      <c r="B86" s="24" t="s">
        <v>126</v>
      </c>
      <c r="C86" s="49">
        <f>'Avg Week Kira-Kasangati'!C86+'Avg Week Kasangati-Kira'!C86</f>
        <v>3</v>
      </c>
      <c r="D86" s="49">
        <f>'Avg Week Kira-Kasangati'!D86+'Avg Week Kasangati-Kira'!D86</f>
        <v>0</v>
      </c>
      <c r="E86" s="49">
        <f>'Avg Week Kira-Kasangati'!E86+'Avg Week Kasangati-Kira'!E86</f>
        <v>0</v>
      </c>
      <c r="F86" s="49">
        <f>'Avg Week Kira-Kasangati'!F86+'Avg Week Kasangati-Kira'!F86</f>
        <v>1</v>
      </c>
      <c r="G86" s="49">
        <f>'Avg Week Kira-Kasangati'!G86+'Avg Week Kasangati-Kira'!G86</f>
        <v>0</v>
      </c>
      <c r="H86" s="49">
        <f>'Avg Week Kira-Kasangati'!H86+'Avg Week Kasangati-Kira'!H86</f>
        <v>0</v>
      </c>
      <c r="I86" s="49">
        <f>'Avg Week Kira-Kasangati'!I86+'Avg Week Kasangati-Kira'!I86</f>
        <v>0</v>
      </c>
      <c r="J86" s="49">
        <f>'Avg Week Kira-Kasangati'!J86+'Avg Week Kasangati-Kira'!J86</f>
        <v>0</v>
      </c>
      <c r="K86" s="49">
        <f>'Avg Week Kira-Kasangati'!K86+'Avg Week Kasangati-Kira'!K86</f>
        <v>0</v>
      </c>
      <c r="L86" s="49">
        <f>'Avg Week Kira-Kasangati'!L86+'Avg Week Kasangati-Kira'!L86</f>
        <v>0</v>
      </c>
      <c r="M86" s="49">
        <f>'Avg Week Kira-Kasangati'!M86+'Avg Week Kasangati-Kira'!M86</f>
        <v>7.5</v>
      </c>
      <c r="N86" s="49">
        <f>'Avg Week Kira-Kasangati'!N86+'Avg Week Kasangati-Kira'!N86</f>
        <v>0</v>
      </c>
      <c r="O86" s="15">
        <f t="shared" si="36"/>
        <v>4</v>
      </c>
      <c r="P86" s="15">
        <f t="shared" si="37"/>
        <v>11.5</v>
      </c>
      <c r="R86" s="8"/>
      <c r="T86"/>
    </row>
    <row r="87" spans="2:20" ht="23.1" customHeight="1" x14ac:dyDescent="0.25">
      <c r="B87" s="23" t="s">
        <v>127</v>
      </c>
      <c r="C87" s="49">
        <f>'Avg Week Kira-Kasangati'!C87+'Avg Week Kasangati-Kira'!C87</f>
        <v>0.5</v>
      </c>
      <c r="D87" s="49">
        <f>'Avg Week Kira-Kasangati'!D87+'Avg Week Kasangati-Kira'!D87</f>
        <v>0.5</v>
      </c>
      <c r="E87" s="49">
        <f>'Avg Week Kira-Kasangati'!E87+'Avg Week Kasangati-Kira'!E87</f>
        <v>0</v>
      </c>
      <c r="F87" s="49">
        <f>'Avg Week Kira-Kasangati'!F87+'Avg Week Kasangati-Kira'!F87</f>
        <v>0.5</v>
      </c>
      <c r="G87" s="49">
        <f>'Avg Week Kira-Kasangati'!G87+'Avg Week Kasangati-Kira'!G87</f>
        <v>0</v>
      </c>
      <c r="H87" s="49">
        <f>'Avg Week Kira-Kasangati'!H87+'Avg Week Kasangati-Kira'!H87</f>
        <v>0</v>
      </c>
      <c r="I87" s="49">
        <f>'Avg Week Kira-Kasangati'!I87+'Avg Week Kasangati-Kira'!I87</f>
        <v>0.5</v>
      </c>
      <c r="J87" s="49">
        <f>'Avg Week Kira-Kasangati'!J87+'Avg Week Kasangati-Kira'!J87</f>
        <v>0</v>
      </c>
      <c r="K87" s="49">
        <f>'Avg Week Kira-Kasangati'!K87+'Avg Week Kasangati-Kira'!K87</f>
        <v>0</v>
      </c>
      <c r="L87" s="49">
        <f>'Avg Week Kira-Kasangati'!L87+'Avg Week Kasangati-Kira'!L87</f>
        <v>0</v>
      </c>
      <c r="M87" s="49">
        <f>'Avg Week Kira-Kasangati'!M87+'Avg Week Kasangati-Kira'!M87</f>
        <v>3.5</v>
      </c>
      <c r="N87" s="49">
        <f>'Avg Week Kira-Kasangati'!N87+'Avg Week Kasangati-Kira'!N87</f>
        <v>0</v>
      </c>
      <c r="O87" s="15">
        <f t="shared" si="36"/>
        <v>2</v>
      </c>
      <c r="P87" s="15">
        <f t="shared" si="37"/>
        <v>5.5</v>
      </c>
      <c r="R87" s="8"/>
      <c r="T87"/>
    </row>
    <row r="88" spans="2:20" ht="23.1" customHeight="1" x14ac:dyDescent="0.25">
      <c r="B88" s="25" t="s">
        <v>128</v>
      </c>
      <c r="C88" s="49">
        <f>'Avg Week Kira-Kasangati'!C88+'Avg Week Kasangati-Kira'!C88</f>
        <v>0.5</v>
      </c>
      <c r="D88" s="49">
        <f>'Avg Week Kira-Kasangati'!D88+'Avg Week Kasangati-Kira'!D88</f>
        <v>0.5</v>
      </c>
      <c r="E88" s="49">
        <f>'Avg Week Kira-Kasangati'!E88+'Avg Week Kasangati-Kira'!E88</f>
        <v>1.5</v>
      </c>
      <c r="F88" s="49">
        <f>'Avg Week Kira-Kasangati'!F88+'Avg Week Kasangati-Kira'!F88</f>
        <v>0</v>
      </c>
      <c r="G88" s="49">
        <f>'Avg Week Kira-Kasangati'!G88+'Avg Week Kasangati-Kira'!G88</f>
        <v>0</v>
      </c>
      <c r="H88" s="49">
        <f>'Avg Week Kira-Kasangati'!H88+'Avg Week Kasangati-Kira'!H88</f>
        <v>0</v>
      </c>
      <c r="I88" s="49">
        <f>'Avg Week Kira-Kasangati'!I88+'Avg Week Kasangati-Kira'!I88</f>
        <v>0</v>
      </c>
      <c r="J88" s="49">
        <f>'Avg Week Kira-Kasangati'!J88+'Avg Week Kasangati-Kira'!J88</f>
        <v>0</v>
      </c>
      <c r="K88" s="49">
        <f>'Avg Week Kira-Kasangati'!K88+'Avg Week Kasangati-Kira'!K88</f>
        <v>0</v>
      </c>
      <c r="L88" s="49">
        <f>'Avg Week Kira-Kasangati'!L88+'Avg Week Kasangati-Kira'!L88</f>
        <v>0</v>
      </c>
      <c r="M88" s="49">
        <f>'Avg Week Kira-Kasangati'!M88+'Avg Week Kasangati-Kira'!M88</f>
        <v>1.5</v>
      </c>
      <c r="N88" s="49">
        <f>'Avg Week Kira-Kasangati'!N88+'Avg Week Kasangati-Kira'!N88</f>
        <v>0</v>
      </c>
      <c r="O88" s="15">
        <f t="shared" si="36"/>
        <v>2.5</v>
      </c>
      <c r="P88" s="15">
        <f t="shared" si="37"/>
        <v>4</v>
      </c>
      <c r="R88" s="8"/>
      <c r="T88"/>
    </row>
    <row r="89" spans="2:20" ht="23.1" customHeight="1" x14ac:dyDescent="0.25">
      <c r="B89" s="23" t="s">
        <v>129</v>
      </c>
      <c r="C89" s="49">
        <f>'Avg Week Kira-Kasangati'!C89+'Avg Week Kasangati-Kira'!C89</f>
        <v>0</v>
      </c>
      <c r="D89" s="49">
        <f>'Avg Week Kira-Kasangati'!D89+'Avg Week Kasangati-Kira'!D89</f>
        <v>0</v>
      </c>
      <c r="E89" s="49">
        <f>'Avg Week Kira-Kasangati'!E89+'Avg Week Kasangati-Kira'!E89</f>
        <v>0</v>
      </c>
      <c r="F89" s="49">
        <f>'Avg Week Kira-Kasangati'!F89+'Avg Week Kasangati-Kira'!F89</f>
        <v>0</v>
      </c>
      <c r="G89" s="49">
        <f>'Avg Week Kira-Kasangati'!G89+'Avg Week Kasangati-Kira'!G89</f>
        <v>0</v>
      </c>
      <c r="H89" s="49">
        <f>'Avg Week Kira-Kasangati'!H89+'Avg Week Kasangati-Kira'!H89</f>
        <v>0</v>
      </c>
      <c r="I89" s="49">
        <f>'Avg Week Kira-Kasangati'!I89+'Avg Week Kasangati-Kira'!I89</f>
        <v>0</v>
      </c>
      <c r="J89" s="49">
        <f>'Avg Week Kira-Kasangati'!J89+'Avg Week Kasangati-Kira'!J89</f>
        <v>0</v>
      </c>
      <c r="K89" s="49">
        <f>'Avg Week Kira-Kasangati'!K89+'Avg Week Kasangati-Kira'!K89</f>
        <v>0</v>
      </c>
      <c r="L89" s="49">
        <f>'Avg Week Kira-Kasangati'!L89+'Avg Week Kasangati-Kira'!L89</f>
        <v>0</v>
      </c>
      <c r="M89" s="49">
        <f>'Avg Week Kira-Kasangati'!M89+'Avg Week Kasangati-Kira'!M89</f>
        <v>1</v>
      </c>
      <c r="N89" s="49">
        <f>'Avg Week Kira-Kasangati'!N89+'Avg Week Kasangati-Kira'!N89</f>
        <v>0</v>
      </c>
      <c r="O89" s="15">
        <f t="shared" si="36"/>
        <v>0</v>
      </c>
      <c r="P89" s="15">
        <f t="shared" si="37"/>
        <v>1</v>
      </c>
      <c r="R89" s="8"/>
      <c r="T89"/>
    </row>
    <row r="90" spans="2:20" ht="23.1" customHeight="1" x14ac:dyDescent="0.25">
      <c r="B90" s="24" t="s">
        <v>130</v>
      </c>
      <c r="C90" s="49">
        <f>'Avg Week Kira-Kasangati'!C90+'Avg Week Kasangati-Kira'!C90</f>
        <v>0.5</v>
      </c>
      <c r="D90" s="49">
        <f>'Avg Week Kira-Kasangati'!D90+'Avg Week Kasangati-Kira'!D90</f>
        <v>0</v>
      </c>
      <c r="E90" s="49">
        <f>'Avg Week Kira-Kasangati'!E90+'Avg Week Kasangati-Kira'!E90</f>
        <v>0</v>
      </c>
      <c r="F90" s="49">
        <f>'Avg Week Kira-Kasangati'!F90+'Avg Week Kasangati-Kira'!F90</f>
        <v>0</v>
      </c>
      <c r="G90" s="49">
        <f>'Avg Week Kira-Kasangati'!G90+'Avg Week Kasangati-Kira'!G90</f>
        <v>0</v>
      </c>
      <c r="H90" s="49">
        <f>'Avg Week Kira-Kasangati'!H90+'Avg Week Kasangati-Kira'!H90</f>
        <v>0</v>
      </c>
      <c r="I90" s="49">
        <f>'Avg Week Kira-Kasangati'!I90+'Avg Week Kasangati-Kira'!I90</f>
        <v>0.5</v>
      </c>
      <c r="J90" s="49">
        <f>'Avg Week Kira-Kasangati'!J90+'Avg Week Kasangati-Kira'!J90</f>
        <v>0</v>
      </c>
      <c r="K90" s="49">
        <f>'Avg Week Kira-Kasangati'!K90+'Avg Week Kasangati-Kira'!K90</f>
        <v>0.5</v>
      </c>
      <c r="L90" s="49">
        <f>'Avg Week Kira-Kasangati'!L90+'Avg Week Kasangati-Kira'!L90</f>
        <v>0</v>
      </c>
      <c r="M90" s="49">
        <f>'Avg Week Kira-Kasangati'!M90+'Avg Week Kasangati-Kira'!M90</f>
        <v>2.5</v>
      </c>
      <c r="N90" s="49">
        <f>'Avg Week Kira-Kasangati'!N90+'Avg Week Kasangati-Kira'!N90</f>
        <v>0</v>
      </c>
      <c r="O90" s="15">
        <f t="shared" si="36"/>
        <v>1.5</v>
      </c>
      <c r="P90" s="15">
        <f t="shared" si="37"/>
        <v>4</v>
      </c>
      <c r="R90" s="8"/>
      <c r="T90"/>
    </row>
    <row r="91" spans="2:20" ht="23.1" customHeight="1" x14ac:dyDescent="0.25">
      <c r="B91" s="23" t="s">
        <v>131</v>
      </c>
      <c r="C91" s="49">
        <f>'Avg Week Kira-Kasangati'!C91+'Avg Week Kasangati-Kira'!C91</f>
        <v>0</v>
      </c>
      <c r="D91" s="49">
        <f>'Avg Week Kira-Kasangati'!D91+'Avg Week Kasangati-Kira'!D91</f>
        <v>0</v>
      </c>
      <c r="E91" s="49">
        <f>'Avg Week Kira-Kasangati'!E91+'Avg Week Kasangati-Kira'!E91</f>
        <v>0</v>
      </c>
      <c r="F91" s="49">
        <f>'Avg Week Kira-Kasangati'!F91+'Avg Week Kasangati-Kira'!F91</f>
        <v>0</v>
      </c>
      <c r="G91" s="49">
        <f>'Avg Week Kira-Kasangati'!G91+'Avg Week Kasangati-Kira'!G91</f>
        <v>0</v>
      </c>
      <c r="H91" s="49">
        <f>'Avg Week Kira-Kasangati'!H91+'Avg Week Kasangati-Kira'!H91</f>
        <v>0</v>
      </c>
      <c r="I91" s="49">
        <f>'Avg Week Kira-Kasangati'!I91+'Avg Week Kasangati-Kira'!I91</f>
        <v>0</v>
      </c>
      <c r="J91" s="49">
        <f>'Avg Week Kira-Kasangati'!J91+'Avg Week Kasangati-Kira'!J91</f>
        <v>0</v>
      </c>
      <c r="K91" s="49">
        <f>'Avg Week Kira-Kasangati'!K91+'Avg Week Kasangati-Kira'!K91</f>
        <v>0</v>
      </c>
      <c r="L91" s="49">
        <f>'Avg Week Kira-Kasangati'!L91+'Avg Week Kasangati-Kira'!L91</f>
        <v>0</v>
      </c>
      <c r="M91" s="49">
        <f>'Avg Week Kira-Kasangati'!M91+'Avg Week Kasangati-Kira'!M91</f>
        <v>1.5</v>
      </c>
      <c r="N91" s="49">
        <f>'Avg Week Kira-Kasangati'!N91+'Avg Week Kasangati-Kira'!N91</f>
        <v>0</v>
      </c>
      <c r="O91" s="15">
        <f t="shared" si="36"/>
        <v>0</v>
      </c>
      <c r="P91" s="15">
        <f t="shared" si="37"/>
        <v>1.5</v>
      </c>
      <c r="R91" s="8"/>
      <c r="T91"/>
    </row>
    <row r="92" spans="2:20" ht="23.1" customHeight="1" x14ac:dyDescent="0.25">
      <c r="B92" s="25" t="s">
        <v>132</v>
      </c>
      <c r="C92" s="49">
        <f>'Avg Week Kira-Kasangati'!C92+'Avg Week Kasangati-Kira'!C92</f>
        <v>1.5</v>
      </c>
      <c r="D92" s="49">
        <f>'Avg Week Kira-Kasangati'!D92+'Avg Week Kasangati-Kira'!D92</f>
        <v>0</v>
      </c>
      <c r="E92" s="49">
        <f>'Avg Week Kira-Kasangati'!E92+'Avg Week Kasangati-Kira'!E92</f>
        <v>0.5</v>
      </c>
      <c r="F92" s="49">
        <f>'Avg Week Kira-Kasangati'!F92+'Avg Week Kasangati-Kira'!F92</f>
        <v>0</v>
      </c>
      <c r="G92" s="49">
        <f>'Avg Week Kira-Kasangati'!G92+'Avg Week Kasangati-Kira'!G92</f>
        <v>0</v>
      </c>
      <c r="H92" s="49">
        <f>'Avg Week Kira-Kasangati'!H92+'Avg Week Kasangati-Kira'!H92</f>
        <v>0</v>
      </c>
      <c r="I92" s="49">
        <f>'Avg Week Kira-Kasangati'!I92+'Avg Week Kasangati-Kira'!I92</f>
        <v>0</v>
      </c>
      <c r="J92" s="49">
        <f>'Avg Week Kira-Kasangati'!J92+'Avg Week Kasangati-Kira'!J92</f>
        <v>0</v>
      </c>
      <c r="K92" s="49">
        <f>'Avg Week Kira-Kasangati'!K92+'Avg Week Kasangati-Kira'!K92</f>
        <v>0</v>
      </c>
      <c r="L92" s="49">
        <f>'Avg Week Kira-Kasangati'!L92+'Avg Week Kasangati-Kira'!L92</f>
        <v>0</v>
      </c>
      <c r="M92" s="49">
        <f>'Avg Week Kira-Kasangati'!M92+'Avg Week Kasangati-Kira'!M92</f>
        <v>2.5</v>
      </c>
      <c r="N92" s="49">
        <f>'Avg Week Kira-Kasangati'!N92+'Avg Week Kasangati-Kira'!N92</f>
        <v>0</v>
      </c>
      <c r="O92" s="15">
        <f t="shared" si="36"/>
        <v>2</v>
      </c>
      <c r="P92" s="15">
        <f t="shared" si="37"/>
        <v>4.5</v>
      </c>
      <c r="R92" s="8"/>
      <c r="T92"/>
    </row>
    <row r="93" spans="2:20" ht="23.1" customHeight="1" x14ac:dyDescent="0.25">
      <c r="B93" s="23" t="s">
        <v>133</v>
      </c>
      <c r="C93" s="49">
        <f>'Avg Week Kira-Kasangati'!C93+'Avg Week Kasangati-Kira'!C93</f>
        <v>0</v>
      </c>
      <c r="D93" s="49">
        <f>'Avg Week Kira-Kasangati'!D93+'Avg Week Kasangati-Kira'!D93</f>
        <v>0</v>
      </c>
      <c r="E93" s="49">
        <f>'Avg Week Kira-Kasangati'!E93+'Avg Week Kasangati-Kira'!E93</f>
        <v>0</v>
      </c>
      <c r="F93" s="49">
        <f>'Avg Week Kira-Kasangati'!F93+'Avg Week Kasangati-Kira'!F93</f>
        <v>0</v>
      </c>
      <c r="G93" s="49">
        <f>'Avg Week Kira-Kasangati'!G93+'Avg Week Kasangati-Kira'!G93</f>
        <v>0</v>
      </c>
      <c r="H93" s="49">
        <f>'Avg Week Kira-Kasangati'!H93+'Avg Week Kasangati-Kira'!H93</f>
        <v>0</v>
      </c>
      <c r="I93" s="49">
        <f>'Avg Week Kira-Kasangati'!I93+'Avg Week Kasangati-Kira'!I93</f>
        <v>0</v>
      </c>
      <c r="J93" s="49">
        <f>'Avg Week Kira-Kasangati'!J93+'Avg Week Kasangati-Kira'!J93</f>
        <v>0</v>
      </c>
      <c r="K93" s="49">
        <f>'Avg Week Kira-Kasangati'!K93+'Avg Week Kasangati-Kira'!K93</f>
        <v>0</v>
      </c>
      <c r="L93" s="49">
        <f>'Avg Week Kira-Kasangati'!L93+'Avg Week Kasangati-Kira'!L93</f>
        <v>0</v>
      </c>
      <c r="M93" s="49">
        <f>'Avg Week Kira-Kasangati'!M93+'Avg Week Kasangati-Kira'!M93</f>
        <v>2.5</v>
      </c>
      <c r="N93" s="49">
        <f>'Avg Week Kira-Kasangati'!N93+'Avg Week Kasangati-Kira'!N93</f>
        <v>0</v>
      </c>
      <c r="O93" s="15">
        <f t="shared" si="36"/>
        <v>0</v>
      </c>
      <c r="P93" s="15">
        <f t="shared" si="37"/>
        <v>2.5</v>
      </c>
      <c r="R93" s="8"/>
      <c r="T93"/>
    </row>
    <row r="94" spans="2:20" ht="23.1" customHeight="1" x14ac:dyDescent="0.25">
      <c r="B94" s="24" t="s">
        <v>134</v>
      </c>
      <c r="C94" s="49">
        <f>'Avg Week Kira-Kasangati'!C94+'Avg Week Kasangati-Kira'!C94</f>
        <v>0.5</v>
      </c>
      <c r="D94" s="49">
        <f>'Avg Week Kira-Kasangati'!D94+'Avg Week Kasangati-Kira'!D94</f>
        <v>1</v>
      </c>
      <c r="E94" s="49">
        <f>'Avg Week Kira-Kasangati'!E94+'Avg Week Kasangati-Kira'!E94</f>
        <v>0</v>
      </c>
      <c r="F94" s="49">
        <f>'Avg Week Kira-Kasangati'!F94+'Avg Week Kasangati-Kira'!F94</f>
        <v>0</v>
      </c>
      <c r="G94" s="49">
        <f>'Avg Week Kira-Kasangati'!G94+'Avg Week Kasangati-Kira'!G94</f>
        <v>0</v>
      </c>
      <c r="H94" s="49">
        <f>'Avg Week Kira-Kasangati'!H94+'Avg Week Kasangati-Kira'!H94</f>
        <v>0</v>
      </c>
      <c r="I94" s="49">
        <f>'Avg Week Kira-Kasangati'!I94+'Avg Week Kasangati-Kira'!I94</f>
        <v>0.5</v>
      </c>
      <c r="J94" s="49">
        <f>'Avg Week Kira-Kasangati'!J94+'Avg Week Kasangati-Kira'!J94</f>
        <v>0</v>
      </c>
      <c r="K94" s="49">
        <f>'Avg Week Kira-Kasangati'!K94+'Avg Week Kasangati-Kira'!K94</f>
        <v>0</v>
      </c>
      <c r="L94" s="49">
        <f>'Avg Week Kira-Kasangati'!L94+'Avg Week Kasangati-Kira'!L94</f>
        <v>0</v>
      </c>
      <c r="M94" s="49">
        <f>'Avg Week Kira-Kasangati'!M94+'Avg Week Kasangati-Kira'!M94</f>
        <v>3.5</v>
      </c>
      <c r="N94" s="49">
        <f>'Avg Week Kira-Kasangati'!N94+'Avg Week Kasangati-Kira'!N94</f>
        <v>0</v>
      </c>
      <c r="O94" s="15">
        <f t="shared" si="36"/>
        <v>2</v>
      </c>
      <c r="P94" s="15">
        <f t="shared" si="37"/>
        <v>5.5</v>
      </c>
      <c r="R94" s="8"/>
      <c r="T94"/>
    </row>
    <row r="95" spans="2:20" ht="23.1" customHeight="1" x14ac:dyDescent="0.25">
      <c r="B95" s="23" t="s">
        <v>135</v>
      </c>
      <c r="C95" s="49">
        <f>'Avg Week Kira-Kasangati'!C95+'Avg Week Kasangati-Kira'!C95</f>
        <v>1.5</v>
      </c>
      <c r="D95" s="49">
        <f>'Avg Week Kira-Kasangati'!D95+'Avg Week Kasangati-Kira'!D95</f>
        <v>0</v>
      </c>
      <c r="E95" s="49">
        <f>'Avg Week Kira-Kasangati'!E95+'Avg Week Kasangati-Kira'!E95</f>
        <v>0</v>
      </c>
      <c r="F95" s="49">
        <f>'Avg Week Kira-Kasangati'!F95+'Avg Week Kasangati-Kira'!F95</f>
        <v>1</v>
      </c>
      <c r="G95" s="49">
        <f>'Avg Week Kira-Kasangati'!G95+'Avg Week Kasangati-Kira'!G95</f>
        <v>0</v>
      </c>
      <c r="H95" s="49">
        <f>'Avg Week Kira-Kasangati'!H95+'Avg Week Kasangati-Kira'!H95</f>
        <v>0</v>
      </c>
      <c r="I95" s="49">
        <f>'Avg Week Kira-Kasangati'!I95+'Avg Week Kasangati-Kira'!I95</f>
        <v>0.5</v>
      </c>
      <c r="J95" s="49">
        <f>'Avg Week Kira-Kasangati'!J95+'Avg Week Kasangati-Kira'!J95</f>
        <v>0.5</v>
      </c>
      <c r="K95" s="49">
        <f>'Avg Week Kira-Kasangati'!K95+'Avg Week Kasangati-Kira'!K95</f>
        <v>0</v>
      </c>
      <c r="L95" s="49">
        <f>'Avg Week Kira-Kasangati'!L95+'Avg Week Kasangati-Kira'!L95</f>
        <v>0</v>
      </c>
      <c r="M95" s="49">
        <f>'Avg Week Kira-Kasangati'!M95+'Avg Week Kasangati-Kira'!M95</f>
        <v>6</v>
      </c>
      <c r="N95" s="49">
        <f>'Avg Week Kira-Kasangati'!N95+'Avg Week Kasangati-Kira'!N95</f>
        <v>0</v>
      </c>
      <c r="O95" s="15">
        <f t="shared" si="36"/>
        <v>3.5</v>
      </c>
      <c r="P95" s="15">
        <f t="shared" si="37"/>
        <v>9.5</v>
      </c>
      <c r="R95" s="8"/>
      <c r="T95"/>
    </row>
    <row r="96" spans="2:20" ht="23.1" customHeight="1" x14ac:dyDescent="0.25">
      <c r="B96" s="25" t="s">
        <v>136</v>
      </c>
      <c r="C96" s="49">
        <f>'Avg Week Kira-Kasangati'!C96+'Avg Week Kasangati-Kira'!C96</f>
        <v>3</v>
      </c>
      <c r="D96" s="49">
        <f>'Avg Week Kira-Kasangati'!D96+'Avg Week Kasangati-Kira'!D96</f>
        <v>1</v>
      </c>
      <c r="E96" s="49">
        <f>'Avg Week Kira-Kasangati'!E96+'Avg Week Kasangati-Kira'!E96</f>
        <v>0.5</v>
      </c>
      <c r="F96" s="49">
        <f>'Avg Week Kira-Kasangati'!F96+'Avg Week Kasangati-Kira'!F96</f>
        <v>2.5</v>
      </c>
      <c r="G96" s="49">
        <f>'Avg Week Kira-Kasangati'!G96+'Avg Week Kasangati-Kira'!G96</f>
        <v>0</v>
      </c>
      <c r="H96" s="49">
        <f>'Avg Week Kira-Kasangati'!H96+'Avg Week Kasangati-Kira'!H96</f>
        <v>0</v>
      </c>
      <c r="I96" s="49">
        <f>'Avg Week Kira-Kasangati'!I96+'Avg Week Kasangati-Kira'!I96</f>
        <v>0</v>
      </c>
      <c r="J96" s="49">
        <f>'Avg Week Kira-Kasangati'!J96+'Avg Week Kasangati-Kira'!J96</f>
        <v>0</v>
      </c>
      <c r="K96" s="49">
        <f>'Avg Week Kira-Kasangati'!K96+'Avg Week Kasangati-Kira'!K96</f>
        <v>0</v>
      </c>
      <c r="L96" s="49">
        <f>'Avg Week Kira-Kasangati'!L96+'Avg Week Kasangati-Kira'!L96</f>
        <v>0</v>
      </c>
      <c r="M96" s="49">
        <f>'Avg Week Kira-Kasangati'!M96+'Avg Week Kasangati-Kira'!M96</f>
        <v>4.5</v>
      </c>
      <c r="N96" s="49">
        <f>'Avg Week Kira-Kasangati'!N96+'Avg Week Kasangati-Kira'!N96</f>
        <v>0</v>
      </c>
      <c r="O96" s="15">
        <f t="shared" si="36"/>
        <v>7</v>
      </c>
      <c r="P96" s="15">
        <f t="shared" si="37"/>
        <v>11.5</v>
      </c>
      <c r="R96" s="8"/>
      <c r="T96"/>
    </row>
    <row r="97" spans="2:20" ht="23.1" customHeight="1" x14ac:dyDescent="0.25">
      <c r="B97" s="23" t="s">
        <v>137</v>
      </c>
      <c r="C97" s="49">
        <f>'Avg Week Kira-Kasangati'!C97+'Avg Week Kasangati-Kira'!C97</f>
        <v>0</v>
      </c>
      <c r="D97" s="49">
        <f>'Avg Week Kira-Kasangati'!D97+'Avg Week Kasangati-Kira'!D97</f>
        <v>0</v>
      </c>
      <c r="E97" s="49">
        <f>'Avg Week Kira-Kasangati'!E97+'Avg Week Kasangati-Kira'!E97</f>
        <v>0</v>
      </c>
      <c r="F97" s="49">
        <f>'Avg Week Kira-Kasangati'!F97+'Avg Week Kasangati-Kira'!F97</f>
        <v>0.5</v>
      </c>
      <c r="G97" s="49">
        <f>'Avg Week Kira-Kasangati'!G97+'Avg Week Kasangati-Kira'!G97</f>
        <v>0</v>
      </c>
      <c r="H97" s="49">
        <f>'Avg Week Kira-Kasangati'!H97+'Avg Week Kasangati-Kira'!H97</f>
        <v>0</v>
      </c>
      <c r="I97" s="49">
        <f>'Avg Week Kira-Kasangati'!I97+'Avg Week Kasangati-Kira'!I97</f>
        <v>1.5</v>
      </c>
      <c r="J97" s="49">
        <f>'Avg Week Kira-Kasangati'!J97+'Avg Week Kasangati-Kira'!J97</f>
        <v>0.5</v>
      </c>
      <c r="K97" s="49">
        <f>'Avg Week Kira-Kasangati'!K97+'Avg Week Kasangati-Kira'!K97</f>
        <v>0</v>
      </c>
      <c r="L97" s="49">
        <f>'Avg Week Kira-Kasangati'!L97+'Avg Week Kasangati-Kira'!L97</f>
        <v>0</v>
      </c>
      <c r="M97" s="49">
        <f>'Avg Week Kira-Kasangati'!M97+'Avg Week Kasangati-Kira'!M97</f>
        <v>8</v>
      </c>
      <c r="N97" s="49">
        <f>'Avg Week Kira-Kasangati'!N97+'Avg Week Kasangati-Kira'!N97</f>
        <v>0</v>
      </c>
      <c r="O97" s="15">
        <f t="shared" si="36"/>
        <v>2.5</v>
      </c>
      <c r="P97" s="15">
        <f t="shared" si="37"/>
        <v>10.5</v>
      </c>
      <c r="R97" s="8"/>
      <c r="T97"/>
    </row>
    <row r="98" spans="2:20" ht="23.1" customHeight="1" x14ac:dyDescent="0.25">
      <c r="B98" s="24" t="s">
        <v>138</v>
      </c>
      <c r="C98" s="49">
        <f>'Avg Week Kira-Kasangati'!C98+'Avg Week Kasangati-Kira'!C98</f>
        <v>3</v>
      </c>
      <c r="D98" s="49">
        <f>'Avg Week Kira-Kasangati'!D98+'Avg Week Kasangati-Kira'!D98</f>
        <v>0</v>
      </c>
      <c r="E98" s="49">
        <f>'Avg Week Kira-Kasangati'!E98+'Avg Week Kasangati-Kira'!E98</f>
        <v>0</v>
      </c>
      <c r="F98" s="49">
        <f>'Avg Week Kira-Kasangati'!F98+'Avg Week Kasangati-Kira'!F98</f>
        <v>1</v>
      </c>
      <c r="G98" s="49">
        <f>'Avg Week Kira-Kasangati'!G98+'Avg Week Kasangati-Kira'!G98</f>
        <v>0</v>
      </c>
      <c r="H98" s="49">
        <f>'Avg Week Kira-Kasangati'!H98+'Avg Week Kasangati-Kira'!H98</f>
        <v>0</v>
      </c>
      <c r="I98" s="49">
        <f>'Avg Week Kira-Kasangati'!I98+'Avg Week Kasangati-Kira'!I98</f>
        <v>0</v>
      </c>
      <c r="J98" s="49">
        <f>'Avg Week Kira-Kasangati'!J98+'Avg Week Kasangati-Kira'!J98</f>
        <v>0</v>
      </c>
      <c r="K98" s="49">
        <f>'Avg Week Kira-Kasangati'!K98+'Avg Week Kasangati-Kira'!K98</f>
        <v>0</v>
      </c>
      <c r="L98" s="49">
        <f>'Avg Week Kira-Kasangati'!L98+'Avg Week Kasangati-Kira'!L98</f>
        <v>0</v>
      </c>
      <c r="M98" s="49">
        <f>'Avg Week Kira-Kasangati'!M98+'Avg Week Kasangati-Kira'!M98</f>
        <v>8.5</v>
      </c>
      <c r="N98" s="49">
        <f>'Avg Week Kira-Kasangati'!N98+'Avg Week Kasangati-Kira'!N98</f>
        <v>0</v>
      </c>
      <c r="O98" s="15">
        <f t="shared" si="36"/>
        <v>4</v>
      </c>
      <c r="P98" s="15">
        <f t="shared" si="37"/>
        <v>12.5</v>
      </c>
      <c r="R98" s="8"/>
      <c r="T98"/>
    </row>
    <row r="99" spans="2:20" ht="23.1" customHeight="1" x14ac:dyDescent="0.25">
      <c r="B99" s="23" t="s">
        <v>139</v>
      </c>
      <c r="C99" s="49">
        <f>'Avg Week Kira-Kasangati'!C99+'Avg Week Kasangati-Kira'!C99</f>
        <v>0.5</v>
      </c>
      <c r="D99" s="49">
        <f>'Avg Week Kira-Kasangati'!D99+'Avg Week Kasangati-Kira'!D99</f>
        <v>1.5</v>
      </c>
      <c r="E99" s="49">
        <f>'Avg Week Kira-Kasangati'!E99+'Avg Week Kasangati-Kira'!E99</f>
        <v>0.5</v>
      </c>
      <c r="F99" s="49">
        <f>'Avg Week Kira-Kasangati'!F99+'Avg Week Kasangati-Kira'!F99</f>
        <v>2</v>
      </c>
      <c r="G99" s="49">
        <f>'Avg Week Kira-Kasangati'!G99+'Avg Week Kasangati-Kira'!G99</f>
        <v>0</v>
      </c>
      <c r="H99" s="49">
        <f>'Avg Week Kira-Kasangati'!H99+'Avg Week Kasangati-Kira'!H99</f>
        <v>0</v>
      </c>
      <c r="I99" s="49">
        <f>'Avg Week Kira-Kasangati'!I99+'Avg Week Kasangati-Kira'!I99</f>
        <v>0.5</v>
      </c>
      <c r="J99" s="49">
        <f>'Avg Week Kira-Kasangati'!J99+'Avg Week Kasangati-Kira'!J99</f>
        <v>0</v>
      </c>
      <c r="K99" s="49">
        <f>'Avg Week Kira-Kasangati'!K99+'Avg Week Kasangati-Kira'!K99</f>
        <v>0</v>
      </c>
      <c r="L99" s="49">
        <f>'Avg Week Kira-Kasangati'!L99+'Avg Week Kasangati-Kira'!L99</f>
        <v>0</v>
      </c>
      <c r="M99" s="49">
        <f>'Avg Week Kira-Kasangati'!M99+'Avg Week Kasangati-Kira'!M99</f>
        <v>2.5</v>
      </c>
      <c r="N99" s="49">
        <f>'Avg Week Kira-Kasangati'!N99+'Avg Week Kasangati-Kira'!N99</f>
        <v>0</v>
      </c>
      <c r="O99" s="15">
        <f t="shared" si="36"/>
        <v>5</v>
      </c>
      <c r="P99" s="15">
        <f t="shared" si="37"/>
        <v>7.5</v>
      </c>
      <c r="R99" s="8"/>
      <c r="T99"/>
    </row>
    <row r="100" spans="2:20" ht="23.1" customHeight="1" x14ac:dyDescent="0.25">
      <c r="B100" s="25" t="s">
        <v>140</v>
      </c>
      <c r="C100" s="49">
        <f>'Avg Week Kira-Kasangati'!C100+'Avg Week Kasangati-Kira'!C100</f>
        <v>3</v>
      </c>
      <c r="D100" s="49">
        <f>'Avg Week Kira-Kasangati'!D100+'Avg Week Kasangati-Kira'!D100</f>
        <v>0</v>
      </c>
      <c r="E100" s="49">
        <f>'Avg Week Kira-Kasangati'!E100+'Avg Week Kasangati-Kira'!E100</f>
        <v>0</v>
      </c>
      <c r="F100" s="49">
        <f>'Avg Week Kira-Kasangati'!F100+'Avg Week Kasangati-Kira'!F100</f>
        <v>3</v>
      </c>
      <c r="G100" s="49">
        <f>'Avg Week Kira-Kasangati'!G100+'Avg Week Kasangati-Kira'!G100</f>
        <v>0</v>
      </c>
      <c r="H100" s="49">
        <f>'Avg Week Kira-Kasangati'!H100+'Avg Week Kasangati-Kira'!H100</f>
        <v>0</v>
      </c>
      <c r="I100" s="49">
        <f>'Avg Week Kira-Kasangati'!I100+'Avg Week Kasangati-Kira'!I100</f>
        <v>0</v>
      </c>
      <c r="J100" s="49">
        <f>'Avg Week Kira-Kasangati'!J100+'Avg Week Kasangati-Kira'!J100</f>
        <v>0.5</v>
      </c>
      <c r="K100" s="49">
        <f>'Avg Week Kira-Kasangati'!K100+'Avg Week Kasangati-Kira'!K100</f>
        <v>1</v>
      </c>
      <c r="L100" s="49">
        <f>'Avg Week Kira-Kasangati'!L100+'Avg Week Kasangati-Kira'!L100</f>
        <v>0</v>
      </c>
      <c r="M100" s="49">
        <f>'Avg Week Kira-Kasangati'!M100+'Avg Week Kasangati-Kira'!M100</f>
        <v>10</v>
      </c>
      <c r="N100" s="49">
        <f>'Avg Week Kira-Kasangati'!N100+'Avg Week Kasangati-Kira'!N100</f>
        <v>0</v>
      </c>
      <c r="O100" s="15">
        <f t="shared" si="36"/>
        <v>7.5</v>
      </c>
      <c r="P100" s="15">
        <f t="shared" si="37"/>
        <v>17.5</v>
      </c>
      <c r="R100" s="8"/>
      <c r="T100"/>
    </row>
    <row r="101" spans="2:20" ht="23.1" customHeight="1" x14ac:dyDescent="0.25">
      <c r="B101" s="23" t="s">
        <v>141</v>
      </c>
      <c r="C101" s="49">
        <f>'Avg Week Kira-Kasangati'!C101+'Avg Week Kasangati-Kira'!C101</f>
        <v>4</v>
      </c>
      <c r="D101" s="49">
        <f>'Avg Week Kira-Kasangati'!D101+'Avg Week Kasangati-Kira'!D101</f>
        <v>0.5</v>
      </c>
      <c r="E101" s="49">
        <f>'Avg Week Kira-Kasangati'!E101+'Avg Week Kasangati-Kira'!E101</f>
        <v>1.5</v>
      </c>
      <c r="F101" s="49">
        <f>'Avg Week Kira-Kasangati'!F101+'Avg Week Kasangati-Kira'!F101</f>
        <v>7</v>
      </c>
      <c r="G101" s="49">
        <f>'Avg Week Kira-Kasangati'!G101+'Avg Week Kasangati-Kira'!G101</f>
        <v>0</v>
      </c>
      <c r="H101" s="49">
        <f>'Avg Week Kira-Kasangati'!H101+'Avg Week Kasangati-Kira'!H101</f>
        <v>0</v>
      </c>
      <c r="I101" s="49">
        <f>'Avg Week Kira-Kasangati'!I101+'Avg Week Kasangati-Kira'!I101</f>
        <v>0</v>
      </c>
      <c r="J101" s="49">
        <f>'Avg Week Kira-Kasangati'!J101+'Avg Week Kasangati-Kira'!J101</f>
        <v>0</v>
      </c>
      <c r="K101" s="49">
        <f>'Avg Week Kira-Kasangati'!K101+'Avg Week Kasangati-Kira'!K101</f>
        <v>0</v>
      </c>
      <c r="L101" s="49">
        <f>'Avg Week Kira-Kasangati'!L101+'Avg Week Kasangati-Kira'!L101</f>
        <v>0</v>
      </c>
      <c r="M101" s="49">
        <f>'Avg Week Kira-Kasangati'!M101+'Avg Week Kasangati-Kira'!M101</f>
        <v>14</v>
      </c>
      <c r="N101" s="49">
        <f>'Avg Week Kira-Kasangati'!N101+'Avg Week Kasangati-Kira'!N101</f>
        <v>0</v>
      </c>
      <c r="O101" s="15">
        <f t="shared" si="36"/>
        <v>13</v>
      </c>
      <c r="P101" s="15">
        <f t="shared" si="37"/>
        <v>27</v>
      </c>
      <c r="R101" s="8"/>
      <c r="T101"/>
    </row>
    <row r="102" spans="2:20" ht="23.1" customHeight="1" x14ac:dyDescent="0.25">
      <c r="B102" s="24" t="s">
        <v>142</v>
      </c>
      <c r="C102" s="49">
        <f>'Avg Week Kira-Kasangati'!C102+'Avg Week Kasangati-Kira'!C102</f>
        <v>8</v>
      </c>
      <c r="D102" s="49">
        <f>'Avg Week Kira-Kasangati'!D102+'Avg Week Kasangati-Kira'!D102</f>
        <v>2.5</v>
      </c>
      <c r="E102" s="49">
        <f>'Avg Week Kira-Kasangati'!E102+'Avg Week Kasangati-Kira'!E102</f>
        <v>0</v>
      </c>
      <c r="F102" s="49">
        <f>'Avg Week Kira-Kasangati'!F102+'Avg Week Kasangati-Kira'!F102</f>
        <v>5.5</v>
      </c>
      <c r="G102" s="49">
        <f>'Avg Week Kira-Kasangati'!G102+'Avg Week Kasangati-Kira'!G102</f>
        <v>0</v>
      </c>
      <c r="H102" s="49">
        <f>'Avg Week Kira-Kasangati'!H102+'Avg Week Kasangati-Kira'!H102</f>
        <v>0</v>
      </c>
      <c r="I102" s="49">
        <f>'Avg Week Kira-Kasangati'!I102+'Avg Week Kasangati-Kira'!I102</f>
        <v>0</v>
      </c>
      <c r="J102" s="49">
        <f>'Avg Week Kira-Kasangati'!J102+'Avg Week Kasangati-Kira'!J102</f>
        <v>0</v>
      </c>
      <c r="K102" s="49">
        <f>'Avg Week Kira-Kasangati'!K102+'Avg Week Kasangati-Kira'!K102</f>
        <v>0</v>
      </c>
      <c r="L102" s="49">
        <f>'Avg Week Kira-Kasangati'!L102+'Avg Week Kasangati-Kira'!L102</f>
        <v>0</v>
      </c>
      <c r="M102" s="49">
        <f>'Avg Week Kira-Kasangati'!M102+'Avg Week Kasangati-Kira'!M102</f>
        <v>16.5</v>
      </c>
      <c r="N102" s="49">
        <f>'Avg Week Kira-Kasangati'!N102+'Avg Week Kasangati-Kira'!N102</f>
        <v>0</v>
      </c>
      <c r="O102" s="15">
        <f t="shared" si="36"/>
        <v>16</v>
      </c>
      <c r="P102" s="15">
        <f t="shared" si="37"/>
        <v>32.5</v>
      </c>
      <c r="R102" s="8"/>
      <c r="T102"/>
    </row>
    <row r="103" spans="2:20" ht="23.1" customHeight="1" x14ac:dyDescent="0.25">
      <c r="B103" s="23" t="s">
        <v>143</v>
      </c>
      <c r="C103" s="49">
        <f>'Avg Week Kira-Kasangati'!C103+'Avg Week Kasangati-Kira'!C103</f>
        <v>8.5</v>
      </c>
      <c r="D103" s="49">
        <f>'Avg Week Kira-Kasangati'!D103+'Avg Week Kasangati-Kira'!D103</f>
        <v>3.5</v>
      </c>
      <c r="E103" s="49">
        <f>'Avg Week Kira-Kasangati'!E103+'Avg Week Kasangati-Kira'!E103</f>
        <v>1</v>
      </c>
      <c r="F103" s="49">
        <f>'Avg Week Kira-Kasangati'!F103+'Avg Week Kasangati-Kira'!F103</f>
        <v>2</v>
      </c>
      <c r="G103" s="49">
        <f>'Avg Week Kira-Kasangati'!G103+'Avg Week Kasangati-Kira'!G103</f>
        <v>0</v>
      </c>
      <c r="H103" s="49">
        <f>'Avg Week Kira-Kasangati'!H103+'Avg Week Kasangati-Kira'!H103</f>
        <v>0</v>
      </c>
      <c r="I103" s="49">
        <f>'Avg Week Kira-Kasangati'!I103+'Avg Week Kasangati-Kira'!I103</f>
        <v>0</v>
      </c>
      <c r="J103" s="49">
        <f>'Avg Week Kira-Kasangati'!J103+'Avg Week Kasangati-Kira'!J103</f>
        <v>0</v>
      </c>
      <c r="K103" s="49">
        <f>'Avg Week Kira-Kasangati'!K103+'Avg Week Kasangati-Kira'!K103</f>
        <v>1</v>
      </c>
      <c r="L103" s="49">
        <f>'Avg Week Kira-Kasangati'!L103+'Avg Week Kasangati-Kira'!L103</f>
        <v>0</v>
      </c>
      <c r="M103" s="49">
        <f>'Avg Week Kira-Kasangati'!M103+'Avg Week Kasangati-Kira'!M103</f>
        <v>22</v>
      </c>
      <c r="N103" s="49">
        <f>'Avg Week Kira-Kasangati'!N103+'Avg Week Kasangati-Kira'!N103</f>
        <v>0</v>
      </c>
      <c r="O103" s="15">
        <f t="shared" si="36"/>
        <v>16</v>
      </c>
      <c r="P103" s="15">
        <f t="shared" si="37"/>
        <v>38</v>
      </c>
      <c r="R103" s="8"/>
      <c r="T103"/>
    </row>
    <row r="104" spans="2:20" ht="23.1" customHeight="1" x14ac:dyDescent="0.25">
      <c r="B104" s="25" t="s">
        <v>144</v>
      </c>
      <c r="C104" s="49">
        <f>'Avg Week Kira-Kasangati'!C104+'Avg Week Kasangati-Kira'!C104</f>
        <v>4.5</v>
      </c>
      <c r="D104" s="49">
        <f>'Avg Week Kira-Kasangati'!D104+'Avg Week Kasangati-Kira'!D104</f>
        <v>1.5</v>
      </c>
      <c r="E104" s="49">
        <f>'Avg Week Kira-Kasangati'!E104+'Avg Week Kasangati-Kira'!E104</f>
        <v>0.5</v>
      </c>
      <c r="F104" s="49">
        <f>'Avg Week Kira-Kasangati'!F104+'Avg Week Kasangati-Kira'!F104</f>
        <v>5.5</v>
      </c>
      <c r="G104" s="49">
        <f>'Avg Week Kira-Kasangati'!G104+'Avg Week Kasangati-Kira'!G104</f>
        <v>0</v>
      </c>
      <c r="H104" s="49">
        <f>'Avg Week Kira-Kasangati'!H104+'Avg Week Kasangati-Kira'!H104</f>
        <v>0</v>
      </c>
      <c r="I104" s="49">
        <f>'Avg Week Kira-Kasangati'!I104+'Avg Week Kasangati-Kira'!I104</f>
        <v>0.5</v>
      </c>
      <c r="J104" s="49">
        <f>'Avg Week Kira-Kasangati'!J104+'Avg Week Kasangati-Kira'!J104</f>
        <v>2</v>
      </c>
      <c r="K104" s="49">
        <f>'Avg Week Kira-Kasangati'!K104+'Avg Week Kasangati-Kira'!K104</f>
        <v>0</v>
      </c>
      <c r="L104" s="49">
        <f>'Avg Week Kira-Kasangati'!L104+'Avg Week Kasangati-Kira'!L104</f>
        <v>0</v>
      </c>
      <c r="M104" s="49">
        <f>'Avg Week Kira-Kasangati'!M104+'Avg Week Kasangati-Kira'!M104</f>
        <v>19</v>
      </c>
      <c r="N104" s="49">
        <f>'Avg Week Kira-Kasangati'!N104+'Avg Week Kasangati-Kira'!N104</f>
        <v>0</v>
      </c>
      <c r="O104" s="15">
        <f t="shared" si="36"/>
        <v>14.5</v>
      </c>
      <c r="P104" s="15">
        <f t="shared" si="37"/>
        <v>33.5</v>
      </c>
      <c r="R104" s="8"/>
      <c r="T104"/>
    </row>
    <row r="105" spans="2:20" ht="23.1" customHeight="1" x14ac:dyDescent="0.25">
      <c r="B105" s="23" t="s">
        <v>145</v>
      </c>
      <c r="C105" s="49">
        <f>'Avg Week Kira-Kasangati'!C105+'Avg Week Kasangati-Kira'!C105</f>
        <v>14</v>
      </c>
      <c r="D105" s="49">
        <f>'Avg Week Kira-Kasangati'!D105+'Avg Week Kasangati-Kira'!D105</f>
        <v>4</v>
      </c>
      <c r="E105" s="49">
        <f>'Avg Week Kira-Kasangati'!E105+'Avg Week Kasangati-Kira'!E105</f>
        <v>1.5</v>
      </c>
      <c r="F105" s="49">
        <f>'Avg Week Kira-Kasangati'!F105+'Avg Week Kasangati-Kira'!F105</f>
        <v>9.5</v>
      </c>
      <c r="G105" s="49">
        <f>'Avg Week Kira-Kasangati'!G105+'Avg Week Kasangati-Kira'!G105</f>
        <v>0</v>
      </c>
      <c r="H105" s="49">
        <f>'Avg Week Kira-Kasangati'!H105+'Avg Week Kasangati-Kira'!H105</f>
        <v>0</v>
      </c>
      <c r="I105" s="49">
        <f>'Avg Week Kira-Kasangati'!I105+'Avg Week Kasangati-Kira'!I105</f>
        <v>0.5</v>
      </c>
      <c r="J105" s="49">
        <f>'Avg Week Kira-Kasangati'!J105+'Avg Week Kasangati-Kira'!J105</f>
        <v>0</v>
      </c>
      <c r="K105" s="49">
        <f>'Avg Week Kira-Kasangati'!K105+'Avg Week Kasangati-Kira'!K105</f>
        <v>0</v>
      </c>
      <c r="L105" s="49">
        <f>'Avg Week Kira-Kasangati'!L105+'Avg Week Kasangati-Kira'!L105</f>
        <v>0</v>
      </c>
      <c r="M105" s="49">
        <f>'Avg Week Kira-Kasangati'!M105+'Avg Week Kasangati-Kira'!M105</f>
        <v>31</v>
      </c>
      <c r="N105" s="49">
        <f>'Avg Week Kira-Kasangati'!N105+'Avg Week Kasangati-Kira'!N105</f>
        <v>0</v>
      </c>
      <c r="O105" s="15">
        <f t="shared" si="36"/>
        <v>29.5</v>
      </c>
      <c r="P105" s="15">
        <f t="shared" si="37"/>
        <v>60.5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1296.7857142857142</v>
      </c>
      <c r="D106" s="16">
        <f t="shared" ref="D106:O106" si="38">SUM(D10:D105)</f>
        <v>193.64285714285717</v>
      </c>
      <c r="E106" s="16">
        <f t="shared" si="38"/>
        <v>240.07142857142861</v>
      </c>
      <c r="F106" s="16">
        <f t="shared" si="38"/>
        <v>363.26190476190476</v>
      </c>
      <c r="G106" s="16">
        <f t="shared" si="38"/>
        <v>7.3571428571428577</v>
      </c>
      <c r="H106" s="16">
        <f t="shared" si="38"/>
        <v>5.8571428571428559</v>
      </c>
      <c r="I106" s="16">
        <f t="shared" si="38"/>
        <v>177.71428571428572</v>
      </c>
      <c r="J106" s="16">
        <f t="shared" si="38"/>
        <v>59.785714285714263</v>
      </c>
      <c r="K106" s="16">
        <f t="shared" si="38"/>
        <v>39.476190476190467</v>
      </c>
      <c r="L106" s="16">
        <f t="shared" si="38"/>
        <v>33.499999999999986</v>
      </c>
      <c r="M106" s="16">
        <f t="shared" si="38"/>
        <v>3131.7142857142853</v>
      </c>
      <c r="N106" s="16">
        <f t="shared" si="38"/>
        <v>0.64285714285714279</v>
      </c>
      <c r="O106" s="16">
        <f t="shared" si="38"/>
        <v>2418.0952380952385</v>
      </c>
      <c r="P106" s="16">
        <f>SUM(P10:P105)</f>
        <v>5549.8095238095229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9">C106/$P$106</f>
        <v>0.23366310298079732</v>
      </c>
      <c r="D107" s="43">
        <f t="shared" si="39"/>
        <v>3.489180237846002E-2</v>
      </c>
      <c r="E107" s="43">
        <f t="shared" si="39"/>
        <v>4.3257597858356374E-2</v>
      </c>
      <c r="F107" s="43">
        <f t="shared" si="39"/>
        <v>6.5454841865014685E-2</v>
      </c>
      <c r="G107" s="43">
        <f t="shared" si="39"/>
        <v>1.3256568221989603E-3</v>
      </c>
      <c r="H107" s="43">
        <f t="shared" si="39"/>
        <v>1.0553772759253855E-3</v>
      </c>
      <c r="I107" s="43">
        <f t="shared" si="39"/>
        <v>3.202169100612634E-2</v>
      </c>
      <c r="J107" s="43">
        <f t="shared" si="39"/>
        <v>1.0772570487189605E-2</v>
      </c>
      <c r="K107" s="43">
        <f t="shared" si="39"/>
        <v>7.113071233675973E-3</v>
      </c>
      <c r="L107" s="43">
        <f t="shared" si="39"/>
        <v>6.0362432001098264E-3</v>
      </c>
      <c r="M107" s="43">
        <f t="shared" si="39"/>
        <v>0.56429221080088554</v>
      </c>
      <c r="N107" s="43">
        <f t="shared" si="39"/>
        <v>1.1583409126010332E-4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0.53628397006695538</v>
      </c>
      <c r="D108" s="44">
        <f t="shared" ref="D108:N108" si="40">D106/$O$106</f>
        <v>8.0080740448995658E-2</v>
      </c>
      <c r="E108" s="44">
        <f t="shared" si="40"/>
        <v>9.9281213076014174E-2</v>
      </c>
      <c r="F108" s="44">
        <f t="shared" si="40"/>
        <v>0.15022646711303661</v>
      </c>
      <c r="G108" s="44">
        <f t="shared" si="40"/>
        <v>3.04253643166601E-3</v>
      </c>
      <c r="H108" s="44">
        <f t="shared" si="40"/>
        <v>2.4222134698700265E-3</v>
      </c>
      <c r="I108" s="44">
        <f t="shared" si="40"/>
        <v>7.349350137849546E-2</v>
      </c>
      <c r="J108" s="44">
        <f t="shared" si="40"/>
        <v>2.4724300905868437E-2</v>
      </c>
      <c r="K108" s="44">
        <f t="shared" si="40"/>
        <v>1.6325324931075219E-2</v>
      </c>
      <c r="L108" s="44">
        <f t="shared" si="40"/>
        <v>1.385387948011027E-2</v>
      </c>
      <c r="M108" s="44"/>
      <c r="N108" s="44">
        <f t="shared" si="40"/>
        <v>2.6585269791256391E-4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4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23.09.KIIRA-KASANGATI</vt:lpstr>
      <vt:lpstr>23.09. KASANGATI-KIIRA</vt:lpstr>
      <vt:lpstr>24.09 Kira-Kasangati</vt:lpstr>
      <vt:lpstr>24.09 Kasangati-Kira</vt:lpstr>
      <vt:lpstr>25.09 Kira-Kasangati</vt:lpstr>
      <vt:lpstr>25.09 Kasangati-Kira</vt:lpstr>
      <vt:lpstr>26.09 Kira-Kasangati-24h</vt:lpstr>
      <vt:lpstr>26.09 Kasangati-Kira-24h</vt:lpstr>
      <vt:lpstr>27.09 Kira-Kasangati</vt:lpstr>
      <vt:lpstr>27.09 Kasangati-Kira</vt:lpstr>
      <vt:lpstr>28.09 Kira-Kasangati-24h</vt:lpstr>
      <vt:lpstr>28.09 Kasangati-24h</vt:lpstr>
      <vt:lpstr>29.09 Kira-Kasangati</vt:lpstr>
      <vt:lpstr>29.09 Kasangati-Kira</vt:lpstr>
      <vt:lpstr>Avg Week Kira-Kasangati</vt:lpstr>
      <vt:lpstr>Avg Week Kasangati-Kira</vt:lpstr>
      <vt:lpstr>Avg Week Kira-Kasangati-2Dir</vt:lpstr>
      <vt:lpstr>'23.09. KASANGATI-KIIRA'!Print_Area</vt:lpstr>
      <vt:lpstr>'23.09.KIIRA-KASANGATI'!Print_Area</vt:lpstr>
      <vt:lpstr>'24.09 Kasangati-Kira'!Print_Area</vt:lpstr>
      <vt:lpstr>'24.09 Kira-Kasangati'!Print_Area</vt:lpstr>
      <vt:lpstr>'25.09 Kasangati-Kira'!Print_Area</vt:lpstr>
      <vt:lpstr>'25.09 Kira-Kasangati'!Print_Area</vt:lpstr>
      <vt:lpstr>'26.09 Kasangati-Kira-24h'!Print_Area</vt:lpstr>
      <vt:lpstr>'26.09 Kira-Kasangati-24h'!Print_Area</vt:lpstr>
      <vt:lpstr>'27.09 Kasangati-Kira'!Print_Area</vt:lpstr>
      <vt:lpstr>'27.09 Kira-Kasangati'!Print_Area</vt:lpstr>
      <vt:lpstr>'28.09 Kasangati-24h'!Print_Area</vt:lpstr>
      <vt:lpstr>'28.09 Kira-Kasangati-24h'!Print_Area</vt:lpstr>
      <vt:lpstr>'29.09 Kasangati-Kira'!Print_Area</vt:lpstr>
      <vt:lpstr>'29.09 Kira-Kasangati'!Print_Area</vt:lpstr>
      <vt:lpstr>'Avg Week Kasangati-Kira'!Print_Area</vt:lpstr>
      <vt:lpstr>'Avg Week Kira-Kasangati'!Print_Area</vt:lpstr>
      <vt:lpstr>'Avg Week Kira-Kasangati-2Dir'!Print_Area</vt:lpstr>
      <vt:lpstr>'23.09. KASANGATI-KIIRA'!Print_Titles</vt:lpstr>
      <vt:lpstr>'23.09.KIIRA-KASANGATI'!Print_Titles</vt:lpstr>
      <vt:lpstr>'24.09 Kasangati-Kira'!Print_Titles</vt:lpstr>
      <vt:lpstr>'24.09 Kira-Kasangati'!Print_Titles</vt:lpstr>
      <vt:lpstr>'25.09 Kasangati-Kira'!Print_Titles</vt:lpstr>
      <vt:lpstr>'25.09 Kira-Kasangati'!Print_Titles</vt:lpstr>
      <vt:lpstr>'26.09 Kasangati-Kira-24h'!Print_Titles</vt:lpstr>
      <vt:lpstr>'26.09 Kira-Kasangati-24h'!Print_Titles</vt:lpstr>
      <vt:lpstr>'27.09 Kasangati-Kira'!Print_Titles</vt:lpstr>
      <vt:lpstr>'27.09 Kira-Kasangati'!Print_Titles</vt:lpstr>
      <vt:lpstr>'28.09 Kasangati-24h'!Print_Titles</vt:lpstr>
      <vt:lpstr>'28.09 Kira-Kasangati-24h'!Print_Titles</vt:lpstr>
      <vt:lpstr>'29.09 Kasangati-Kira'!Print_Titles</vt:lpstr>
      <vt:lpstr>'29.09 Kira-Kasangati'!Print_Titles</vt:lpstr>
      <vt:lpstr>'Avg Week Kasangati-Kira'!Print_Titles</vt:lpstr>
      <vt:lpstr>'Avg Week Kira-Kasangati'!Print_Titles</vt:lpstr>
      <vt:lpstr>'Avg Week Kira-Kasangati-2Dir'!Print_Titles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CLINT</cp:lastModifiedBy>
  <cp:lastPrinted>2019-07-25T18:18:41Z</cp:lastPrinted>
  <dcterms:created xsi:type="dcterms:W3CDTF">2010-07-06T07:39:49Z</dcterms:created>
  <dcterms:modified xsi:type="dcterms:W3CDTF">2020-01-16T11:52:12Z</dcterms:modified>
</cp:coreProperties>
</file>