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8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9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drawings/drawing10.xml" ContentType="application/vnd.openxmlformats-officedocument.drawing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11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drawings/drawing12.xml" ContentType="application/vnd.openxmlformats-officedocument.drawing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drawings/drawing13.xml" ContentType="application/vnd.openxmlformats-officedocument.drawing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drawings/drawing14.xml" ContentType="application/vnd.openxmlformats-officedocument.drawing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drawings/drawing15.xml" ContentType="application/vnd.openxmlformats-officedocument.drawing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drawings/drawing16.xml" ContentType="application/vnd.openxmlformats-officedocument.drawing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drawings/drawing17.xml" ContentType="application/vnd.openxmlformats-officedocument.drawing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 71-KIRA-BULINDO ROAD\MCC\"/>
    </mc:Choice>
  </mc:AlternateContent>
  <xr:revisionPtr revIDLastSave="0" documentId="13_ncr:1_{3F4D1964-F126-4F6E-BEC9-E6CDA0CA7A99}" xr6:coauthVersionLast="45" xr6:coauthVersionMax="45" xr10:uidLastSave="{00000000-0000-0000-0000-000000000000}"/>
  <bookViews>
    <workbookView xWindow="-120" yWindow="-120" windowWidth="20730" windowHeight="11160" tabRatio="940" firstSheet="13" activeTab="14" xr2:uid="{00000000-000D-0000-FFFF-FFFF00000000}"/>
  </bookViews>
  <sheets>
    <sheet name="23.09 Kiira-Bulindo" sheetId="93" r:id="rId1"/>
    <sheet name="23.09 Bulindo-Kiira" sheetId="94" r:id="rId2"/>
    <sheet name="24.09 Kira-Bulindo" sheetId="95" r:id="rId3"/>
    <sheet name="24.09 Bulindo-Kira" sheetId="96" r:id="rId4"/>
    <sheet name="25.09 Kira-Bulindo" sheetId="97" r:id="rId5"/>
    <sheet name="25.09 Bulindo-Kira" sheetId="98" r:id="rId6"/>
    <sheet name="26.09 Kira-Bulindo-24h" sheetId="101" r:id="rId7"/>
    <sheet name="26.09 Bulind-Kira-24h" sheetId="109" r:id="rId8"/>
    <sheet name="27.09 Kira-Bulindo" sheetId="99" r:id="rId9"/>
    <sheet name="27.09 Bulindo-Kira" sheetId="100" r:id="rId10"/>
    <sheet name="28.09 Kira-Bulindo-24h" sheetId="105" r:id="rId11"/>
    <sheet name="28.09 Bulindo-Kira- 24h" sheetId="110" r:id="rId12"/>
    <sheet name="29.09 Kira-Bulindo" sheetId="103" r:id="rId13"/>
    <sheet name="29.09 Bulindo-Kira" sheetId="104" r:id="rId14"/>
    <sheet name="Avg Week Kira-Bulindo" sheetId="107" r:id="rId15"/>
    <sheet name="Avg Week Bulindo-Kira" sheetId="108" r:id="rId16"/>
    <sheet name="Avg Week Kira-Bulindo-2Dir" sheetId="111" r:id="rId17"/>
  </sheets>
  <externalReferences>
    <externalReference r:id="rId18"/>
    <externalReference r:id="rId19"/>
  </externalReferences>
  <definedNames>
    <definedName name="_xlnm.Print_Area" localSheetId="1">'23.09 Bulindo-Kiira'!$A$1:$AF$60</definedName>
    <definedName name="_xlnm.Print_Area" localSheetId="0">'23.09 Kiira-Bulindo'!$A$1:$AF$60</definedName>
    <definedName name="_xlnm.Print_Area" localSheetId="3">'24.09 Bulindo-Kira'!$A$1:$AF$60</definedName>
    <definedName name="_xlnm.Print_Area" localSheetId="2">'24.09 Kira-Bulindo'!$A$1:$AF$60</definedName>
    <definedName name="_xlnm.Print_Area" localSheetId="5">'25.09 Bulindo-Kira'!$A$1:$AF$60</definedName>
    <definedName name="_xlnm.Print_Area" localSheetId="4">'25.09 Kira-Bulindo'!$A$1:$AF$60</definedName>
    <definedName name="_xlnm.Print_Area" localSheetId="7">'26.09 Bulind-Kira-24h'!$A$1:$AF$108</definedName>
    <definedName name="_xlnm.Print_Area" localSheetId="6">'26.09 Kira-Bulindo-24h'!$A$1:$AF$108</definedName>
    <definedName name="_xlnm.Print_Area" localSheetId="9">'27.09 Bulindo-Kira'!$A$1:$AF$60</definedName>
    <definedName name="_xlnm.Print_Area" localSheetId="8">'27.09 Kira-Bulindo'!$A$1:$AF$60</definedName>
    <definedName name="_xlnm.Print_Area" localSheetId="11">'28.09 Bulindo-Kira- 24h'!$A$1:$AF$108</definedName>
    <definedName name="_xlnm.Print_Area" localSheetId="10">'28.09 Kira-Bulindo-24h'!$A$1:$AF$108</definedName>
    <definedName name="_xlnm.Print_Area" localSheetId="13">'29.09 Bulindo-Kira'!$A$1:$AF$60</definedName>
    <definedName name="_xlnm.Print_Area" localSheetId="12">'29.09 Kira-Bulindo'!$A$1:$AF$60</definedName>
    <definedName name="_xlnm.Print_Area" localSheetId="15">'Avg Week Bulindo-Kira'!$A$1:$AF$108</definedName>
    <definedName name="_xlnm.Print_Area" localSheetId="14">'Avg Week Kira-Bulindo'!$A$1:$AF$108</definedName>
    <definedName name="_xlnm.Print_Area" localSheetId="16">'Avg Week Kira-Bulindo-2Dir'!$A$1:$AF$108</definedName>
    <definedName name="_xlnm.Print_Titles" localSheetId="1">'23.09 Bulindo-Kiira'!$1:$8</definedName>
    <definedName name="_xlnm.Print_Titles" localSheetId="0">'23.09 Kiira-Bulindo'!$1:$8</definedName>
    <definedName name="_xlnm.Print_Titles" localSheetId="3">'24.09 Bulindo-Kira'!$1:$8</definedName>
    <definedName name="_xlnm.Print_Titles" localSheetId="2">'24.09 Kira-Bulindo'!$1:$8</definedName>
    <definedName name="_xlnm.Print_Titles" localSheetId="5">'25.09 Bulindo-Kira'!$1:$8</definedName>
    <definedName name="_xlnm.Print_Titles" localSheetId="4">'25.09 Kira-Bulindo'!$1:$8</definedName>
    <definedName name="_xlnm.Print_Titles" localSheetId="7">'26.09 Bulind-Kira-24h'!$1:$8</definedName>
    <definedName name="_xlnm.Print_Titles" localSheetId="6">'26.09 Kira-Bulindo-24h'!$1:$8</definedName>
    <definedName name="_xlnm.Print_Titles" localSheetId="9">'27.09 Bulindo-Kira'!$1:$8</definedName>
    <definedName name="_xlnm.Print_Titles" localSheetId="8">'27.09 Kira-Bulindo'!$1:$8</definedName>
    <definedName name="_xlnm.Print_Titles" localSheetId="11">'28.09 Bulindo-Kira- 24h'!$1:$8</definedName>
    <definedName name="_xlnm.Print_Titles" localSheetId="10">'28.09 Kira-Bulindo-24h'!$1:$8</definedName>
    <definedName name="_xlnm.Print_Titles" localSheetId="13">'29.09 Bulindo-Kira'!$1:$8</definedName>
    <definedName name="_xlnm.Print_Titles" localSheetId="12">'29.09 Kira-Bulindo'!$1:$8</definedName>
    <definedName name="_xlnm.Print_Titles" localSheetId="15">'Avg Week Bulindo-Kira'!$1:$8</definedName>
    <definedName name="_xlnm.Print_Titles" localSheetId="14">'Avg Week Kira-Bulindo'!$1:$8</definedName>
    <definedName name="_xlnm.Print_Titles" localSheetId="16">'Avg Week Kira-Bulindo-2Dir'!$1:$8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1" i="111" l="1"/>
  <c r="I102" i="111"/>
  <c r="D104" i="111"/>
  <c r="I105" i="111"/>
  <c r="C69" i="111"/>
  <c r="C85" i="111"/>
  <c r="C101" i="111"/>
  <c r="T23" i="108"/>
  <c r="W24" i="108"/>
  <c r="Z25" i="108"/>
  <c r="AC26" i="108"/>
  <c r="V29" i="108"/>
  <c r="Y30" i="108"/>
  <c r="AB31" i="108"/>
  <c r="S32" i="108"/>
  <c r="P62" i="108"/>
  <c r="P70" i="108"/>
  <c r="P78" i="108"/>
  <c r="P86" i="108"/>
  <c r="P94" i="108"/>
  <c r="P102" i="108"/>
  <c r="D58" i="108"/>
  <c r="E58" i="108"/>
  <c r="F58" i="108"/>
  <c r="G58" i="108"/>
  <c r="W22" i="108" s="1"/>
  <c r="H58" i="108"/>
  <c r="I58" i="108"/>
  <c r="J58" i="108"/>
  <c r="K58" i="108"/>
  <c r="AA22" i="108" s="1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U22" i="108" s="1"/>
  <c r="F60" i="108"/>
  <c r="G60" i="108"/>
  <c r="H60" i="108"/>
  <c r="I60" i="108"/>
  <c r="Y22" i="108" s="1"/>
  <c r="J60" i="108"/>
  <c r="K60" i="108"/>
  <c r="L60" i="108"/>
  <c r="M60" i="108"/>
  <c r="AC22" i="108" s="1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U23" i="108" s="1"/>
  <c r="F62" i="108"/>
  <c r="G62" i="108"/>
  <c r="W23" i="108" s="1"/>
  <c r="H62" i="108"/>
  <c r="I62" i="108"/>
  <c r="Y23" i="108" s="1"/>
  <c r="J62" i="108"/>
  <c r="K62" i="108"/>
  <c r="AA23" i="108" s="1"/>
  <c r="L62" i="108"/>
  <c r="M62" i="108"/>
  <c r="AC23" i="108" s="1"/>
  <c r="N62" i="108"/>
  <c r="D63" i="108"/>
  <c r="E63" i="108"/>
  <c r="F63" i="108"/>
  <c r="G63" i="108"/>
  <c r="H63" i="108"/>
  <c r="X23" i="108" s="1"/>
  <c r="I63" i="108"/>
  <c r="J63" i="108"/>
  <c r="K63" i="108"/>
  <c r="L63" i="108"/>
  <c r="AB23" i="108" s="1"/>
  <c r="M63" i="108"/>
  <c r="N63" i="108"/>
  <c r="D64" i="108"/>
  <c r="E64" i="108"/>
  <c r="P64" i="108" s="1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U24" i="108" s="1"/>
  <c r="F66" i="108"/>
  <c r="G66" i="108"/>
  <c r="H66" i="108"/>
  <c r="I66" i="108"/>
  <c r="Y24" i="108" s="1"/>
  <c r="J66" i="108"/>
  <c r="K66" i="108"/>
  <c r="AA24" i="108" s="1"/>
  <c r="L66" i="108"/>
  <c r="M66" i="108"/>
  <c r="AC24" i="108" s="1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P68" i="108" s="1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U25" i="108" s="1"/>
  <c r="F70" i="108"/>
  <c r="G70" i="108"/>
  <c r="W25" i="108" s="1"/>
  <c r="H70" i="108"/>
  <c r="I70" i="108"/>
  <c r="Y25" i="108" s="1"/>
  <c r="J70" i="108"/>
  <c r="K70" i="108"/>
  <c r="AA25" i="108" s="1"/>
  <c r="L70" i="108"/>
  <c r="M70" i="108"/>
  <c r="AC25" i="108" s="1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P72" i="108" s="1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V25" i="108" s="1"/>
  <c r="G73" i="108"/>
  <c r="H73" i="108"/>
  <c r="I73" i="108"/>
  <c r="J73" i="108"/>
  <c r="K73" i="108"/>
  <c r="L73" i="108"/>
  <c r="M73" i="108"/>
  <c r="N73" i="108"/>
  <c r="AD25" i="108" s="1"/>
  <c r="D74" i="108"/>
  <c r="E74" i="108"/>
  <c r="F74" i="108"/>
  <c r="G74" i="108"/>
  <c r="W26" i="108" s="1"/>
  <c r="H74" i="108"/>
  <c r="I74" i="108"/>
  <c r="J74" i="108"/>
  <c r="K74" i="108"/>
  <c r="AA26" i="108" s="1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U26" i="108" s="1"/>
  <c r="F76" i="108"/>
  <c r="G76" i="108"/>
  <c r="H76" i="108"/>
  <c r="I76" i="108"/>
  <c r="Y26" i="108" s="1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U27" i="108" s="1"/>
  <c r="F78" i="108"/>
  <c r="G78" i="108"/>
  <c r="W27" i="108" s="1"/>
  <c r="H78" i="108"/>
  <c r="I78" i="108"/>
  <c r="Y27" i="108" s="1"/>
  <c r="J78" i="108"/>
  <c r="K78" i="108"/>
  <c r="AA27" i="108" s="1"/>
  <c r="L78" i="108"/>
  <c r="M78" i="108"/>
  <c r="AC27" i="108" s="1"/>
  <c r="N78" i="108"/>
  <c r="D79" i="108"/>
  <c r="T27" i="108" s="1"/>
  <c r="E79" i="108"/>
  <c r="F79" i="108"/>
  <c r="G79" i="108"/>
  <c r="H79" i="108"/>
  <c r="X27" i="108" s="1"/>
  <c r="I79" i="108"/>
  <c r="J79" i="108"/>
  <c r="K79" i="108"/>
  <c r="L79" i="108"/>
  <c r="AB27" i="108" s="1"/>
  <c r="M79" i="108"/>
  <c r="N79" i="108"/>
  <c r="D80" i="108"/>
  <c r="E80" i="108"/>
  <c r="P80" i="108" s="1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U28" i="108" s="1"/>
  <c r="F82" i="108"/>
  <c r="G82" i="108"/>
  <c r="W28" i="108" s="1"/>
  <c r="H82" i="108"/>
  <c r="I82" i="108"/>
  <c r="Y28" i="108" s="1"/>
  <c r="J82" i="108"/>
  <c r="K82" i="108"/>
  <c r="AA28" i="108" s="1"/>
  <c r="L82" i="108"/>
  <c r="M82" i="108"/>
  <c r="AC28" i="108" s="1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P84" i="108" s="1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U29" i="108" s="1"/>
  <c r="F86" i="108"/>
  <c r="G86" i="108"/>
  <c r="W29" i="108" s="1"/>
  <c r="H86" i="108"/>
  <c r="I86" i="108"/>
  <c r="Y29" i="108" s="1"/>
  <c r="J86" i="108"/>
  <c r="K86" i="108"/>
  <c r="AA29" i="108" s="1"/>
  <c r="L86" i="108"/>
  <c r="M86" i="108"/>
  <c r="AC29" i="108" s="1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P88" i="108" s="1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Z29" i="108" s="1"/>
  <c r="K89" i="108"/>
  <c r="L89" i="108"/>
  <c r="M89" i="108"/>
  <c r="N89" i="108"/>
  <c r="AD29" i="108" s="1"/>
  <c r="D90" i="108"/>
  <c r="E90" i="108"/>
  <c r="F90" i="108"/>
  <c r="G90" i="108"/>
  <c r="W30" i="108" s="1"/>
  <c r="H90" i="108"/>
  <c r="I90" i="108"/>
  <c r="J90" i="108"/>
  <c r="K90" i="108"/>
  <c r="AA30" i="108" s="1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U30" i="108" s="1"/>
  <c r="F92" i="108"/>
  <c r="G92" i="108"/>
  <c r="H92" i="108"/>
  <c r="I92" i="108"/>
  <c r="J92" i="108"/>
  <c r="K92" i="108"/>
  <c r="L92" i="108"/>
  <c r="M92" i="108"/>
  <c r="AC30" i="108" s="1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U31" i="108" s="1"/>
  <c r="F94" i="108"/>
  <c r="G94" i="108"/>
  <c r="W31" i="108" s="1"/>
  <c r="H94" i="108"/>
  <c r="I94" i="108"/>
  <c r="Y31" i="108" s="1"/>
  <c r="J94" i="108"/>
  <c r="K94" i="108"/>
  <c r="AA31" i="108" s="1"/>
  <c r="L94" i="108"/>
  <c r="M94" i="108"/>
  <c r="AC31" i="108" s="1"/>
  <c r="N94" i="108"/>
  <c r="D95" i="108"/>
  <c r="T31" i="108" s="1"/>
  <c r="E95" i="108"/>
  <c r="F95" i="108"/>
  <c r="G95" i="108"/>
  <c r="H95" i="108"/>
  <c r="X31" i="108" s="1"/>
  <c r="I95" i="108"/>
  <c r="J95" i="108"/>
  <c r="K95" i="108"/>
  <c r="L95" i="108"/>
  <c r="M95" i="108"/>
  <c r="N95" i="108"/>
  <c r="D96" i="108"/>
  <c r="E96" i="108"/>
  <c r="P96" i="108" s="1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U32" i="108" s="1"/>
  <c r="F98" i="108"/>
  <c r="G98" i="108"/>
  <c r="W32" i="108" s="1"/>
  <c r="H98" i="108"/>
  <c r="I98" i="108"/>
  <c r="Y32" i="108" s="1"/>
  <c r="J98" i="108"/>
  <c r="K98" i="108"/>
  <c r="AA32" i="108" s="1"/>
  <c r="L98" i="108"/>
  <c r="M98" i="108"/>
  <c r="AC32" i="108" s="1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P100" i="108" s="1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U33" i="108" s="1"/>
  <c r="F102" i="108"/>
  <c r="G102" i="108"/>
  <c r="W33" i="108" s="1"/>
  <c r="H102" i="108"/>
  <c r="I102" i="108"/>
  <c r="Y33" i="108" s="1"/>
  <c r="J102" i="108"/>
  <c r="K102" i="108"/>
  <c r="AA33" i="108" s="1"/>
  <c r="L102" i="108"/>
  <c r="M102" i="108"/>
  <c r="AC33" i="108" s="1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P104" i="108" s="1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V33" i="108" s="1"/>
  <c r="G105" i="108"/>
  <c r="H105" i="108"/>
  <c r="I105" i="108"/>
  <c r="J105" i="108"/>
  <c r="Z33" i="108" s="1"/>
  <c r="K105" i="108"/>
  <c r="L105" i="108"/>
  <c r="M105" i="108"/>
  <c r="N105" i="108"/>
  <c r="AD33" i="108" s="1"/>
  <c r="C59" i="108"/>
  <c r="O59" i="108" s="1"/>
  <c r="C60" i="108"/>
  <c r="O60" i="108" s="1"/>
  <c r="C61" i="108"/>
  <c r="C62" i="108"/>
  <c r="C63" i="108"/>
  <c r="C64" i="108"/>
  <c r="O64" i="108" s="1"/>
  <c r="C65" i="108"/>
  <c r="C66" i="108"/>
  <c r="O66" i="108" s="1"/>
  <c r="C67" i="108"/>
  <c r="C68" i="108"/>
  <c r="O68" i="108" s="1"/>
  <c r="C69" i="108"/>
  <c r="C70" i="108"/>
  <c r="C71" i="108"/>
  <c r="C72" i="108"/>
  <c r="O72" i="108" s="1"/>
  <c r="C73" i="108"/>
  <c r="C74" i="108"/>
  <c r="C75" i="108"/>
  <c r="C76" i="108"/>
  <c r="O76" i="108" s="1"/>
  <c r="C77" i="108"/>
  <c r="C78" i="108"/>
  <c r="C79" i="108"/>
  <c r="C80" i="108"/>
  <c r="O80" i="108" s="1"/>
  <c r="C81" i="108"/>
  <c r="C82" i="108"/>
  <c r="O82" i="108" s="1"/>
  <c r="C83" i="108"/>
  <c r="C84" i="108"/>
  <c r="O84" i="108" s="1"/>
  <c r="C85" i="108"/>
  <c r="C86" i="108"/>
  <c r="C87" i="108"/>
  <c r="C88" i="108"/>
  <c r="O88" i="108" s="1"/>
  <c r="C89" i="108"/>
  <c r="C90" i="108"/>
  <c r="C91" i="108"/>
  <c r="C92" i="108"/>
  <c r="O92" i="108" s="1"/>
  <c r="C93" i="108"/>
  <c r="C94" i="108"/>
  <c r="C95" i="108"/>
  <c r="C96" i="108"/>
  <c r="O96" i="108" s="1"/>
  <c r="C97" i="108"/>
  <c r="C98" i="108"/>
  <c r="O98" i="108" s="1"/>
  <c r="C99" i="108"/>
  <c r="C100" i="108"/>
  <c r="O100" i="108" s="1"/>
  <c r="C101" i="108"/>
  <c r="C102" i="108"/>
  <c r="C103" i="108"/>
  <c r="C104" i="108"/>
  <c r="O104" i="108" s="1"/>
  <c r="C105" i="108"/>
  <c r="C58" i="108"/>
  <c r="D58" i="107"/>
  <c r="D58" i="111" s="1"/>
  <c r="E58" i="107"/>
  <c r="F58" i="107"/>
  <c r="G58" i="107"/>
  <c r="H58" i="107"/>
  <c r="H58" i="111" s="1"/>
  <c r="I58" i="107"/>
  <c r="J58" i="107"/>
  <c r="K58" i="107"/>
  <c r="L58" i="107"/>
  <c r="L58" i="111" s="1"/>
  <c r="M58" i="107"/>
  <c r="N58" i="107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N59" i="111" s="1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D62" i="107"/>
  <c r="E62" i="107"/>
  <c r="E62" i="111" s="1"/>
  <c r="F62" i="107"/>
  <c r="G62" i="107"/>
  <c r="H62" i="107"/>
  <c r="I62" i="107"/>
  <c r="I62" i="111" s="1"/>
  <c r="J62" i="107"/>
  <c r="K62" i="107"/>
  <c r="L62" i="107"/>
  <c r="M62" i="107"/>
  <c r="M62" i="111" s="1"/>
  <c r="N62" i="107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D66" i="107"/>
  <c r="D66" i="111" s="1"/>
  <c r="E66" i="107"/>
  <c r="F66" i="107"/>
  <c r="G66" i="107"/>
  <c r="H66" i="107"/>
  <c r="H66" i="111" s="1"/>
  <c r="I66" i="107"/>
  <c r="J66" i="107"/>
  <c r="K66" i="107"/>
  <c r="L66" i="107"/>
  <c r="L66" i="111" s="1"/>
  <c r="M66" i="107"/>
  <c r="N66" i="107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D70" i="107"/>
  <c r="E70" i="107"/>
  <c r="F70" i="107"/>
  <c r="G70" i="107"/>
  <c r="G70" i="111" s="1"/>
  <c r="W25" i="111" s="1"/>
  <c r="H70" i="107"/>
  <c r="I70" i="107"/>
  <c r="J70" i="107"/>
  <c r="K70" i="107"/>
  <c r="K70" i="111" s="1"/>
  <c r="AA25" i="111" s="1"/>
  <c r="L70" i="107"/>
  <c r="M70" i="107"/>
  <c r="N70" i="107"/>
  <c r="D71" i="107"/>
  <c r="D71" i="111" s="1"/>
  <c r="E71" i="107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D74" i="107"/>
  <c r="E74" i="107"/>
  <c r="F74" i="107"/>
  <c r="F74" i="111" s="1"/>
  <c r="G74" i="107"/>
  <c r="H74" i="107"/>
  <c r="I74" i="107"/>
  <c r="J74" i="107"/>
  <c r="J74" i="111" s="1"/>
  <c r="K74" i="107"/>
  <c r="L74" i="107"/>
  <c r="M74" i="107"/>
  <c r="N74" i="107"/>
  <c r="N74" i="111" s="1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D78" i="107"/>
  <c r="E78" i="107"/>
  <c r="E78" i="111" s="1"/>
  <c r="F78" i="107"/>
  <c r="G78" i="107"/>
  <c r="H78" i="107"/>
  <c r="I78" i="107"/>
  <c r="I78" i="111" s="1"/>
  <c r="J78" i="107"/>
  <c r="K78" i="107"/>
  <c r="L78" i="107"/>
  <c r="L78" i="111" s="1"/>
  <c r="AB27" i="111" s="1"/>
  <c r="M78" i="107"/>
  <c r="M78" i="111" s="1"/>
  <c r="N78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D82" i="111" s="1"/>
  <c r="E82" i="107"/>
  <c r="F82" i="107"/>
  <c r="G82" i="107"/>
  <c r="H82" i="107"/>
  <c r="H82" i="111" s="1"/>
  <c r="I82" i="107"/>
  <c r="J82" i="107"/>
  <c r="K82" i="107"/>
  <c r="L82" i="107"/>
  <c r="L82" i="111" s="1"/>
  <c r="M82" i="107"/>
  <c r="N82" i="107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D86" i="107"/>
  <c r="E86" i="107"/>
  <c r="F86" i="107"/>
  <c r="G86" i="107"/>
  <c r="W29" i="107" s="1"/>
  <c r="H86" i="107"/>
  <c r="I86" i="107"/>
  <c r="J86" i="107"/>
  <c r="K86" i="107"/>
  <c r="K86" i="111" s="1"/>
  <c r="AA29" i="111" s="1"/>
  <c r="L86" i="107"/>
  <c r="M86" i="107"/>
  <c r="N86" i="107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D90" i="107"/>
  <c r="E90" i="107"/>
  <c r="F90" i="107"/>
  <c r="F90" i="111" s="1"/>
  <c r="G90" i="107"/>
  <c r="H90" i="107"/>
  <c r="I90" i="107"/>
  <c r="J90" i="107"/>
  <c r="J90" i="111" s="1"/>
  <c r="K90" i="107"/>
  <c r="AA30" i="107" s="1"/>
  <c r="L90" i="107"/>
  <c r="M90" i="107"/>
  <c r="N90" i="107"/>
  <c r="N90" i="111" s="1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D94" i="107"/>
  <c r="E94" i="107"/>
  <c r="E94" i="111" s="1"/>
  <c r="U31" i="111" s="1"/>
  <c r="F94" i="107"/>
  <c r="G94" i="107"/>
  <c r="H94" i="107"/>
  <c r="I94" i="107"/>
  <c r="I94" i="111" s="1"/>
  <c r="J94" i="107"/>
  <c r="K94" i="107"/>
  <c r="L94" i="107"/>
  <c r="M94" i="107"/>
  <c r="M94" i="111" s="1"/>
  <c r="N94" i="107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D98" i="107"/>
  <c r="D98" i="111" s="1"/>
  <c r="E98" i="107"/>
  <c r="F98" i="107"/>
  <c r="G98" i="107"/>
  <c r="H98" i="107"/>
  <c r="H98" i="111" s="1"/>
  <c r="I98" i="107"/>
  <c r="J98" i="107"/>
  <c r="K98" i="107"/>
  <c r="L98" i="107"/>
  <c r="L98" i="111" s="1"/>
  <c r="M98" i="107"/>
  <c r="N98" i="107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D102" i="107"/>
  <c r="D102" i="111" s="1"/>
  <c r="T33" i="111" s="1"/>
  <c r="E102" i="107"/>
  <c r="F102" i="107"/>
  <c r="G102" i="107"/>
  <c r="G102" i="111" s="1"/>
  <c r="H102" i="107"/>
  <c r="I102" i="107"/>
  <c r="J102" i="107"/>
  <c r="K102" i="107"/>
  <c r="K102" i="111" s="1"/>
  <c r="L102" i="107"/>
  <c r="M102" i="107"/>
  <c r="N102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D104" i="107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C59" i="107"/>
  <c r="C60" i="107"/>
  <c r="C61" i="107"/>
  <c r="C61" i="111" s="1"/>
  <c r="C62" i="107"/>
  <c r="C63" i="107"/>
  <c r="C63" i="111" s="1"/>
  <c r="C64" i="107"/>
  <c r="C65" i="107"/>
  <c r="O65" i="107" s="1"/>
  <c r="C66" i="107"/>
  <c r="C67" i="107"/>
  <c r="C67" i="111" s="1"/>
  <c r="C68" i="107"/>
  <c r="C69" i="107"/>
  <c r="O69" i="107" s="1"/>
  <c r="C70" i="107"/>
  <c r="P70" i="107" s="1"/>
  <c r="C71" i="107"/>
  <c r="C71" i="111" s="1"/>
  <c r="C72" i="107"/>
  <c r="C72" i="111" s="1"/>
  <c r="C73" i="107"/>
  <c r="C73" i="111" s="1"/>
  <c r="C74" i="107"/>
  <c r="C75" i="107"/>
  <c r="C75" i="111" s="1"/>
  <c r="C76" i="107"/>
  <c r="C76" i="111" s="1"/>
  <c r="C77" i="107"/>
  <c r="C77" i="111" s="1"/>
  <c r="C78" i="107"/>
  <c r="C78" i="111" s="1"/>
  <c r="C79" i="107"/>
  <c r="C79" i="111" s="1"/>
  <c r="C80" i="107"/>
  <c r="C80" i="111" s="1"/>
  <c r="C81" i="107"/>
  <c r="C81" i="111" s="1"/>
  <c r="C82" i="107"/>
  <c r="P82" i="107" s="1"/>
  <c r="C83" i="107"/>
  <c r="C83" i="111" s="1"/>
  <c r="C84" i="107"/>
  <c r="C84" i="111" s="1"/>
  <c r="C85" i="107"/>
  <c r="O85" i="107" s="1"/>
  <c r="C86" i="107"/>
  <c r="C87" i="107"/>
  <c r="C87" i="111" s="1"/>
  <c r="C88" i="107"/>
  <c r="C88" i="111" s="1"/>
  <c r="C89" i="107"/>
  <c r="C89" i="111" s="1"/>
  <c r="C90" i="107"/>
  <c r="P90" i="107" s="1"/>
  <c r="C91" i="107"/>
  <c r="C91" i="111" s="1"/>
  <c r="C92" i="107"/>
  <c r="C92" i="111" s="1"/>
  <c r="C93" i="107"/>
  <c r="C93" i="111" s="1"/>
  <c r="C94" i="107"/>
  <c r="C94" i="111" s="1"/>
  <c r="C95" i="107"/>
  <c r="C95" i="111" s="1"/>
  <c r="C96" i="107"/>
  <c r="C96" i="111" s="1"/>
  <c r="C97" i="107"/>
  <c r="C97" i="111" s="1"/>
  <c r="C98" i="107"/>
  <c r="C99" i="107"/>
  <c r="C99" i="111" s="1"/>
  <c r="C100" i="107"/>
  <c r="C100" i="111" s="1"/>
  <c r="C101" i="107"/>
  <c r="O101" i="107" s="1"/>
  <c r="C102" i="107"/>
  <c r="P102" i="107" s="1"/>
  <c r="C103" i="107"/>
  <c r="C103" i="111" s="1"/>
  <c r="C104" i="107"/>
  <c r="C104" i="111" s="1"/>
  <c r="C105" i="107"/>
  <c r="C105" i="111" s="1"/>
  <c r="P93" i="111" l="1"/>
  <c r="O93" i="111"/>
  <c r="P89" i="111"/>
  <c r="O89" i="111"/>
  <c r="P81" i="111"/>
  <c r="O81" i="111"/>
  <c r="P73" i="111"/>
  <c r="O73" i="111"/>
  <c r="P105" i="111"/>
  <c r="O105" i="111"/>
  <c r="P97" i="111"/>
  <c r="O97" i="111"/>
  <c r="P77" i="111"/>
  <c r="O77" i="111"/>
  <c r="P61" i="111"/>
  <c r="O61" i="111"/>
  <c r="S31" i="111"/>
  <c r="C86" i="111"/>
  <c r="S29" i="107"/>
  <c r="C74" i="111"/>
  <c r="S26" i="107"/>
  <c r="AA33" i="111"/>
  <c r="K98" i="111"/>
  <c r="AA32" i="111" s="1"/>
  <c r="AA32" i="107"/>
  <c r="AA31" i="107"/>
  <c r="K94" i="111"/>
  <c r="AA31" i="111" s="1"/>
  <c r="K74" i="111"/>
  <c r="AA26" i="111" s="1"/>
  <c r="AA26" i="107"/>
  <c r="G74" i="111"/>
  <c r="W26" i="111" s="1"/>
  <c r="W26" i="107"/>
  <c r="G66" i="111"/>
  <c r="W24" i="111" s="1"/>
  <c r="W24" i="107"/>
  <c r="K58" i="111"/>
  <c r="AA22" i="111" s="1"/>
  <c r="AA22" i="107"/>
  <c r="P103" i="107"/>
  <c r="P97" i="107"/>
  <c r="P91" i="107"/>
  <c r="AF30" i="107" s="1"/>
  <c r="P87" i="107"/>
  <c r="P83" i="107"/>
  <c r="AF28" i="107" s="1"/>
  <c r="P77" i="107"/>
  <c r="P71" i="107"/>
  <c r="AF25" i="107" s="1"/>
  <c r="O63" i="107"/>
  <c r="AD26" i="107"/>
  <c r="U23" i="107"/>
  <c r="P85" i="111"/>
  <c r="O85" i="111"/>
  <c r="AD33" i="107"/>
  <c r="N98" i="111"/>
  <c r="AD32" i="111" s="1"/>
  <c r="AD32" i="107"/>
  <c r="J98" i="111"/>
  <c r="Z32" i="111" s="1"/>
  <c r="Z32" i="107"/>
  <c r="F98" i="111"/>
  <c r="V32" i="111" s="1"/>
  <c r="V32" i="107"/>
  <c r="N94" i="111"/>
  <c r="AD31" i="111" s="1"/>
  <c r="AD31" i="107"/>
  <c r="J94" i="111"/>
  <c r="Z31" i="111" s="1"/>
  <c r="Z31" i="107"/>
  <c r="F94" i="111"/>
  <c r="V31" i="111" s="1"/>
  <c r="V31" i="107"/>
  <c r="AD30" i="111"/>
  <c r="Z30" i="111"/>
  <c r="V30" i="111"/>
  <c r="N86" i="111"/>
  <c r="AD29" i="111" s="1"/>
  <c r="AD29" i="107"/>
  <c r="J86" i="111"/>
  <c r="Z29" i="111" s="1"/>
  <c r="Z29" i="107"/>
  <c r="F86" i="111"/>
  <c r="V29" i="111" s="1"/>
  <c r="V29" i="107"/>
  <c r="N82" i="111"/>
  <c r="AD28" i="111" s="1"/>
  <c r="AD28" i="107"/>
  <c r="J82" i="111"/>
  <c r="Z28" i="111" s="1"/>
  <c r="Z28" i="107"/>
  <c r="F82" i="111"/>
  <c r="V28" i="111" s="1"/>
  <c r="V28" i="107"/>
  <c r="N78" i="111"/>
  <c r="AD27" i="111" s="1"/>
  <c r="AD27" i="107"/>
  <c r="J78" i="111"/>
  <c r="Z27" i="111" s="1"/>
  <c r="Z27" i="107"/>
  <c r="F78" i="111"/>
  <c r="V27" i="111" s="1"/>
  <c r="V27" i="107"/>
  <c r="AD26" i="111"/>
  <c r="Z26" i="111"/>
  <c r="V26" i="111"/>
  <c r="N70" i="111"/>
  <c r="AD25" i="111" s="1"/>
  <c r="AD25" i="107"/>
  <c r="J70" i="111"/>
  <c r="Z25" i="111" s="1"/>
  <c r="Z25" i="107"/>
  <c r="F70" i="111"/>
  <c r="V25" i="111" s="1"/>
  <c r="V25" i="107"/>
  <c r="N66" i="111"/>
  <c r="AD24" i="111" s="1"/>
  <c r="AD24" i="107"/>
  <c r="J66" i="111"/>
  <c r="Z24" i="111" s="1"/>
  <c r="Z24" i="107"/>
  <c r="F66" i="111"/>
  <c r="V24" i="111" s="1"/>
  <c r="V24" i="107"/>
  <c r="N62" i="111"/>
  <c r="AD23" i="111" s="1"/>
  <c r="AD23" i="107"/>
  <c r="J62" i="111"/>
  <c r="Z23" i="111" s="1"/>
  <c r="Z23" i="107"/>
  <c r="F62" i="111"/>
  <c r="V23" i="111" s="1"/>
  <c r="V23" i="107"/>
  <c r="N58" i="111"/>
  <c r="AD22" i="111" s="1"/>
  <c r="AD22" i="107"/>
  <c r="J58" i="111"/>
  <c r="Z22" i="111" s="1"/>
  <c r="Z22" i="107"/>
  <c r="F58" i="111"/>
  <c r="V22" i="111" s="1"/>
  <c r="V22" i="107"/>
  <c r="O105" i="107"/>
  <c r="O103" i="107"/>
  <c r="O99" i="107"/>
  <c r="O97" i="107"/>
  <c r="O95" i="107"/>
  <c r="O93" i="107"/>
  <c r="O91" i="107"/>
  <c r="O89" i="107"/>
  <c r="O87" i="107"/>
  <c r="O83" i="107"/>
  <c r="O81" i="107"/>
  <c r="O79" i="107"/>
  <c r="O77" i="107"/>
  <c r="O75" i="107"/>
  <c r="O73" i="107"/>
  <c r="O71" i="107"/>
  <c r="P65" i="107"/>
  <c r="P61" i="107"/>
  <c r="AB32" i="107"/>
  <c r="Y31" i="107"/>
  <c r="V30" i="107"/>
  <c r="AC27" i="107"/>
  <c r="Z26" i="107"/>
  <c r="W25" i="107"/>
  <c r="T24" i="107"/>
  <c r="AB22" i="107"/>
  <c r="O103" i="108"/>
  <c r="O99" i="108"/>
  <c r="O95" i="108"/>
  <c r="O91" i="108"/>
  <c r="O87" i="108"/>
  <c r="O83" i="108"/>
  <c r="O79" i="108"/>
  <c r="O75" i="108"/>
  <c r="O71" i="108"/>
  <c r="O67" i="108"/>
  <c r="AE24" i="108" s="1"/>
  <c r="O63" i="108"/>
  <c r="AB33" i="108"/>
  <c r="X33" i="108"/>
  <c r="T33" i="108"/>
  <c r="AB32" i="108"/>
  <c r="X32" i="108"/>
  <c r="T32" i="108"/>
  <c r="AB30" i="108"/>
  <c r="X30" i="108"/>
  <c r="T30" i="108"/>
  <c r="AB29" i="108"/>
  <c r="X29" i="108"/>
  <c r="T29" i="108"/>
  <c r="AB28" i="108"/>
  <c r="X28" i="108"/>
  <c r="T28" i="108"/>
  <c r="AB26" i="108"/>
  <c r="X26" i="108"/>
  <c r="T26" i="108"/>
  <c r="AB25" i="108"/>
  <c r="X25" i="108"/>
  <c r="T25" i="108"/>
  <c r="AB24" i="108"/>
  <c r="X24" i="108"/>
  <c r="T24" i="108"/>
  <c r="AB22" i="108"/>
  <c r="X22" i="108"/>
  <c r="T22" i="108"/>
  <c r="P92" i="108"/>
  <c r="P76" i="108"/>
  <c r="P60" i="108"/>
  <c r="C65" i="111"/>
  <c r="G86" i="111"/>
  <c r="W29" i="111" s="1"/>
  <c r="C98" i="111"/>
  <c r="S32" i="107"/>
  <c r="S27" i="111"/>
  <c r="C66" i="111"/>
  <c r="O66" i="107"/>
  <c r="S24" i="107"/>
  <c r="P66" i="107"/>
  <c r="C62" i="111"/>
  <c r="O62" i="107"/>
  <c r="P62" i="107"/>
  <c r="AF23" i="107" s="1"/>
  <c r="W33" i="111"/>
  <c r="W30" i="107"/>
  <c r="G90" i="111"/>
  <c r="W30" i="111" s="1"/>
  <c r="K82" i="111"/>
  <c r="AA28" i="111" s="1"/>
  <c r="AA28" i="107"/>
  <c r="K78" i="111"/>
  <c r="AA27" i="111" s="1"/>
  <c r="AA27" i="107"/>
  <c r="K66" i="111"/>
  <c r="AA24" i="111" s="1"/>
  <c r="AA24" i="107"/>
  <c r="G62" i="111"/>
  <c r="W23" i="111" s="1"/>
  <c r="W23" i="107"/>
  <c r="P105" i="107"/>
  <c r="AF33" i="107" s="1"/>
  <c r="P99" i="107"/>
  <c r="P93" i="107"/>
  <c r="P85" i="107"/>
  <c r="P79" i="107"/>
  <c r="P73" i="107"/>
  <c r="O67" i="107"/>
  <c r="S31" i="107"/>
  <c r="Z30" i="107"/>
  <c r="AA25" i="107"/>
  <c r="O104" i="111"/>
  <c r="P104" i="111"/>
  <c r="O96" i="111"/>
  <c r="P96" i="111"/>
  <c r="O88" i="111"/>
  <c r="P88" i="111"/>
  <c r="O84" i="111"/>
  <c r="P84" i="111"/>
  <c r="O80" i="111"/>
  <c r="P80" i="111"/>
  <c r="O76" i="111"/>
  <c r="P76" i="111"/>
  <c r="O72" i="111"/>
  <c r="P72" i="111"/>
  <c r="C68" i="111"/>
  <c r="P68" i="107"/>
  <c r="O64" i="107"/>
  <c r="C64" i="111"/>
  <c r="P64" i="107"/>
  <c r="O60" i="107"/>
  <c r="C60" i="111"/>
  <c r="P60" i="107"/>
  <c r="AC33" i="107"/>
  <c r="M102" i="111"/>
  <c r="AC33" i="111" s="1"/>
  <c r="Y33" i="107"/>
  <c r="E102" i="111"/>
  <c r="U33" i="111" s="1"/>
  <c r="U33" i="107"/>
  <c r="M98" i="111"/>
  <c r="AC32" i="111" s="1"/>
  <c r="AC32" i="107"/>
  <c r="I98" i="111"/>
  <c r="Y32" i="111" s="1"/>
  <c r="Y32" i="107"/>
  <c r="E98" i="111"/>
  <c r="U32" i="111" s="1"/>
  <c r="U32" i="107"/>
  <c r="AC31" i="111"/>
  <c r="Y31" i="111"/>
  <c r="M90" i="111"/>
  <c r="AC30" i="111" s="1"/>
  <c r="AC30" i="107"/>
  <c r="I90" i="111"/>
  <c r="Y30" i="111" s="1"/>
  <c r="Y30" i="107"/>
  <c r="E90" i="111"/>
  <c r="U30" i="111" s="1"/>
  <c r="U30" i="107"/>
  <c r="M86" i="111"/>
  <c r="AC29" i="111" s="1"/>
  <c r="AC29" i="107"/>
  <c r="I86" i="111"/>
  <c r="Y29" i="111" s="1"/>
  <c r="Y29" i="107"/>
  <c r="E86" i="111"/>
  <c r="U29" i="111" s="1"/>
  <c r="U29" i="107"/>
  <c r="M82" i="111"/>
  <c r="AC28" i="111" s="1"/>
  <c r="AC28" i="107"/>
  <c r="I82" i="111"/>
  <c r="Y28" i="111" s="1"/>
  <c r="Y28" i="107"/>
  <c r="E82" i="111"/>
  <c r="U28" i="111" s="1"/>
  <c r="U28" i="107"/>
  <c r="AC27" i="111"/>
  <c r="Y27" i="111"/>
  <c r="U27" i="111"/>
  <c r="M74" i="111"/>
  <c r="AC26" i="111" s="1"/>
  <c r="AC26" i="107"/>
  <c r="I74" i="111"/>
  <c r="Y26" i="111" s="1"/>
  <c r="Y26" i="107"/>
  <c r="E74" i="111"/>
  <c r="U26" i="111" s="1"/>
  <c r="U26" i="107"/>
  <c r="M70" i="111"/>
  <c r="AC25" i="111" s="1"/>
  <c r="AC25" i="107"/>
  <c r="I70" i="111"/>
  <c r="Y25" i="111" s="1"/>
  <c r="Y25" i="107"/>
  <c r="E70" i="111"/>
  <c r="U25" i="111" s="1"/>
  <c r="U25" i="107"/>
  <c r="M66" i="111"/>
  <c r="AC24" i="111" s="1"/>
  <c r="AC24" i="107"/>
  <c r="I66" i="111"/>
  <c r="Y24" i="111" s="1"/>
  <c r="Y24" i="107"/>
  <c r="E66" i="111"/>
  <c r="U24" i="111" s="1"/>
  <c r="U24" i="107"/>
  <c r="AC23" i="111"/>
  <c r="Y23" i="111"/>
  <c r="U23" i="111"/>
  <c r="M58" i="111"/>
  <c r="AC22" i="111" s="1"/>
  <c r="AC22" i="107"/>
  <c r="I58" i="111"/>
  <c r="Y22" i="111" s="1"/>
  <c r="Y22" i="107"/>
  <c r="E58" i="111"/>
  <c r="U22" i="111" s="1"/>
  <c r="U22" i="107"/>
  <c r="P104" i="107"/>
  <c r="P100" i="107"/>
  <c r="P98" i="107"/>
  <c r="AF32" i="107" s="1"/>
  <c r="P96" i="107"/>
  <c r="P94" i="107"/>
  <c r="P92" i="107"/>
  <c r="P88" i="107"/>
  <c r="P86" i="107"/>
  <c r="P84" i="107"/>
  <c r="P80" i="107"/>
  <c r="P78" i="107"/>
  <c r="P76" i="107"/>
  <c r="P74" i="107"/>
  <c r="AF26" i="107" s="1"/>
  <c r="P72" i="107"/>
  <c r="O68" i="107"/>
  <c r="O61" i="107"/>
  <c r="S23" i="107"/>
  <c r="AA33" i="107"/>
  <c r="X32" i="107"/>
  <c r="U31" i="107"/>
  <c r="AB28" i="107"/>
  <c r="Y27" i="107"/>
  <c r="V26" i="107"/>
  <c r="AC23" i="107"/>
  <c r="X22" i="107"/>
  <c r="S22" i="108"/>
  <c r="P58" i="108"/>
  <c r="S33" i="108"/>
  <c r="O102" i="108"/>
  <c r="S31" i="108"/>
  <c r="O94" i="108"/>
  <c r="AE31" i="108" s="1"/>
  <c r="S30" i="108"/>
  <c r="O90" i="108"/>
  <c r="S29" i="108"/>
  <c r="O86" i="108"/>
  <c r="AE29" i="108" s="1"/>
  <c r="S27" i="108"/>
  <c r="O78" i="108"/>
  <c r="S26" i="108"/>
  <c r="O74" i="108"/>
  <c r="S25" i="108"/>
  <c r="O70" i="108"/>
  <c r="S23" i="108"/>
  <c r="O62" i="108"/>
  <c r="AE23" i="108" s="1"/>
  <c r="O58" i="108"/>
  <c r="P98" i="108"/>
  <c r="P90" i="108"/>
  <c r="P82" i="108"/>
  <c r="P74" i="108"/>
  <c r="P66" i="108"/>
  <c r="S24" i="108"/>
  <c r="K90" i="111"/>
  <c r="AA30" i="111" s="1"/>
  <c r="C102" i="111"/>
  <c r="S33" i="107"/>
  <c r="C90" i="111"/>
  <c r="S30" i="107"/>
  <c r="C82" i="111"/>
  <c r="S28" i="107"/>
  <c r="C70" i="111"/>
  <c r="S25" i="107"/>
  <c r="G98" i="111"/>
  <c r="W32" i="111" s="1"/>
  <c r="W32" i="107"/>
  <c r="G94" i="111"/>
  <c r="W31" i="111" s="1"/>
  <c r="W31" i="107"/>
  <c r="G82" i="111"/>
  <c r="W28" i="111" s="1"/>
  <c r="W28" i="107"/>
  <c r="G78" i="111"/>
  <c r="W27" i="111" s="1"/>
  <c r="W27" i="107"/>
  <c r="K62" i="111"/>
  <c r="AA23" i="111" s="1"/>
  <c r="AA23" i="107"/>
  <c r="G58" i="111"/>
  <c r="W22" i="111" s="1"/>
  <c r="W22" i="107"/>
  <c r="P101" i="107"/>
  <c r="P95" i="107"/>
  <c r="P89" i="107"/>
  <c r="P81" i="107"/>
  <c r="P75" i="107"/>
  <c r="P69" i="107"/>
  <c r="AC31" i="107"/>
  <c r="T28" i="107"/>
  <c r="X24" i="107"/>
  <c r="P101" i="111"/>
  <c r="O101" i="111"/>
  <c r="P69" i="111"/>
  <c r="O69" i="111"/>
  <c r="Y33" i="111"/>
  <c r="J102" i="111"/>
  <c r="Z33" i="111" s="1"/>
  <c r="Z33" i="107"/>
  <c r="F102" i="111"/>
  <c r="V33" i="111" s="1"/>
  <c r="V33" i="107"/>
  <c r="O100" i="111"/>
  <c r="P100" i="111"/>
  <c r="O92" i="111"/>
  <c r="P92" i="111"/>
  <c r="P103" i="111"/>
  <c r="O103" i="111"/>
  <c r="P99" i="111"/>
  <c r="O99" i="111"/>
  <c r="P95" i="111"/>
  <c r="O95" i="111"/>
  <c r="P91" i="111"/>
  <c r="O91" i="111"/>
  <c r="P87" i="111"/>
  <c r="O87" i="111"/>
  <c r="P83" i="111"/>
  <c r="O83" i="111"/>
  <c r="P79" i="111"/>
  <c r="O79" i="111"/>
  <c r="P75" i="111"/>
  <c r="O75" i="111"/>
  <c r="P71" i="111"/>
  <c r="O71" i="111"/>
  <c r="P67" i="111"/>
  <c r="O67" i="111"/>
  <c r="P63" i="111"/>
  <c r="O63" i="111"/>
  <c r="P59" i="107"/>
  <c r="C59" i="111"/>
  <c r="AB33" i="107"/>
  <c r="L102" i="111"/>
  <c r="AB33" i="111" s="1"/>
  <c r="X33" i="107"/>
  <c r="H102" i="111"/>
  <c r="X33" i="111" s="1"/>
  <c r="T33" i="107"/>
  <c r="AB32" i="111"/>
  <c r="X32" i="111"/>
  <c r="T32" i="111"/>
  <c r="L94" i="111"/>
  <c r="AB31" i="111" s="1"/>
  <c r="AB31" i="107"/>
  <c r="H94" i="111"/>
  <c r="X31" i="111" s="1"/>
  <c r="X31" i="107"/>
  <c r="D94" i="111"/>
  <c r="T31" i="111" s="1"/>
  <c r="T31" i="107"/>
  <c r="L90" i="111"/>
  <c r="AB30" i="111" s="1"/>
  <c r="AB30" i="107"/>
  <c r="H90" i="111"/>
  <c r="X30" i="111" s="1"/>
  <c r="X30" i="107"/>
  <c r="D90" i="111"/>
  <c r="T30" i="111" s="1"/>
  <c r="T30" i="107"/>
  <c r="L86" i="111"/>
  <c r="AB29" i="111" s="1"/>
  <c r="AB29" i="107"/>
  <c r="H86" i="111"/>
  <c r="X29" i="111" s="1"/>
  <c r="X29" i="107"/>
  <c r="D86" i="111"/>
  <c r="T29" i="111" s="1"/>
  <c r="T29" i="107"/>
  <c r="AB28" i="111"/>
  <c r="X28" i="111"/>
  <c r="T28" i="111"/>
  <c r="AB27" i="107"/>
  <c r="H78" i="111"/>
  <c r="X27" i="111" s="1"/>
  <c r="X27" i="107"/>
  <c r="D78" i="111"/>
  <c r="T27" i="111" s="1"/>
  <c r="T27" i="107"/>
  <c r="L74" i="111"/>
  <c r="AB26" i="111" s="1"/>
  <c r="AB26" i="107"/>
  <c r="H74" i="111"/>
  <c r="X26" i="111" s="1"/>
  <c r="X26" i="107"/>
  <c r="D74" i="111"/>
  <c r="T26" i="111" s="1"/>
  <c r="T26" i="107"/>
  <c r="L70" i="111"/>
  <c r="AB25" i="111" s="1"/>
  <c r="AB25" i="107"/>
  <c r="H70" i="111"/>
  <c r="X25" i="111" s="1"/>
  <c r="X25" i="107"/>
  <c r="D70" i="111"/>
  <c r="T25" i="111" s="1"/>
  <c r="T25" i="107"/>
  <c r="AB24" i="111"/>
  <c r="X24" i="111"/>
  <c r="T24" i="111"/>
  <c r="L62" i="111"/>
  <c r="AB23" i="111" s="1"/>
  <c r="AB23" i="107"/>
  <c r="H62" i="111"/>
  <c r="X23" i="111" s="1"/>
  <c r="X23" i="107"/>
  <c r="D62" i="111"/>
  <c r="T23" i="111" s="1"/>
  <c r="T23" i="107"/>
  <c r="AB22" i="111"/>
  <c r="X22" i="111"/>
  <c r="T22" i="111"/>
  <c r="O104" i="107"/>
  <c r="O102" i="107"/>
  <c r="O100" i="107"/>
  <c r="O98" i="107"/>
  <c r="O96" i="107"/>
  <c r="O94" i="107"/>
  <c r="O92" i="107"/>
  <c r="O90" i="107"/>
  <c r="O88" i="107"/>
  <c r="O86" i="107"/>
  <c r="O84" i="107"/>
  <c r="O82" i="107"/>
  <c r="O80" i="107"/>
  <c r="O78" i="107"/>
  <c r="O76" i="107"/>
  <c r="O74" i="107"/>
  <c r="O72" i="107"/>
  <c r="O70" i="107"/>
  <c r="P67" i="107"/>
  <c r="P63" i="107"/>
  <c r="O59" i="107"/>
  <c r="S27" i="107"/>
  <c r="W33" i="107"/>
  <c r="T32" i="107"/>
  <c r="AD30" i="107"/>
  <c r="AA29" i="107"/>
  <c r="X28" i="107"/>
  <c r="U27" i="107"/>
  <c r="AB24" i="107"/>
  <c r="Y23" i="107"/>
  <c r="T22" i="107"/>
  <c r="O105" i="108"/>
  <c r="O101" i="108"/>
  <c r="O97" i="108"/>
  <c r="O93" i="108"/>
  <c r="O89" i="108"/>
  <c r="O85" i="108"/>
  <c r="AE28" i="108" s="1"/>
  <c r="O81" i="108"/>
  <c r="O77" i="108"/>
  <c r="O73" i="108"/>
  <c r="O69" i="108"/>
  <c r="O65" i="108"/>
  <c r="O61" i="108"/>
  <c r="AD32" i="108"/>
  <c r="Z32" i="108"/>
  <c r="V32" i="108"/>
  <c r="AD31" i="108"/>
  <c r="Z31" i="108"/>
  <c r="V31" i="108"/>
  <c r="AD30" i="108"/>
  <c r="Z30" i="108"/>
  <c r="V30" i="108"/>
  <c r="AD28" i="108"/>
  <c r="Z28" i="108"/>
  <c r="V28" i="108"/>
  <c r="AD27" i="108"/>
  <c r="Z27" i="108"/>
  <c r="V27" i="108"/>
  <c r="AD26" i="108"/>
  <c r="Z26" i="108"/>
  <c r="V26" i="108"/>
  <c r="AD24" i="108"/>
  <c r="Z24" i="108"/>
  <c r="V24" i="108"/>
  <c r="AD23" i="108"/>
  <c r="Z23" i="108"/>
  <c r="V23" i="108"/>
  <c r="AD22" i="108"/>
  <c r="Z22" i="108"/>
  <c r="V22" i="108"/>
  <c r="S28" i="108"/>
  <c r="N102" i="111"/>
  <c r="AD33" i="111" s="1"/>
  <c r="P105" i="108"/>
  <c r="P103" i="108"/>
  <c r="AF33" i="108" s="1"/>
  <c r="P101" i="108"/>
  <c r="P99" i="108"/>
  <c r="P97" i="108"/>
  <c r="P95" i="108"/>
  <c r="AF31" i="108" s="1"/>
  <c r="P93" i="108"/>
  <c r="P91" i="108"/>
  <c r="P89" i="108"/>
  <c r="AF29" i="108" s="1"/>
  <c r="P87" i="108"/>
  <c r="P85" i="108"/>
  <c r="P83" i="108"/>
  <c r="P81" i="108"/>
  <c r="P79" i="108"/>
  <c r="AF27" i="108" s="1"/>
  <c r="P77" i="108"/>
  <c r="P75" i="108"/>
  <c r="P73" i="108"/>
  <c r="AF25" i="108" s="1"/>
  <c r="P71" i="108"/>
  <c r="P69" i="108"/>
  <c r="P67" i="108"/>
  <c r="P65" i="108"/>
  <c r="P63" i="108"/>
  <c r="AF23" i="108" s="1"/>
  <c r="P61" i="108"/>
  <c r="P59" i="108"/>
  <c r="AE26" i="108" l="1"/>
  <c r="AF22" i="108"/>
  <c r="AF27" i="107"/>
  <c r="P78" i="111"/>
  <c r="AF27" i="111" s="1"/>
  <c r="AE25" i="107"/>
  <c r="AE27" i="107"/>
  <c r="AE29" i="107"/>
  <c r="AE31" i="107"/>
  <c r="AE33" i="107"/>
  <c r="P59" i="111"/>
  <c r="O59" i="111"/>
  <c r="S25" i="111"/>
  <c r="O70" i="111"/>
  <c r="AE25" i="111" s="1"/>
  <c r="P70" i="111"/>
  <c r="AF25" i="111" s="1"/>
  <c r="S30" i="111"/>
  <c r="O90" i="111"/>
  <c r="AE30" i="111" s="1"/>
  <c r="P90" i="111"/>
  <c r="AF30" i="111" s="1"/>
  <c r="AF30" i="108"/>
  <c r="O60" i="111"/>
  <c r="P60" i="111"/>
  <c r="AE23" i="107"/>
  <c r="AE24" i="107"/>
  <c r="O78" i="111"/>
  <c r="AE27" i="111" s="1"/>
  <c r="P65" i="111"/>
  <c r="O65" i="111"/>
  <c r="AE32" i="108"/>
  <c r="S26" i="111"/>
  <c r="O74" i="111"/>
  <c r="AE26" i="111" s="1"/>
  <c r="P74" i="111"/>
  <c r="AF26" i="111" s="1"/>
  <c r="P94" i="111"/>
  <c r="AF31" i="111" s="1"/>
  <c r="AF28" i="108"/>
  <c r="AF24" i="108"/>
  <c r="AF32" i="108"/>
  <c r="AE25" i="108"/>
  <c r="AE27" i="108"/>
  <c r="AE30" i="108"/>
  <c r="AE33" i="108"/>
  <c r="AF31" i="107"/>
  <c r="O62" i="111"/>
  <c r="P62" i="111"/>
  <c r="AF23" i="111" s="1"/>
  <c r="S23" i="111"/>
  <c r="O66" i="111"/>
  <c r="P66" i="111"/>
  <c r="S24" i="111"/>
  <c r="O94" i="111"/>
  <c r="AE31" i="111" s="1"/>
  <c r="O64" i="111"/>
  <c r="P64" i="111"/>
  <c r="AE26" i="107"/>
  <c r="AE28" i="107"/>
  <c r="AE30" i="107"/>
  <c r="AE32" i="107"/>
  <c r="O82" i="111"/>
  <c r="AE28" i="111" s="1"/>
  <c r="S28" i="111"/>
  <c r="P82" i="111"/>
  <c r="AF28" i="111" s="1"/>
  <c r="S33" i="111"/>
  <c r="O102" i="111"/>
  <c r="AE33" i="111" s="1"/>
  <c r="P102" i="111"/>
  <c r="AF33" i="111" s="1"/>
  <c r="AF26" i="108"/>
  <c r="AE22" i="108"/>
  <c r="AF29" i="107"/>
  <c r="O68" i="111"/>
  <c r="P68" i="111"/>
  <c r="AF24" i="107"/>
  <c r="O98" i="111"/>
  <c r="AE32" i="111" s="1"/>
  <c r="P98" i="111"/>
  <c r="AF32" i="111" s="1"/>
  <c r="S32" i="111"/>
  <c r="S29" i="111"/>
  <c r="O86" i="111"/>
  <c r="AE29" i="111" s="1"/>
  <c r="P86" i="111"/>
  <c r="AF29" i="111" s="1"/>
  <c r="N58" i="100"/>
  <c r="M58" i="100"/>
  <c r="L58" i="100"/>
  <c r="K58" i="100"/>
  <c r="J58" i="100"/>
  <c r="I58" i="100"/>
  <c r="H58" i="100"/>
  <c r="G58" i="100"/>
  <c r="F58" i="100"/>
  <c r="E58" i="100"/>
  <c r="D58" i="100"/>
  <c r="C58" i="100"/>
  <c r="P57" i="100"/>
  <c r="O57" i="100"/>
  <c r="P56" i="100"/>
  <c r="O56" i="100"/>
  <c r="P55" i="100"/>
  <c r="O55" i="100"/>
  <c r="P54" i="100"/>
  <c r="AF21" i="100" s="1"/>
  <c r="O54" i="100"/>
  <c r="AE21" i="100" s="1"/>
  <c r="P53" i="100"/>
  <c r="O53" i="100"/>
  <c r="P52" i="100"/>
  <c r="O52" i="100"/>
  <c r="P51" i="100"/>
  <c r="O51" i="100"/>
  <c r="P50" i="100"/>
  <c r="AF20" i="100" s="1"/>
  <c r="O50" i="100"/>
  <c r="AE20" i="100" s="1"/>
  <c r="P49" i="100"/>
  <c r="O49" i="100"/>
  <c r="P48" i="100"/>
  <c r="O48" i="100"/>
  <c r="P47" i="100"/>
  <c r="O47" i="100"/>
  <c r="P46" i="100"/>
  <c r="AF19" i="100" s="1"/>
  <c r="AF27" i="100" s="1"/>
  <c r="O46" i="100"/>
  <c r="AE19" i="100" s="1"/>
  <c r="AE27" i="100" s="1"/>
  <c r="P45" i="100"/>
  <c r="O45" i="100"/>
  <c r="P44" i="100"/>
  <c r="O44" i="100"/>
  <c r="P43" i="100"/>
  <c r="O43" i="100"/>
  <c r="P42" i="100"/>
  <c r="AF18" i="100" s="1"/>
  <c r="O42" i="100"/>
  <c r="AE18" i="100" s="1"/>
  <c r="P41" i="100"/>
  <c r="O41" i="100"/>
  <c r="P40" i="100"/>
  <c r="O40" i="100"/>
  <c r="P39" i="100"/>
  <c r="O39" i="100"/>
  <c r="P38" i="100"/>
  <c r="AF17" i="100" s="1"/>
  <c r="O38" i="100"/>
  <c r="AE17" i="100" s="1"/>
  <c r="P37" i="100"/>
  <c r="O37" i="100"/>
  <c r="P36" i="100"/>
  <c r="O36" i="100"/>
  <c r="P35" i="100"/>
  <c r="O35" i="100"/>
  <c r="P34" i="100"/>
  <c r="AF16" i="100" s="1"/>
  <c r="O34" i="100"/>
  <c r="AE16" i="100" s="1"/>
  <c r="P33" i="100"/>
  <c r="O33" i="100"/>
  <c r="P32" i="100"/>
  <c r="O32" i="100"/>
  <c r="P31" i="100"/>
  <c r="O31" i="100"/>
  <c r="P30" i="100"/>
  <c r="AF15" i="100" s="1"/>
  <c r="O30" i="100"/>
  <c r="AE15" i="100" s="1"/>
  <c r="P29" i="100"/>
  <c r="O29" i="100"/>
  <c r="P28" i="100"/>
  <c r="O28" i="100"/>
  <c r="P27" i="100"/>
  <c r="O27" i="100"/>
  <c r="P26" i="100"/>
  <c r="AF14" i="100" s="1"/>
  <c r="O26" i="100"/>
  <c r="AE14" i="100" s="1"/>
  <c r="P25" i="100"/>
  <c r="O25" i="100"/>
  <c r="P24" i="100"/>
  <c r="O24" i="100"/>
  <c r="P23" i="100"/>
  <c r="O23" i="100"/>
  <c r="P22" i="100"/>
  <c r="AF13" i="100" s="1"/>
  <c r="AF26" i="100" s="1"/>
  <c r="O22" i="100"/>
  <c r="AE13" i="100" s="1"/>
  <c r="AE26" i="100" s="1"/>
  <c r="AD21" i="100"/>
  <c r="AC21" i="100"/>
  <c r="AB21" i="100"/>
  <c r="AA21" i="100"/>
  <c r="Z21" i="100"/>
  <c r="Y21" i="100"/>
  <c r="X21" i="100"/>
  <c r="W21" i="100"/>
  <c r="V21" i="100"/>
  <c r="U21" i="100"/>
  <c r="T21" i="100"/>
  <c r="S21" i="100"/>
  <c r="P21" i="100"/>
  <c r="O21" i="100"/>
  <c r="AD20" i="100"/>
  <c r="AC20" i="100"/>
  <c r="AB20" i="100"/>
  <c r="AA20" i="100"/>
  <c r="Z20" i="100"/>
  <c r="Y20" i="100"/>
  <c r="X20" i="100"/>
  <c r="W20" i="100"/>
  <c r="V20" i="100"/>
  <c r="U20" i="100"/>
  <c r="T20" i="100"/>
  <c r="S20" i="100"/>
  <c r="P20" i="100"/>
  <c r="O20" i="100"/>
  <c r="AD19" i="100"/>
  <c r="AC19" i="100"/>
  <c r="AB19" i="100"/>
  <c r="AB27" i="100" s="1"/>
  <c r="AA19" i="100"/>
  <c r="AA27" i="100" s="1"/>
  <c r="Z19" i="100"/>
  <c r="Y19" i="100"/>
  <c r="X19" i="100"/>
  <c r="X27" i="100" s="1"/>
  <c r="W19" i="100"/>
  <c r="W27" i="100" s="1"/>
  <c r="V19" i="100"/>
  <c r="U19" i="100"/>
  <c r="T19" i="100"/>
  <c r="T27" i="100" s="1"/>
  <c r="S19" i="100"/>
  <c r="S27" i="100" s="1"/>
  <c r="P19" i="100"/>
  <c r="O19" i="100"/>
  <c r="AD18" i="100"/>
  <c r="AC18" i="100"/>
  <c r="AB18" i="100"/>
  <c r="AA18" i="100"/>
  <c r="Z18" i="100"/>
  <c r="Y18" i="100"/>
  <c r="X18" i="100"/>
  <c r="W18" i="100"/>
  <c r="V18" i="100"/>
  <c r="U18" i="100"/>
  <c r="T18" i="100"/>
  <c r="S18" i="100"/>
  <c r="P18" i="100"/>
  <c r="AF12" i="100" s="1"/>
  <c r="O18" i="100"/>
  <c r="AE12" i="100" s="1"/>
  <c r="AD17" i="100"/>
  <c r="AC17" i="100"/>
  <c r="AB17" i="100"/>
  <c r="AA17" i="100"/>
  <c r="Z17" i="100"/>
  <c r="Y17" i="100"/>
  <c r="X17" i="100"/>
  <c r="W17" i="100"/>
  <c r="V17" i="100"/>
  <c r="U17" i="100"/>
  <c r="T17" i="100"/>
  <c r="S17" i="100"/>
  <c r="P17" i="100"/>
  <c r="O17" i="100"/>
  <c r="AD16" i="100"/>
  <c r="AC16" i="100"/>
  <c r="AB16" i="100"/>
  <c r="AA16" i="100"/>
  <c r="Z16" i="100"/>
  <c r="Y16" i="100"/>
  <c r="X16" i="100"/>
  <c r="W16" i="100"/>
  <c r="V16" i="100"/>
  <c r="U16" i="100"/>
  <c r="T16" i="100"/>
  <c r="S16" i="100"/>
  <c r="P16" i="100"/>
  <c r="O16" i="100"/>
  <c r="AD15" i="100"/>
  <c r="AC15" i="100"/>
  <c r="AB15" i="100"/>
  <c r="AA15" i="100"/>
  <c r="Z15" i="100"/>
  <c r="Y15" i="100"/>
  <c r="X15" i="100"/>
  <c r="W15" i="100"/>
  <c r="V15" i="100"/>
  <c r="U15" i="100"/>
  <c r="T15" i="100"/>
  <c r="S15" i="100"/>
  <c r="P15" i="100"/>
  <c r="O15" i="100"/>
  <c r="AD14" i="100"/>
  <c r="AC14" i="100"/>
  <c r="AB14" i="100"/>
  <c r="AA14" i="100"/>
  <c r="Z14" i="100"/>
  <c r="Y14" i="100"/>
  <c r="X14" i="100"/>
  <c r="W14" i="100"/>
  <c r="V14" i="100"/>
  <c r="U14" i="100"/>
  <c r="T14" i="100"/>
  <c r="S14" i="100"/>
  <c r="P14" i="100"/>
  <c r="AF11" i="100" s="1"/>
  <c r="O14" i="100"/>
  <c r="AE11" i="100" s="1"/>
  <c r="AD13" i="100"/>
  <c r="AC13" i="100"/>
  <c r="AB13" i="100"/>
  <c r="AB26" i="100" s="1"/>
  <c r="AA13" i="100"/>
  <c r="AA26" i="100" s="1"/>
  <c r="Z13" i="100"/>
  <c r="Y13" i="100"/>
  <c r="X13" i="100"/>
  <c r="X26" i="100" s="1"/>
  <c r="W13" i="100"/>
  <c r="W26" i="100" s="1"/>
  <c r="V13" i="100"/>
  <c r="U13" i="100"/>
  <c r="T13" i="100"/>
  <c r="T26" i="100" s="1"/>
  <c r="S13" i="100"/>
  <c r="S26" i="100" s="1"/>
  <c r="P13" i="100"/>
  <c r="O13" i="100"/>
  <c r="AD12" i="100"/>
  <c r="AC12" i="100"/>
  <c r="AB12" i="100"/>
  <c r="AA12" i="100"/>
  <c r="Z12" i="100"/>
  <c r="Y12" i="100"/>
  <c r="X12" i="100"/>
  <c r="W12" i="100"/>
  <c r="V12" i="100"/>
  <c r="U12" i="100"/>
  <c r="T12" i="100"/>
  <c r="S12" i="100"/>
  <c r="P12" i="100"/>
  <c r="O12" i="100"/>
  <c r="AD11" i="100"/>
  <c r="AC11" i="100"/>
  <c r="AB11" i="100"/>
  <c r="AA11" i="100"/>
  <c r="Z11" i="100"/>
  <c r="Y11" i="100"/>
  <c r="X11" i="100"/>
  <c r="W11" i="100"/>
  <c r="V11" i="100"/>
  <c r="U11" i="100"/>
  <c r="T11" i="100"/>
  <c r="S11" i="100"/>
  <c r="P11" i="100"/>
  <c r="O11" i="100"/>
  <c r="AD10" i="100"/>
  <c r="AC10" i="100"/>
  <c r="AB10" i="100"/>
  <c r="AA10" i="100"/>
  <c r="Z10" i="100"/>
  <c r="Y10" i="100"/>
  <c r="X10" i="100"/>
  <c r="W10" i="100"/>
  <c r="V10" i="100"/>
  <c r="U10" i="100"/>
  <c r="T10" i="100"/>
  <c r="S10" i="100"/>
  <c r="P10" i="100"/>
  <c r="O10" i="100"/>
  <c r="K6" i="100"/>
  <c r="K5" i="100"/>
  <c r="G5" i="100"/>
  <c r="D5" i="100"/>
  <c r="C3" i="100"/>
  <c r="N58" i="99"/>
  <c r="M58" i="99"/>
  <c r="L58" i="99"/>
  <c r="K58" i="99"/>
  <c r="J58" i="99"/>
  <c r="I58" i="99"/>
  <c r="H58" i="99"/>
  <c r="G58" i="99"/>
  <c r="F58" i="99"/>
  <c r="E58" i="99"/>
  <c r="D58" i="99"/>
  <c r="C58" i="99"/>
  <c r="P57" i="99"/>
  <c r="O57" i="99"/>
  <c r="P56" i="99"/>
  <c r="O56" i="99"/>
  <c r="P55" i="99"/>
  <c r="O55" i="99"/>
  <c r="P54" i="99"/>
  <c r="O54" i="99"/>
  <c r="P53" i="99"/>
  <c r="O53" i="99"/>
  <c r="P52" i="99"/>
  <c r="O52" i="99"/>
  <c r="P51" i="99"/>
  <c r="O51" i="99"/>
  <c r="P50" i="99"/>
  <c r="O50" i="99"/>
  <c r="P49" i="99"/>
  <c r="O49" i="99"/>
  <c r="P48" i="99"/>
  <c r="O48" i="99"/>
  <c r="P47" i="99"/>
  <c r="O47" i="99"/>
  <c r="P46" i="99"/>
  <c r="O46" i="99"/>
  <c r="P45" i="99"/>
  <c r="O45" i="99"/>
  <c r="P44" i="99"/>
  <c r="O44" i="99"/>
  <c r="P43" i="99"/>
  <c r="O43" i="99"/>
  <c r="P42" i="99"/>
  <c r="O42" i="99"/>
  <c r="P41" i="99"/>
  <c r="O41" i="99"/>
  <c r="P40" i="99"/>
  <c r="O40" i="99"/>
  <c r="P39" i="99"/>
  <c r="O39" i="99"/>
  <c r="P38" i="99"/>
  <c r="O38" i="99"/>
  <c r="P37" i="99"/>
  <c r="O37" i="99"/>
  <c r="P36" i="99"/>
  <c r="O36" i="99"/>
  <c r="P35" i="99"/>
  <c r="O35" i="99"/>
  <c r="P34" i="99"/>
  <c r="O34" i="99"/>
  <c r="P33" i="99"/>
  <c r="O33" i="99"/>
  <c r="P32" i="99"/>
  <c r="O32" i="99"/>
  <c r="P31" i="99"/>
  <c r="O31" i="99"/>
  <c r="P30" i="99"/>
  <c r="O30" i="99"/>
  <c r="P29" i="99"/>
  <c r="O29" i="99"/>
  <c r="P28" i="99"/>
  <c r="O28" i="99"/>
  <c r="P27" i="99"/>
  <c r="O27" i="99"/>
  <c r="P26" i="99"/>
  <c r="O26" i="99"/>
  <c r="P25" i="99"/>
  <c r="O25" i="99"/>
  <c r="P24" i="99"/>
  <c r="O24" i="99"/>
  <c r="P23" i="99"/>
  <c r="O23" i="99"/>
  <c r="P22" i="99"/>
  <c r="O22" i="99"/>
  <c r="AF21" i="99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P21" i="99"/>
  <c r="AF12" i="99" s="1"/>
  <c r="O21" i="99"/>
  <c r="AF20" i="99"/>
  <c r="AD20" i="99"/>
  <c r="AC20" i="99"/>
  <c r="AB20" i="99"/>
  <c r="AA20" i="99"/>
  <c r="Z20" i="99"/>
  <c r="Y20" i="99"/>
  <c r="X20" i="99"/>
  <c r="W20" i="99"/>
  <c r="V20" i="99"/>
  <c r="U20" i="99"/>
  <c r="T20" i="99"/>
  <c r="S20" i="99"/>
  <c r="P20" i="99"/>
  <c r="O20" i="99"/>
  <c r="AF19" i="99"/>
  <c r="AD19" i="99"/>
  <c r="AC19" i="99"/>
  <c r="AB19" i="99"/>
  <c r="AB27" i="99" s="1"/>
  <c r="AA19" i="99"/>
  <c r="Z19" i="99"/>
  <c r="Y19" i="99"/>
  <c r="X19" i="99"/>
  <c r="X27" i="99" s="1"/>
  <c r="W19" i="99"/>
  <c r="V19" i="99"/>
  <c r="U19" i="99"/>
  <c r="T19" i="99"/>
  <c r="T27" i="99" s="1"/>
  <c r="S19" i="99"/>
  <c r="P19" i="99"/>
  <c r="O19" i="99"/>
  <c r="AF18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P18" i="99"/>
  <c r="O18" i="99"/>
  <c r="AF17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P17" i="99"/>
  <c r="O17" i="99"/>
  <c r="AF16" i="99"/>
  <c r="AD16" i="99"/>
  <c r="AC16" i="99"/>
  <c r="AB16" i="99"/>
  <c r="AA16" i="99"/>
  <c r="Z16" i="99"/>
  <c r="Y16" i="99"/>
  <c r="X16" i="99"/>
  <c r="W16" i="99"/>
  <c r="V16" i="99"/>
  <c r="U16" i="99"/>
  <c r="T16" i="99"/>
  <c r="S16" i="99"/>
  <c r="P16" i="99"/>
  <c r="O16" i="99"/>
  <c r="AF15" i="99"/>
  <c r="AD15" i="99"/>
  <c r="AC15" i="99"/>
  <c r="AB15" i="99"/>
  <c r="AA15" i="99"/>
  <c r="Z15" i="99"/>
  <c r="Y15" i="99"/>
  <c r="X15" i="99"/>
  <c r="W15" i="99"/>
  <c r="V15" i="99"/>
  <c r="U15" i="99"/>
  <c r="T15" i="99"/>
  <c r="S15" i="99"/>
  <c r="P15" i="99"/>
  <c r="AF11" i="99" s="1"/>
  <c r="O15" i="99"/>
  <c r="AF14" i="99"/>
  <c r="AD14" i="99"/>
  <c r="AC14" i="99"/>
  <c r="AB14" i="99"/>
  <c r="AA14" i="99"/>
  <c r="Z14" i="99"/>
  <c r="Y14" i="99"/>
  <c r="X14" i="99"/>
  <c r="W14" i="99"/>
  <c r="V14" i="99"/>
  <c r="U14" i="99"/>
  <c r="T14" i="99"/>
  <c r="S14" i="99"/>
  <c r="P14" i="99"/>
  <c r="O14" i="99"/>
  <c r="AF13" i="99"/>
  <c r="AD13" i="99"/>
  <c r="AD26" i="99" s="1"/>
  <c r="AC13" i="99"/>
  <c r="AB13" i="99"/>
  <c r="AA13" i="99"/>
  <c r="Z13" i="99"/>
  <c r="Z26" i="99" s="1"/>
  <c r="Y13" i="99"/>
  <c r="X13" i="99"/>
  <c r="W13" i="99"/>
  <c r="V13" i="99"/>
  <c r="V26" i="99" s="1"/>
  <c r="U13" i="99"/>
  <c r="T13" i="99"/>
  <c r="S13" i="99"/>
  <c r="P13" i="99"/>
  <c r="O13" i="99"/>
  <c r="AD12" i="99"/>
  <c r="AC12" i="99"/>
  <c r="AB12" i="99"/>
  <c r="AA12" i="99"/>
  <c r="Z12" i="99"/>
  <c r="Y12" i="99"/>
  <c r="X12" i="99"/>
  <c r="W12" i="99"/>
  <c r="V12" i="99"/>
  <c r="U12" i="99"/>
  <c r="T12" i="99"/>
  <c r="S12" i="99"/>
  <c r="P12" i="99"/>
  <c r="O12" i="99"/>
  <c r="AD11" i="99"/>
  <c r="AC11" i="99"/>
  <c r="AB11" i="99"/>
  <c r="AA11" i="99"/>
  <c r="Z11" i="99"/>
  <c r="Y11" i="99"/>
  <c r="X11" i="99"/>
  <c r="W11" i="99"/>
  <c r="V11" i="99"/>
  <c r="U11" i="99"/>
  <c r="T11" i="99"/>
  <c r="S11" i="99"/>
  <c r="P11" i="99"/>
  <c r="O11" i="99"/>
  <c r="AD10" i="99"/>
  <c r="AD28" i="99" s="1"/>
  <c r="AC10" i="99"/>
  <c r="AB10" i="99"/>
  <c r="AA10" i="99"/>
  <c r="Z10" i="99"/>
  <c r="Z28" i="99" s="1"/>
  <c r="Y10" i="99"/>
  <c r="X10" i="99"/>
  <c r="W10" i="99"/>
  <c r="V10" i="99"/>
  <c r="V28" i="99" s="1"/>
  <c r="U10" i="99"/>
  <c r="T10" i="99"/>
  <c r="S10" i="99"/>
  <c r="P10" i="99"/>
  <c r="P58" i="99" s="1"/>
  <c r="O10" i="99"/>
  <c r="K6" i="99"/>
  <c r="G6" i="99"/>
  <c r="D6" i="99"/>
  <c r="K5" i="99"/>
  <c r="G5" i="99"/>
  <c r="C3" i="99"/>
  <c r="N106" i="109"/>
  <c r="M106" i="109"/>
  <c r="L106" i="109"/>
  <c r="K106" i="109"/>
  <c r="J106" i="109"/>
  <c r="I106" i="109"/>
  <c r="H106" i="109"/>
  <c r="G106" i="109"/>
  <c r="F106" i="109"/>
  <c r="E106" i="109"/>
  <c r="D106" i="109"/>
  <c r="C106" i="109"/>
  <c r="P105" i="109"/>
  <c r="O105" i="109"/>
  <c r="P104" i="109"/>
  <c r="O104" i="109"/>
  <c r="P103" i="109"/>
  <c r="O103" i="109"/>
  <c r="P102" i="109"/>
  <c r="O102" i="109"/>
  <c r="AE33" i="109" s="1"/>
  <c r="P101" i="109"/>
  <c r="O101" i="109"/>
  <c r="P100" i="109"/>
  <c r="O100" i="109"/>
  <c r="P99" i="109"/>
  <c r="AF32" i="109" s="1"/>
  <c r="O99" i="109"/>
  <c r="P98" i="109"/>
  <c r="O98" i="109"/>
  <c r="AE32" i="109" s="1"/>
  <c r="P97" i="109"/>
  <c r="O97" i="109"/>
  <c r="P96" i="109"/>
  <c r="O96" i="109"/>
  <c r="P95" i="109"/>
  <c r="AF31" i="109" s="1"/>
  <c r="O95" i="109"/>
  <c r="P94" i="109"/>
  <c r="O94" i="109"/>
  <c r="AE31" i="109" s="1"/>
  <c r="P93" i="109"/>
  <c r="O93" i="109"/>
  <c r="P92" i="109"/>
  <c r="O92" i="109"/>
  <c r="P91" i="109"/>
  <c r="AF30" i="109" s="1"/>
  <c r="O91" i="109"/>
  <c r="P90" i="109"/>
  <c r="O90" i="109"/>
  <c r="AE30" i="109" s="1"/>
  <c r="P89" i="109"/>
  <c r="O89" i="109"/>
  <c r="P88" i="109"/>
  <c r="O88" i="109"/>
  <c r="P87" i="109"/>
  <c r="O87" i="109"/>
  <c r="P86" i="109"/>
  <c r="O86" i="109"/>
  <c r="AE29" i="109" s="1"/>
  <c r="P85" i="109"/>
  <c r="O85" i="109"/>
  <c r="P84" i="109"/>
  <c r="O84" i="109"/>
  <c r="P83" i="109"/>
  <c r="AF28" i="109" s="1"/>
  <c r="O83" i="109"/>
  <c r="P82" i="109"/>
  <c r="O82" i="109"/>
  <c r="AE28" i="109" s="1"/>
  <c r="P81" i="109"/>
  <c r="O81" i="109"/>
  <c r="P80" i="109"/>
  <c r="O80" i="109"/>
  <c r="P79" i="109"/>
  <c r="AF27" i="109" s="1"/>
  <c r="O79" i="109"/>
  <c r="P78" i="109"/>
  <c r="O78" i="109"/>
  <c r="AE27" i="109" s="1"/>
  <c r="P77" i="109"/>
  <c r="O77" i="109"/>
  <c r="P76" i="109"/>
  <c r="O76" i="109"/>
  <c r="P75" i="109"/>
  <c r="AF26" i="109" s="1"/>
  <c r="O75" i="109"/>
  <c r="P74" i="109"/>
  <c r="O74" i="109"/>
  <c r="AE26" i="109" s="1"/>
  <c r="P73" i="109"/>
  <c r="O73" i="109"/>
  <c r="P72" i="109"/>
  <c r="O72" i="109"/>
  <c r="P71" i="109"/>
  <c r="O71" i="109"/>
  <c r="P70" i="109"/>
  <c r="O70" i="109"/>
  <c r="AE25" i="109" s="1"/>
  <c r="P69" i="109"/>
  <c r="O69" i="109"/>
  <c r="P68" i="109"/>
  <c r="O68" i="109"/>
  <c r="P67" i="109"/>
  <c r="AF24" i="109" s="1"/>
  <c r="O67" i="109"/>
  <c r="P66" i="109"/>
  <c r="O66" i="109"/>
  <c r="AE24" i="109" s="1"/>
  <c r="P65" i="109"/>
  <c r="O65" i="109"/>
  <c r="P64" i="109"/>
  <c r="O64" i="109"/>
  <c r="P63" i="109"/>
  <c r="AF23" i="109" s="1"/>
  <c r="O63" i="109"/>
  <c r="P62" i="109"/>
  <c r="O62" i="109"/>
  <c r="AE23" i="109" s="1"/>
  <c r="P61" i="109"/>
  <c r="O61" i="109"/>
  <c r="P60" i="109"/>
  <c r="O60" i="109"/>
  <c r="P59" i="109"/>
  <c r="AF22" i="109" s="1"/>
  <c r="O59" i="109"/>
  <c r="P58" i="109"/>
  <c r="O58" i="109"/>
  <c r="AE22" i="109" s="1"/>
  <c r="P57" i="109"/>
  <c r="O57" i="109"/>
  <c r="P56" i="109"/>
  <c r="O56" i="109"/>
  <c r="P55" i="109"/>
  <c r="O55" i="109"/>
  <c r="P54" i="109"/>
  <c r="O54" i="109"/>
  <c r="AE21" i="109" s="1"/>
  <c r="P53" i="109"/>
  <c r="O53" i="109"/>
  <c r="P52" i="109"/>
  <c r="O52" i="109"/>
  <c r="P51" i="109"/>
  <c r="AF20" i="109" s="1"/>
  <c r="O51" i="109"/>
  <c r="P50" i="109"/>
  <c r="O50" i="109"/>
  <c r="AE20" i="109" s="1"/>
  <c r="P49" i="109"/>
  <c r="O49" i="109"/>
  <c r="P48" i="109"/>
  <c r="O48" i="109"/>
  <c r="P47" i="109"/>
  <c r="AF19" i="109" s="1"/>
  <c r="AF39" i="109" s="1"/>
  <c r="O47" i="109"/>
  <c r="P46" i="109"/>
  <c r="O46" i="109"/>
  <c r="AE19" i="109" s="1"/>
  <c r="AE39" i="109" s="1"/>
  <c r="P45" i="109"/>
  <c r="O45" i="109"/>
  <c r="P44" i="109"/>
  <c r="O44" i="109"/>
  <c r="P43" i="109"/>
  <c r="AF18" i="109" s="1"/>
  <c r="O43" i="109"/>
  <c r="P42" i="109"/>
  <c r="O42" i="109"/>
  <c r="AE18" i="109" s="1"/>
  <c r="P41" i="109"/>
  <c r="O41" i="109"/>
  <c r="P40" i="109"/>
  <c r="O40" i="109"/>
  <c r="P39" i="109"/>
  <c r="O39" i="109"/>
  <c r="P38" i="109"/>
  <c r="O38" i="109"/>
  <c r="AE17" i="109" s="1"/>
  <c r="P37" i="109"/>
  <c r="O37" i="109"/>
  <c r="P36" i="109"/>
  <c r="O36" i="109"/>
  <c r="P35" i="109"/>
  <c r="AF16" i="109" s="1"/>
  <c r="O35" i="109"/>
  <c r="P34" i="109"/>
  <c r="O34" i="109"/>
  <c r="AE16" i="109" s="1"/>
  <c r="AF33" i="109"/>
  <c r="AD33" i="109"/>
  <c r="AC33" i="109"/>
  <c r="AB33" i="109"/>
  <c r="AA33" i="109"/>
  <c r="Z33" i="109"/>
  <c r="Y33" i="109"/>
  <c r="X33" i="109"/>
  <c r="W33" i="109"/>
  <c r="V33" i="109"/>
  <c r="U33" i="109"/>
  <c r="T33" i="109"/>
  <c r="S33" i="109"/>
  <c r="P33" i="109"/>
  <c r="O33" i="109"/>
  <c r="AD32" i="109"/>
  <c r="AC32" i="109"/>
  <c r="AB32" i="109"/>
  <c r="AA32" i="109"/>
  <c r="Z32" i="109"/>
  <c r="Y32" i="109"/>
  <c r="X32" i="109"/>
  <c r="W32" i="109"/>
  <c r="V32" i="109"/>
  <c r="U32" i="109"/>
  <c r="T32" i="109"/>
  <c r="S32" i="109"/>
  <c r="P32" i="109"/>
  <c r="AF15" i="109" s="1"/>
  <c r="O32" i="109"/>
  <c r="AD31" i="109"/>
  <c r="AC31" i="109"/>
  <c r="AB31" i="109"/>
  <c r="AA31" i="109"/>
  <c r="Z31" i="109"/>
  <c r="Y31" i="109"/>
  <c r="X31" i="109"/>
  <c r="W31" i="109"/>
  <c r="V31" i="109"/>
  <c r="U31" i="109"/>
  <c r="T31" i="109"/>
  <c r="S31" i="109"/>
  <c r="P31" i="109"/>
  <c r="O31" i="109"/>
  <c r="AD30" i="109"/>
  <c r="AC30" i="109"/>
  <c r="AB30" i="109"/>
  <c r="AA30" i="109"/>
  <c r="Z30" i="109"/>
  <c r="Y30" i="109"/>
  <c r="X30" i="109"/>
  <c r="W30" i="109"/>
  <c r="V30" i="109"/>
  <c r="U30" i="109"/>
  <c r="T30" i="109"/>
  <c r="S30" i="109"/>
  <c r="P30" i="109"/>
  <c r="O30" i="109"/>
  <c r="AF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P29" i="109"/>
  <c r="O29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P28" i="109"/>
  <c r="AF14" i="109" s="1"/>
  <c r="O28" i="109"/>
  <c r="AD27" i="109"/>
  <c r="AC27" i="109"/>
  <c r="AB27" i="109"/>
  <c r="AA27" i="109"/>
  <c r="Z27" i="109"/>
  <c r="Y27" i="109"/>
  <c r="X27" i="109"/>
  <c r="W27" i="109"/>
  <c r="V27" i="109"/>
  <c r="U27" i="109"/>
  <c r="T27" i="109"/>
  <c r="S27" i="109"/>
  <c r="P27" i="109"/>
  <c r="O27" i="109"/>
  <c r="AD26" i="109"/>
  <c r="AC26" i="109"/>
  <c r="AB26" i="109"/>
  <c r="AA26" i="109"/>
  <c r="Z26" i="109"/>
  <c r="Y26" i="109"/>
  <c r="X26" i="109"/>
  <c r="W26" i="109"/>
  <c r="V26" i="109"/>
  <c r="U26" i="109"/>
  <c r="T26" i="109"/>
  <c r="S26" i="109"/>
  <c r="P26" i="109"/>
  <c r="O26" i="109"/>
  <c r="AF25" i="109"/>
  <c r="AD25" i="109"/>
  <c r="AC25" i="109"/>
  <c r="AB25" i="109"/>
  <c r="AA25" i="109"/>
  <c r="Z25" i="109"/>
  <c r="Y25" i="109"/>
  <c r="X25" i="109"/>
  <c r="W25" i="109"/>
  <c r="V25" i="109"/>
  <c r="U25" i="109"/>
  <c r="T25" i="109"/>
  <c r="S25" i="109"/>
  <c r="P25" i="109"/>
  <c r="O25" i="109"/>
  <c r="AD24" i="109"/>
  <c r="AC24" i="109"/>
  <c r="AB24" i="109"/>
  <c r="AA24" i="109"/>
  <c r="Z24" i="109"/>
  <c r="Y24" i="109"/>
  <c r="X24" i="109"/>
  <c r="W24" i="109"/>
  <c r="V24" i="109"/>
  <c r="U24" i="109"/>
  <c r="T24" i="109"/>
  <c r="S24" i="109"/>
  <c r="P24" i="109"/>
  <c r="O24" i="109"/>
  <c r="AD23" i="109"/>
  <c r="AC23" i="109"/>
  <c r="AB23" i="109"/>
  <c r="AA23" i="109"/>
  <c r="Z23" i="109"/>
  <c r="Y23" i="109"/>
  <c r="X23" i="109"/>
  <c r="W23" i="109"/>
  <c r="V23" i="109"/>
  <c r="U23" i="109"/>
  <c r="T23" i="109"/>
  <c r="S23" i="109"/>
  <c r="P23" i="109"/>
  <c r="O23" i="109"/>
  <c r="AD22" i="109"/>
  <c r="AC22" i="109"/>
  <c r="AB22" i="109"/>
  <c r="AA22" i="109"/>
  <c r="Z22" i="109"/>
  <c r="Y22" i="109"/>
  <c r="X22" i="109"/>
  <c r="W22" i="109"/>
  <c r="V22" i="109"/>
  <c r="U22" i="109"/>
  <c r="T22" i="109"/>
  <c r="S22" i="109"/>
  <c r="P22" i="109"/>
  <c r="O22" i="109"/>
  <c r="AF21" i="109"/>
  <c r="AD21" i="109"/>
  <c r="AC21" i="109"/>
  <c r="AB21" i="109"/>
  <c r="AA21" i="109"/>
  <c r="Z21" i="109"/>
  <c r="Y21" i="109"/>
  <c r="X21" i="109"/>
  <c r="W21" i="109"/>
  <c r="V21" i="109"/>
  <c r="U21" i="109"/>
  <c r="T21" i="109"/>
  <c r="S21" i="109"/>
  <c r="P21" i="109"/>
  <c r="O21" i="109"/>
  <c r="AD20" i="109"/>
  <c r="AC20" i="109"/>
  <c r="AB20" i="109"/>
  <c r="AA20" i="109"/>
  <c r="Z20" i="109"/>
  <c r="Y20" i="109"/>
  <c r="X20" i="109"/>
  <c r="W20" i="109"/>
  <c r="V20" i="109"/>
  <c r="U20" i="109"/>
  <c r="T20" i="109"/>
  <c r="S20" i="109"/>
  <c r="P20" i="109"/>
  <c r="AF12" i="109" s="1"/>
  <c r="O20" i="109"/>
  <c r="AD19" i="109"/>
  <c r="AC19" i="109"/>
  <c r="AC39" i="109" s="1"/>
  <c r="AB19" i="109"/>
  <c r="AA19" i="109"/>
  <c r="Z19" i="109"/>
  <c r="Y19" i="109"/>
  <c r="Y39" i="109" s="1"/>
  <c r="X19" i="109"/>
  <c r="W19" i="109"/>
  <c r="V19" i="109"/>
  <c r="U19" i="109"/>
  <c r="U39" i="109" s="1"/>
  <c r="T19" i="109"/>
  <c r="S19" i="109"/>
  <c r="P19" i="109"/>
  <c r="O19" i="109"/>
  <c r="AD18" i="109"/>
  <c r="AC18" i="109"/>
  <c r="AB18" i="109"/>
  <c r="AA18" i="109"/>
  <c r="Z18" i="109"/>
  <c r="Y18" i="109"/>
  <c r="X18" i="109"/>
  <c r="W18" i="109"/>
  <c r="V18" i="109"/>
  <c r="U18" i="109"/>
  <c r="T18" i="109"/>
  <c r="S18" i="109"/>
  <c r="P18" i="109"/>
  <c r="O18" i="109"/>
  <c r="AF17" i="109"/>
  <c r="AD17" i="109"/>
  <c r="AC17" i="109"/>
  <c r="AB17" i="109"/>
  <c r="AA17" i="109"/>
  <c r="Z17" i="109"/>
  <c r="Y17" i="109"/>
  <c r="X17" i="109"/>
  <c r="W17" i="109"/>
  <c r="V17" i="109"/>
  <c r="U17" i="109"/>
  <c r="T17" i="109"/>
  <c r="S17" i="109"/>
  <c r="P17" i="109"/>
  <c r="O17" i="109"/>
  <c r="AD16" i="109"/>
  <c r="AC16" i="109"/>
  <c r="AB16" i="109"/>
  <c r="AA16" i="109"/>
  <c r="Z16" i="109"/>
  <c r="Y16" i="109"/>
  <c r="X16" i="109"/>
  <c r="W16" i="109"/>
  <c r="V16" i="109"/>
  <c r="U16" i="109"/>
  <c r="T16" i="109"/>
  <c r="S16" i="109"/>
  <c r="P16" i="109"/>
  <c r="O16" i="109"/>
  <c r="AD15" i="109"/>
  <c r="AC15" i="109"/>
  <c r="AB15" i="109"/>
  <c r="AA15" i="109"/>
  <c r="Z15" i="109"/>
  <c r="Y15" i="109"/>
  <c r="X15" i="109"/>
  <c r="W15" i="109"/>
  <c r="V15" i="109"/>
  <c r="U15" i="109"/>
  <c r="T15" i="109"/>
  <c r="S15" i="109"/>
  <c r="P15" i="109"/>
  <c r="AF11" i="109" s="1"/>
  <c r="O15" i="109"/>
  <c r="AD14" i="109"/>
  <c r="AC14" i="109"/>
  <c r="AB14" i="109"/>
  <c r="AA14" i="109"/>
  <c r="Z14" i="109"/>
  <c r="Y14" i="109"/>
  <c r="X14" i="109"/>
  <c r="W14" i="109"/>
  <c r="V14" i="109"/>
  <c r="U14" i="109"/>
  <c r="T14" i="109"/>
  <c r="S14" i="109"/>
  <c r="P14" i="109"/>
  <c r="O14" i="109"/>
  <c r="AF13" i="109"/>
  <c r="AD13" i="109"/>
  <c r="AC13" i="109"/>
  <c r="AB13" i="109"/>
  <c r="AA13" i="109"/>
  <c r="AA38" i="109" s="1"/>
  <c r="Z13" i="109"/>
  <c r="Y13" i="109"/>
  <c r="X13" i="109"/>
  <c r="W13" i="109"/>
  <c r="W38" i="109" s="1"/>
  <c r="V13" i="109"/>
  <c r="U13" i="109"/>
  <c r="T13" i="109"/>
  <c r="S13" i="109"/>
  <c r="S38" i="109" s="1"/>
  <c r="P13" i="109"/>
  <c r="O13" i="109"/>
  <c r="AD12" i="109"/>
  <c r="AC12" i="109"/>
  <c r="AB12" i="109"/>
  <c r="AA12" i="109"/>
  <c r="Z12" i="109"/>
  <c r="Y12" i="109"/>
  <c r="X12" i="109"/>
  <c r="W12" i="109"/>
  <c r="V12" i="109"/>
  <c r="U12" i="109"/>
  <c r="T12" i="109"/>
  <c r="S12" i="109"/>
  <c r="P12" i="109"/>
  <c r="O12" i="109"/>
  <c r="AD11" i="109"/>
  <c r="AC11" i="109"/>
  <c r="AB11" i="109"/>
  <c r="AA11" i="109"/>
  <c r="Z11" i="109"/>
  <c r="Y11" i="109"/>
  <c r="X11" i="109"/>
  <c r="W11" i="109"/>
  <c r="V11" i="109"/>
  <c r="U11" i="109"/>
  <c r="T11" i="109"/>
  <c r="S11" i="109"/>
  <c r="P11" i="109"/>
  <c r="O11" i="109"/>
  <c r="AD10" i="109"/>
  <c r="AC10" i="109"/>
  <c r="AB10" i="109"/>
  <c r="AA10" i="109"/>
  <c r="AA41" i="109" s="1"/>
  <c r="Z10" i="109"/>
  <c r="Y10" i="109"/>
  <c r="X10" i="109"/>
  <c r="W10" i="109"/>
  <c r="W41" i="109" s="1"/>
  <c r="V10" i="109"/>
  <c r="U10" i="109"/>
  <c r="T10" i="109"/>
  <c r="S10" i="109"/>
  <c r="S41" i="109" s="1"/>
  <c r="P10" i="109"/>
  <c r="O10" i="109"/>
  <c r="K6" i="109"/>
  <c r="K5" i="109"/>
  <c r="G5" i="109"/>
  <c r="D5" i="109"/>
  <c r="C3" i="109"/>
  <c r="N106" i="101"/>
  <c r="M106" i="101"/>
  <c r="L106" i="101"/>
  <c r="K106" i="101"/>
  <c r="J106" i="101"/>
  <c r="I106" i="101"/>
  <c r="H106" i="101"/>
  <c r="G106" i="101"/>
  <c r="F106" i="101"/>
  <c r="E106" i="101"/>
  <c r="D106" i="101"/>
  <c r="C106" i="101"/>
  <c r="P105" i="101"/>
  <c r="O105" i="101"/>
  <c r="P104" i="101"/>
  <c r="O104" i="101"/>
  <c r="P103" i="101"/>
  <c r="O103" i="101"/>
  <c r="P102" i="101"/>
  <c r="O102" i="101"/>
  <c r="P101" i="101"/>
  <c r="O101" i="101"/>
  <c r="P100" i="101"/>
  <c r="O100" i="101"/>
  <c r="P99" i="101"/>
  <c r="O99" i="101"/>
  <c r="P98" i="101"/>
  <c r="O98" i="101"/>
  <c r="P97" i="101"/>
  <c r="O97" i="101"/>
  <c r="P96" i="101"/>
  <c r="O96" i="101"/>
  <c r="P95" i="101"/>
  <c r="O95" i="101"/>
  <c r="P94" i="101"/>
  <c r="O94" i="101"/>
  <c r="P93" i="101"/>
  <c r="O93" i="101"/>
  <c r="P92" i="101"/>
  <c r="O92" i="101"/>
  <c r="P91" i="101"/>
  <c r="O91" i="101"/>
  <c r="P90" i="101"/>
  <c r="O90" i="101"/>
  <c r="P89" i="101"/>
  <c r="O89" i="101"/>
  <c r="P88" i="101"/>
  <c r="O88" i="101"/>
  <c r="P87" i="101"/>
  <c r="O87" i="101"/>
  <c r="P86" i="101"/>
  <c r="O86" i="101"/>
  <c r="P85" i="101"/>
  <c r="O85" i="101"/>
  <c r="P84" i="101"/>
  <c r="O84" i="101"/>
  <c r="P83" i="101"/>
  <c r="O83" i="101"/>
  <c r="P82" i="101"/>
  <c r="O82" i="101"/>
  <c r="P81" i="101"/>
  <c r="O81" i="101"/>
  <c r="P80" i="101"/>
  <c r="O80" i="101"/>
  <c r="P79" i="101"/>
  <c r="O79" i="101"/>
  <c r="P78" i="101"/>
  <c r="O78" i="101"/>
  <c r="P77" i="101"/>
  <c r="O77" i="101"/>
  <c r="P76" i="101"/>
  <c r="O76" i="101"/>
  <c r="P75" i="101"/>
  <c r="O75" i="101"/>
  <c r="P74" i="101"/>
  <c r="O74" i="101"/>
  <c r="P73" i="101"/>
  <c r="O73" i="101"/>
  <c r="P72" i="101"/>
  <c r="O72" i="101"/>
  <c r="P71" i="101"/>
  <c r="O71" i="101"/>
  <c r="P70" i="101"/>
  <c r="O70" i="101"/>
  <c r="P69" i="101"/>
  <c r="O69" i="101"/>
  <c r="P68" i="101"/>
  <c r="O68" i="101"/>
  <c r="P67" i="101"/>
  <c r="O67" i="101"/>
  <c r="P66" i="101"/>
  <c r="O66" i="101"/>
  <c r="P65" i="101"/>
  <c r="O65" i="101"/>
  <c r="P64" i="101"/>
  <c r="O64" i="101"/>
  <c r="P63" i="101"/>
  <c r="O63" i="101"/>
  <c r="P62" i="101"/>
  <c r="O62" i="101"/>
  <c r="P61" i="101"/>
  <c r="O61" i="101"/>
  <c r="P60" i="101"/>
  <c r="O60" i="101"/>
  <c r="P59" i="101"/>
  <c r="O59" i="101"/>
  <c r="P58" i="101"/>
  <c r="O58" i="101"/>
  <c r="P57" i="101"/>
  <c r="O57" i="101"/>
  <c r="P56" i="101"/>
  <c r="O56" i="101"/>
  <c r="P55" i="101"/>
  <c r="O55" i="101"/>
  <c r="P54" i="101"/>
  <c r="O54" i="101"/>
  <c r="P53" i="101"/>
  <c r="O53" i="101"/>
  <c r="P52" i="101"/>
  <c r="O52" i="101"/>
  <c r="P51" i="101"/>
  <c r="O51" i="101"/>
  <c r="P50" i="101"/>
  <c r="O50" i="101"/>
  <c r="P49" i="101"/>
  <c r="O49" i="101"/>
  <c r="P48" i="101"/>
  <c r="O48" i="101"/>
  <c r="P47" i="101"/>
  <c r="O47" i="101"/>
  <c r="P46" i="101"/>
  <c r="O46" i="101"/>
  <c r="P45" i="101"/>
  <c r="O45" i="101"/>
  <c r="P44" i="101"/>
  <c r="O44" i="101"/>
  <c r="P43" i="101"/>
  <c r="O43" i="101"/>
  <c r="P42" i="101"/>
  <c r="O42" i="101"/>
  <c r="P41" i="101"/>
  <c r="O41" i="101"/>
  <c r="P40" i="101"/>
  <c r="O40" i="101"/>
  <c r="P39" i="101"/>
  <c r="O39" i="101"/>
  <c r="P38" i="101"/>
  <c r="O38" i="101"/>
  <c r="P37" i="101"/>
  <c r="O37" i="101"/>
  <c r="P36" i="101"/>
  <c r="O36" i="101"/>
  <c r="P35" i="101"/>
  <c r="O35" i="101"/>
  <c r="P34" i="101"/>
  <c r="O34" i="101"/>
  <c r="AF33" i="101"/>
  <c r="AE33" i="101"/>
  <c r="AD33" i="101"/>
  <c r="AC33" i="101"/>
  <c r="AB33" i="101"/>
  <c r="AA33" i="101"/>
  <c r="Z33" i="101"/>
  <c r="Y33" i="101"/>
  <c r="X33" i="101"/>
  <c r="W33" i="101"/>
  <c r="V33" i="101"/>
  <c r="U33" i="101"/>
  <c r="T33" i="101"/>
  <c r="S33" i="101"/>
  <c r="P33" i="101"/>
  <c r="O33" i="101"/>
  <c r="AF32" i="101"/>
  <c r="AE32" i="101"/>
  <c r="AD32" i="101"/>
  <c r="AC32" i="101"/>
  <c r="AB32" i="101"/>
  <c r="AA32" i="101"/>
  <c r="Z32" i="101"/>
  <c r="Y32" i="101"/>
  <c r="X32" i="101"/>
  <c r="W32" i="101"/>
  <c r="V32" i="101"/>
  <c r="U32" i="101"/>
  <c r="T32" i="101"/>
  <c r="S32" i="101"/>
  <c r="P32" i="101"/>
  <c r="O32" i="101"/>
  <c r="AF31" i="101"/>
  <c r="AE31" i="101"/>
  <c r="AD31" i="101"/>
  <c r="AC31" i="101"/>
  <c r="AB31" i="101"/>
  <c r="AA31" i="101"/>
  <c r="Z31" i="101"/>
  <c r="Y31" i="101"/>
  <c r="X31" i="101"/>
  <c r="W31" i="101"/>
  <c r="V31" i="101"/>
  <c r="U31" i="101"/>
  <c r="T31" i="101"/>
  <c r="S31" i="101"/>
  <c r="P31" i="101"/>
  <c r="O31" i="101"/>
  <c r="AF30" i="101"/>
  <c r="AE30" i="101"/>
  <c r="AD30" i="101"/>
  <c r="AC30" i="101"/>
  <c r="AB30" i="101"/>
  <c r="AA30" i="101"/>
  <c r="Z30" i="101"/>
  <c r="Y30" i="101"/>
  <c r="X30" i="101"/>
  <c r="W30" i="101"/>
  <c r="V30" i="101"/>
  <c r="U30" i="101"/>
  <c r="T30" i="101"/>
  <c r="S30" i="101"/>
  <c r="P30" i="101"/>
  <c r="O30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P29" i="101"/>
  <c r="O29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P28" i="101"/>
  <c r="O28" i="101"/>
  <c r="AF27" i="101"/>
  <c r="AE27" i="101"/>
  <c r="AD27" i="101"/>
  <c r="AC27" i="101"/>
  <c r="AB27" i="101"/>
  <c r="AA27" i="101"/>
  <c r="Z27" i="101"/>
  <c r="Y27" i="101"/>
  <c r="X27" i="101"/>
  <c r="W27" i="101"/>
  <c r="V27" i="101"/>
  <c r="U27" i="101"/>
  <c r="T27" i="101"/>
  <c r="S27" i="101"/>
  <c r="P27" i="101"/>
  <c r="O27" i="101"/>
  <c r="AF26" i="101"/>
  <c r="AE26" i="101"/>
  <c r="AD26" i="101"/>
  <c r="AC26" i="101"/>
  <c r="AB26" i="101"/>
  <c r="AA26" i="101"/>
  <c r="Z26" i="101"/>
  <c r="Y26" i="101"/>
  <c r="X26" i="101"/>
  <c r="W26" i="101"/>
  <c r="V26" i="101"/>
  <c r="U26" i="101"/>
  <c r="T26" i="101"/>
  <c r="S26" i="101"/>
  <c r="P26" i="101"/>
  <c r="O26" i="101"/>
  <c r="AF25" i="101"/>
  <c r="AE25" i="101"/>
  <c r="AD25" i="101"/>
  <c r="AC25" i="101"/>
  <c r="AB25" i="101"/>
  <c r="AA25" i="101"/>
  <c r="Z25" i="101"/>
  <c r="Y25" i="101"/>
  <c r="X25" i="101"/>
  <c r="W25" i="101"/>
  <c r="V25" i="101"/>
  <c r="U25" i="101"/>
  <c r="T25" i="101"/>
  <c r="S25" i="101"/>
  <c r="P25" i="101"/>
  <c r="O25" i="101"/>
  <c r="AF24" i="101"/>
  <c r="AE24" i="101"/>
  <c r="AD24" i="101"/>
  <c r="AC24" i="101"/>
  <c r="AB24" i="101"/>
  <c r="AA24" i="101"/>
  <c r="Z24" i="101"/>
  <c r="Y24" i="101"/>
  <c r="X24" i="101"/>
  <c r="W24" i="101"/>
  <c r="V24" i="101"/>
  <c r="U24" i="101"/>
  <c r="T24" i="101"/>
  <c r="S24" i="101"/>
  <c r="P24" i="101"/>
  <c r="O24" i="101"/>
  <c r="AF23" i="101"/>
  <c r="AE23" i="101"/>
  <c r="AD23" i="101"/>
  <c r="AC23" i="101"/>
  <c r="AB23" i="101"/>
  <c r="AA23" i="101"/>
  <c r="Z23" i="101"/>
  <c r="Y23" i="101"/>
  <c r="X23" i="101"/>
  <c r="W23" i="101"/>
  <c r="V23" i="101"/>
  <c r="U23" i="101"/>
  <c r="T23" i="101"/>
  <c r="S23" i="101"/>
  <c r="P23" i="101"/>
  <c r="O23" i="101"/>
  <c r="AF22" i="101"/>
  <c r="AE22" i="101"/>
  <c r="AD22" i="101"/>
  <c r="AC22" i="101"/>
  <c r="AB22" i="101"/>
  <c r="AA22" i="101"/>
  <c r="Z22" i="101"/>
  <c r="Y22" i="101"/>
  <c r="X22" i="101"/>
  <c r="W22" i="101"/>
  <c r="V22" i="101"/>
  <c r="U22" i="101"/>
  <c r="T22" i="101"/>
  <c r="S22" i="101"/>
  <c r="P22" i="101"/>
  <c r="O22" i="101"/>
  <c r="AF21" i="101"/>
  <c r="AE21" i="101"/>
  <c r="AD21" i="101"/>
  <c r="AC21" i="101"/>
  <c r="AB21" i="101"/>
  <c r="AA21" i="101"/>
  <c r="Z21" i="101"/>
  <c r="Y21" i="101"/>
  <c r="X21" i="101"/>
  <c r="W21" i="101"/>
  <c r="V21" i="101"/>
  <c r="U21" i="101"/>
  <c r="T21" i="101"/>
  <c r="S21" i="101"/>
  <c r="P21" i="101"/>
  <c r="O21" i="101"/>
  <c r="AF20" i="101"/>
  <c r="AE20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P20" i="101"/>
  <c r="O20" i="101"/>
  <c r="AF19" i="101"/>
  <c r="AF39" i="101" s="1"/>
  <c r="AE19" i="101"/>
  <c r="AE39" i="101" s="1"/>
  <c r="AD19" i="101"/>
  <c r="AD39" i="101" s="1"/>
  <c r="AC19" i="101"/>
  <c r="AC39" i="101" s="1"/>
  <c r="AB19" i="101"/>
  <c r="AB39" i="101" s="1"/>
  <c r="AA19" i="101"/>
  <c r="AA39" i="101" s="1"/>
  <c r="Z19" i="101"/>
  <c r="Z39" i="101" s="1"/>
  <c r="Y19" i="101"/>
  <c r="Y39" i="101" s="1"/>
  <c r="X19" i="101"/>
  <c r="X39" i="101" s="1"/>
  <c r="W19" i="101"/>
  <c r="W39" i="101" s="1"/>
  <c r="V19" i="101"/>
  <c r="V39" i="101" s="1"/>
  <c r="U19" i="101"/>
  <c r="U39" i="101" s="1"/>
  <c r="T19" i="101"/>
  <c r="T39" i="101" s="1"/>
  <c r="S19" i="101"/>
  <c r="S39" i="101" s="1"/>
  <c r="P19" i="101"/>
  <c r="O19" i="101"/>
  <c r="AF18" i="101"/>
  <c r="AE18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P18" i="101"/>
  <c r="O18" i="101"/>
  <c r="AF17" i="101"/>
  <c r="AE17" i="101"/>
  <c r="AD17" i="101"/>
  <c r="AC17" i="101"/>
  <c r="AB17" i="101"/>
  <c r="AA17" i="101"/>
  <c r="Z17" i="101"/>
  <c r="Y17" i="101"/>
  <c r="X17" i="101"/>
  <c r="W17" i="101"/>
  <c r="V17" i="101"/>
  <c r="U17" i="101"/>
  <c r="T17" i="101"/>
  <c r="S17" i="101"/>
  <c r="P17" i="101"/>
  <c r="O17" i="101"/>
  <c r="AF16" i="101"/>
  <c r="AE16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P16" i="101"/>
  <c r="O16" i="101"/>
  <c r="AF15" i="101"/>
  <c r="AE15" i="101"/>
  <c r="AD15" i="101"/>
  <c r="AC15" i="101"/>
  <c r="AB15" i="101"/>
  <c r="AA15" i="101"/>
  <c r="Z15" i="101"/>
  <c r="Y15" i="101"/>
  <c r="X15" i="101"/>
  <c r="W15" i="101"/>
  <c r="V15" i="101"/>
  <c r="U15" i="101"/>
  <c r="T15" i="101"/>
  <c r="S15" i="101"/>
  <c r="P15" i="101"/>
  <c r="O15" i="101"/>
  <c r="AF14" i="101"/>
  <c r="AE14" i="101"/>
  <c r="AD14" i="101"/>
  <c r="AC14" i="101"/>
  <c r="AB14" i="101"/>
  <c r="AA14" i="101"/>
  <c r="Z14" i="101"/>
  <c r="Y14" i="101"/>
  <c r="X14" i="101"/>
  <c r="W14" i="101"/>
  <c r="V14" i="101"/>
  <c r="U14" i="101"/>
  <c r="T14" i="101"/>
  <c r="S14" i="101"/>
  <c r="P14" i="101"/>
  <c r="O14" i="101"/>
  <c r="AE11" i="101" s="1"/>
  <c r="AF13" i="101"/>
  <c r="AF38" i="101" s="1"/>
  <c r="AE13" i="101"/>
  <c r="AE38" i="101" s="1"/>
  <c r="AD13" i="101"/>
  <c r="AD38" i="101" s="1"/>
  <c r="AC13" i="101"/>
  <c r="AC38" i="101" s="1"/>
  <c r="AB13" i="101"/>
  <c r="AB38" i="101" s="1"/>
  <c r="AA13" i="101"/>
  <c r="AA38" i="101" s="1"/>
  <c r="Z13" i="101"/>
  <c r="Z38" i="101" s="1"/>
  <c r="Y13" i="101"/>
  <c r="Y38" i="101" s="1"/>
  <c r="X13" i="101"/>
  <c r="X38" i="101" s="1"/>
  <c r="W13" i="101"/>
  <c r="W38" i="101" s="1"/>
  <c r="V13" i="101"/>
  <c r="V38" i="101" s="1"/>
  <c r="U13" i="101"/>
  <c r="U38" i="101" s="1"/>
  <c r="T13" i="101"/>
  <c r="T38" i="101" s="1"/>
  <c r="S13" i="101"/>
  <c r="S38" i="101" s="1"/>
  <c r="P13" i="101"/>
  <c r="O13" i="101"/>
  <c r="AF12" i="101"/>
  <c r="AE12" i="101"/>
  <c r="AD12" i="101"/>
  <c r="AC12" i="101"/>
  <c r="AB12" i="101"/>
  <c r="AA12" i="101"/>
  <c r="Z12" i="101"/>
  <c r="Y12" i="101"/>
  <c r="X12" i="101"/>
  <c r="W12" i="101"/>
  <c r="V12" i="101"/>
  <c r="U12" i="101"/>
  <c r="T12" i="101"/>
  <c r="S12" i="101"/>
  <c r="P12" i="101"/>
  <c r="O12" i="101"/>
  <c r="AF11" i="101"/>
  <c r="AD11" i="101"/>
  <c r="AC11" i="101"/>
  <c r="AB11" i="101"/>
  <c r="AA11" i="101"/>
  <c r="Z11" i="101"/>
  <c r="Y11" i="101"/>
  <c r="X11" i="101"/>
  <c r="W11" i="101"/>
  <c r="V11" i="101"/>
  <c r="U11" i="101"/>
  <c r="T11" i="101"/>
  <c r="S11" i="101"/>
  <c r="P11" i="101"/>
  <c r="O11" i="101"/>
  <c r="AD10" i="101"/>
  <c r="AD41" i="101" s="1"/>
  <c r="AC10" i="101"/>
  <c r="AB10" i="101"/>
  <c r="AA10" i="101"/>
  <c r="Z10" i="101"/>
  <c r="Z41" i="101" s="1"/>
  <c r="Y10" i="101"/>
  <c r="X10" i="101"/>
  <c r="W10" i="101"/>
  <c r="V10" i="101"/>
  <c r="V41" i="101" s="1"/>
  <c r="U10" i="101"/>
  <c r="T10" i="101"/>
  <c r="S10" i="101"/>
  <c r="P10" i="101"/>
  <c r="P106" i="101" s="1"/>
  <c r="O10" i="101"/>
  <c r="K6" i="101"/>
  <c r="G6" i="101"/>
  <c r="D6" i="101"/>
  <c r="K5" i="101"/>
  <c r="G5" i="101"/>
  <c r="C3" i="101"/>
  <c r="T38" i="109" l="1"/>
  <c r="X38" i="109"/>
  <c r="AB38" i="109"/>
  <c r="AE11" i="109"/>
  <c r="AE12" i="109"/>
  <c r="V39" i="109"/>
  <c r="Z39" i="109"/>
  <c r="AD39" i="109"/>
  <c r="AE13" i="109"/>
  <c r="AE14" i="109"/>
  <c r="AE15" i="109"/>
  <c r="S28" i="99"/>
  <c r="W28" i="99"/>
  <c r="AA28" i="99"/>
  <c r="S26" i="99"/>
  <c r="W26" i="99"/>
  <c r="AA26" i="99"/>
  <c r="AF26" i="99"/>
  <c r="U27" i="99"/>
  <c r="Y27" i="99"/>
  <c r="AC27" i="99"/>
  <c r="S28" i="100"/>
  <c r="W28" i="100"/>
  <c r="AA28" i="100"/>
  <c r="U26" i="100"/>
  <c r="Y26" i="100"/>
  <c r="AC26" i="100"/>
  <c r="U27" i="100"/>
  <c r="Y27" i="100"/>
  <c r="AC27" i="100"/>
  <c r="AF24" i="111"/>
  <c r="AE23" i="111"/>
  <c r="U38" i="109"/>
  <c r="Y38" i="109"/>
  <c r="AC38" i="109"/>
  <c r="S39" i="109"/>
  <c r="W39" i="109"/>
  <c r="AA39" i="109"/>
  <c r="T26" i="99"/>
  <c r="X26" i="99"/>
  <c r="AB26" i="99"/>
  <c r="AE11" i="99"/>
  <c r="AE12" i="99"/>
  <c r="V27" i="99"/>
  <c r="Z27" i="99"/>
  <c r="AD27" i="99"/>
  <c r="AE13" i="99"/>
  <c r="AE14" i="99"/>
  <c r="AE23" i="99" s="1"/>
  <c r="AE15" i="99"/>
  <c r="AE16" i="99"/>
  <c r="AE17" i="99"/>
  <c r="AE18" i="99"/>
  <c r="AE19" i="99"/>
  <c r="AE20" i="99"/>
  <c r="AE21" i="99"/>
  <c r="T28" i="100"/>
  <c r="X28" i="100"/>
  <c r="AB28" i="100"/>
  <c r="V26" i="100"/>
  <c r="Z26" i="100"/>
  <c r="AD26" i="100"/>
  <c r="V27" i="100"/>
  <c r="Z27" i="100"/>
  <c r="AD27" i="100"/>
  <c r="AE24" i="111"/>
  <c r="AF38" i="109"/>
  <c r="O106" i="101"/>
  <c r="U41" i="101"/>
  <c r="Y41" i="101"/>
  <c r="AC41" i="101"/>
  <c r="P106" i="109"/>
  <c r="V41" i="109"/>
  <c r="Z41" i="109"/>
  <c r="AD41" i="109"/>
  <c r="V38" i="109"/>
  <c r="Z38" i="109"/>
  <c r="AD38" i="109"/>
  <c r="T39" i="109"/>
  <c r="X39" i="109"/>
  <c r="AB39" i="109"/>
  <c r="U26" i="99"/>
  <c r="Y26" i="99"/>
  <c r="AC26" i="99"/>
  <c r="S27" i="99"/>
  <c r="W27" i="99"/>
  <c r="AA27" i="99"/>
  <c r="AF27" i="99"/>
  <c r="S41" i="101"/>
  <c r="AA41" i="101"/>
  <c r="T41" i="109"/>
  <c r="X41" i="109"/>
  <c r="AB41" i="109"/>
  <c r="T28" i="99"/>
  <c r="X28" i="99"/>
  <c r="AB28" i="99"/>
  <c r="O58" i="100"/>
  <c r="F60" i="100" s="1"/>
  <c r="U28" i="100"/>
  <c r="Y28" i="100"/>
  <c r="AC28" i="100"/>
  <c r="W41" i="101"/>
  <c r="T41" i="101"/>
  <c r="X41" i="101"/>
  <c r="AB41" i="101"/>
  <c r="O106" i="109"/>
  <c r="D108" i="109" s="1"/>
  <c r="U41" i="109"/>
  <c r="Y41" i="109"/>
  <c r="AC41" i="109"/>
  <c r="O58" i="99"/>
  <c r="F60" i="99" s="1"/>
  <c r="U28" i="99"/>
  <c r="Y28" i="99"/>
  <c r="AC28" i="99"/>
  <c r="P58" i="100"/>
  <c r="N59" i="100" s="1"/>
  <c r="V28" i="100"/>
  <c r="Z28" i="100"/>
  <c r="AD28" i="100"/>
  <c r="D60" i="100"/>
  <c r="L60" i="100"/>
  <c r="I60" i="100"/>
  <c r="AE10" i="100"/>
  <c r="S22" i="100"/>
  <c r="U22" i="100"/>
  <c r="W22" i="100"/>
  <c r="Y22" i="100"/>
  <c r="AA22" i="100"/>
  <c r="AC22" i="100"/>
  <c r="S23" i="100"/>
  <c r="U23" i="100"/>
  <c r="W23" i="100"/>
  <c r="Y23" i="100"/>
  <c r="AA23" i="100"/>
  <c r="AC23" i="100"/>
  <c r="AE23" i="100"/>
  <c r="S24" i="100"/>
  <c r="U24" i="100"/>
  <c r="W24" i="100"/>
  <c r="Y24" i="100"/>
  <c r="AA24" i="100"/>
  <c r="AC24" i="100"/>
  <c r="AE24" i="100"/>
  <c r="S25" i="100"/>
  <c r="U25" i="100"/>
  <c r="W25" i="100"/>
  <c r="Y25" i="100"/>
  <c r="AA25" i="100"/>
  <c r="AC25" i="100"/>
  <c r="G59" i="100"/>
  <c r="AF10" i="100"/>
  <c r="T22" i="100"/>
  <c r="V22" i="100"/>
  <c r="X22" i="100"/>
  <c r="Z22" i="100"/>
  <c r="AB22" i="100"/>
  <c r="AD22" i="100"/>
  <c r="T23" i="100"/>
  <c r="V23" i="100"/>
  <c r="X23" i="100"/>
  <c r="Z23" i="100"/>
  <c r="AB23" i="100"/>
  <c r="AD23" i="100"/>
  <c r="AF23" i="100"/>
  <c r="T24" i="100"/>
  <c r="V24" i="100"/>
  <c r="X24" i="100"/>
  <c r="Z24" i="100"/>
  <c r="AB24" i="100"/>
  <c r="AD24" i="100"/>
  <c r="AF24" i="100"/>
  <c r="T25" i="100"/>
  <c r="V25" i="100"/>
  <c r="X25" i="100"/>
  <c r="Z25" i="100"/>
  <c r="AB25" i="100"/>
  <c r="AD25" i="100"/>
  <c r="F59" i="100"/>
  <c r="D60" i="99"/>
  <c r="L60" i="99"/>
  <c r="N59" i="99"/>
  <c r="G60" i="99"/>
  <c r="M59" i="99"/>
  <c r="AE10" i="99"/>
  <c r="S22" i="99"/>
  <c r="U22" i="99"/>
  <c r="W22" i="99"/>
  <c r="Y22" i="99"/>
  <c r="AA22" i="99"/>
  <c r="AC22" i="99"/>
  <c r="S23" i="99"/>
  <c r="U23" i="99"/>
  <c r="W23" i="99"/>
  <c r="Y23" i="99"/>
  <c r="AA23" i="99"/>
  <c r="AC23" i="99"/>
  <c r="S24" i="99"/>
  <c r="U24" i="99"/>
  <c r="W24" i="99"/>
  <c r="Y24" i="99"/>
  <c r="AA24" i="99"/>
  <c r="AC24" i="99"/>
  <c r="AE24" i="99"/>
  <c r="S25" i="99"/>
  <c r="U25" i="99"/>
  <c r="W25" i="99"/>
  <c r="Y25" i="99"/>
  <c r="AA25" i="99"/>
  <c r="AC25" i="99"/>
  <c r="C59" i="99"/>
  <c r="E59" i="99"/>
  <c r="G59" i="99"/>
  <c r="I59" i="99"/>
  <c r="K59" i="99"/>
  <c r="N60" i="99"/>
  <c r="AF10" i="99"/>
  <c r="T22" i="99"/>
  <c r="V22" i="99"/>
  <c r="X22" i="99"/>
  <c r="Z22" i="99"/>
  <c r="AB22" i="99"/>
  <c r="AD22" i="99"/>
  <c r="T23" i="99"/>
  <c r="V23" i="99"/>
  <c r="X23" i="99"/>
  <c r="Z23" i="99"/>
  <c r="AB23" i="99"/>
  <c r="AD23" i="99"/>
  <c r="AF23" i="99"/>
  <c r="T24" i="99"/>
  <c r="V24" i="99"/>
  <c r="X24" i="99"/>
  <c r="Z24" i="99"/>
  <c r="AB24" i="99"/>
  <c r="AD24" i="99"/>
  <c r="AF24" i="99"/>
  <c r="T25" i="99"/>
  <c r="V25" i="99"/>
  <c r="X25" i="99"/>
  <c r="Z25" i="99"/>
  <c r="AB25" i="99"/>
  <c r="AD25" i="99"/>
  <c r="D59" i="99"/>
  <c r="F59" i="99"/>
  <c r="H59" i="99"/>
  <c r="J59" i="99"/>
  <c r="L59" i="99"/>
  <c r="J108" i="109"/>
  <c r="N107" i="109"/>
  <c r="E108" i="109"/>
  <c r="M107" i="109"/>
  <c r="AE10" i="109"/>
  <c r="S34" i="109"/>
  <c r="U34" i="109"/>
  <c r="W34" i="109"/>
  <c r="Y34" i="109"/>
  <c r="AA34" i="109"/>
  <c r="AC34" i="109"/>
  <c r="S35" i="109"/>
  <c r="U35" i="109"/>
  <c r="W35" i="109"/>
  <c r="Y35" i="109"/>
  <c r="AA35" i="109"/>
  <c r="AC35" i="109"/>
  <c r="AE35" i="109"/>
  <c r="S36" i="109"/>
  <c r="U36" i="109"/>
  <c r="W36" i="109"/>
  <c r="Y36" i="109"/>
  <c r="AA36" i="109"/>
  <c r="AC36" i="109"/>
  <c r="AE36" i="109"/>
  <c r="S37" i="109"/>
  <c r="U37" i="109"/>
  <c r="W37" i="109"/>
  <c r="Y37" i="109"/>
  <c r="AA37" i="109"/>
  <c r="AC37" i="109"/>
  <c r="S40" i="109"/>
  <c r="S42" i="109" s="1"/>
  <c r="U40" i="109"/>
  <c r="U42" i="109" s="1"/>
  <c r="W40" i="109"/>
  <c r="W42" i="109" s="1"/>
  <c r="Y40" i="109"/>
  <c r="Y42" i="109" s="1"/>
  <c r="AA40" i="109"/>
  <c r="AA42" i="109" s="1"/>
  <c r="AC40" i="109"/>
  <c r="C107" i="109"/>
  <c r="E107" i="109"/>
  <c r="G107" i="109"/>
  <c r="I107" i="109"/>
  <c r="K107" i="109"/>
  <c r="AF10" i="109"/>
  <c r="T34" i="109"/>
  <c r="V34" i="109"/>
  <c r="X34" i="109"/>
  <c r="Z34" i="109"/>
  <c r="AB34" i="109"/>
  <c r="AD34" i="109"/>
  <c r="T35" i="109"/>
  <c r="V35" i="109"/>
  <c r="X35" i="109"/>
  <c r="Z35" i="109"/>
  <c r="AB35" i="109"/>
  <c r="AD35" i="109"/>
  <c r="AF35" i="109"/>
  <c r="T36" i="109"/>
  <c r="V36" i="109"/>
  <c r="X36" i="109"/>
  <c r="Z36" i="109"/>
  <c r="AB36" i="109"/>
  <c r="AD36" i="109"/>
  <c r="AF36" i="109"/>
  <c r="T37" i="109"/>
  <c r="V37" i="109"/>
  <c r="X37" i="109"/>
  <c r="Z37" i="109"/>
  <c r="AB37" i="109"/>
  <c r="AD37" i="109"/>
  <c r="T40" i="109"/>
  <c r="T42" i="109" s="1"/>
  <c r="V40" i="109"/>
  <c r="V42" i="109" s="1"/>
  <c r="X40" i="109"/>
  <c r="Z40" i="109"/>
  <c r="Z42" i="109" s="1"/>
  <c r="AB40" i="109"/>
  <c r="AD40" i="109"/>
  <c r="AD42" i="109" s="1"/>
  <c r="D107" i="109"/>
  <c r="F107" i="109"/>
  <c r="H107" i="109"/>
  <c r="J107" i="109"/>
  <c r="L107" i="109"/>
  <c r="D108" i="101"/>
  <c r="F108" i="101"/>
  <c r="H108" i="101"/>
  <c r="J108" i="101"/>
  <c r="L108" i="101"/>
  <c r="N107" i="101"/>
  <c r="C108" i="101"/>
  <c r="E108" i="101"/>
  <c r="G108" i="101"/>
  <c r="I108" i="101"/>
  <c r="K108" i="101"/>
  <c r="M107" i="101"/>
  <c r="AE10" i="101"/>
  <c r="S34" i="101"/>
  <c r="U34" i="101"/>
  <c r="W34" i="101"/>
  <c r="Y34" i="101"/>
  <c r="AA34" i="101"/>
  <c r="AC34" i="101"/>
  <c r="S35" i="101"/>
  <c r="U35" i="101"/>
  <c r="W35" i="101"/>
  <c r="Y35" i="101"/>
  <c r="AA35" i="101"/>
  <c r="AC35" i="101"/>
  <c r="AE35" i="101"/>
  <c r="S36" i="101"/>
  <c r="U36" i="101"/>
  <c r="W36" i="101"/>
  <c r="Y36" i="101"/>
  <c r="AA36" i="101"/>
  <c r="AC36" i="101"/>
  <c r="AE36" i="101"/>
  <c r="S37" i="101"/>
  <c r="U37" i="101"/>
  <c r="W37" i="101"/>
  <c r="Y37" i="101"/>
  <c r="AA37" i="101"/>
  <c r="AC37" i="101"/>
  <c r="S40" i="101"/>
  <c r="U40" i="101"/>
  <c r="W40" i="101"/>
  <c r="Y40" i="101"/>
  <c r="Y42" i="101" s="1"/>
  <c r="AA40" i="101"/>
  <c r="AA42" i="101" s="1"/>
  <c r="AC40" i="101"/>
  <c r="AC42" i="101" s="1"/>
  <c r="C107" i="101"/>
  <c r="E107" i="101"/>
  <c r="G107" i="101"/>
  <c r="I107" i="101"/>
  <c r="K107" i="101"/>
  <c r="N108" i="101"/>
  <c r="AF10" i="101"/>
  <c r="T34" i="101"/>
  <c r="V34" i="101"/>
  <c r="X34" i="101"/>
  <c r="Z34" i="101"/>
  <c r="AB34" i="101"/>
  <c r="AD34" i="101"/>
  <c r="T35" i="101"/>
  <c r="V35" i="101"/>
  <c r="X35" i="101"/>
  <c r="Z35" i="101"/>
  <c r="AB35" i="101"/>
  <c r="AD35" i="101"/>
  <c r="AF35" i="101"/>
  <c r="T36" i="101"/>
  <c r="V36" i="101"/>
  <c r="X36" i="101"/>
  <c r="Z36" i="101"/>
  <c r="AB36" i="101"/>
  <c r="AD36" i="101"/>
  <c r="AF36" i="101"/>
  <c r="T37" i="101"/>
  <c r="V37" i="101"/>
  <c r="X37" i="101"/>
  <c r="Z37" i="101"/>
  <c r="AB37" i="101"/>
  <c r="AD37" i="101"/>
  <c r="T40" i="101"/>
  <c r="T42" i="101" s="1"/>
  <c r="V40" i="101"/>
  <c r="V42" i="101" s="1"/>
  <c r="X40" i="101"/>
  <c r="X42" i="101" s="1"/>
  <c r="Z40" i="101"/>
  <c r="Z42" i="101" s="1"/>
  <c r="AB40" i="101"/>
  <c r="AD40" i="101"/>
  <c r="AD42" i="101" s="1"/>
  <c r="D107" i="101"/>
  <c r="F107" i="101"/>
  <c r="H107" i="101"/>
  <c r="J107" i="101"/>
  <c r="L107" i="101"/>
  <c r="W42" i="101" l="1"/>
  <c r="AB42" i="109"/>
  <c r="N108" i="109"/>
  <c r="K108" i="109"/>
  <c r="C108" i="109"/>
  <c r="H108" i="109"/>
  <c r="E60" i="99"/>
  <c r="J60" i="99"/>
  <c r="L59" i="100"/>
  <c r="D59" i="100"/>
  <c r="N60" i="100"/>
  <c r="E59" i="100"/>
  <c r="G60" i="100"/>
  <c r="J60" i="100"/>
  <c r="AE26" i="99"/>
  <c r="U42" i="101"/>
  <c r="I108" i="109"/>
  <c r="F108" i="109"/>
  <c r="K60" i="99"/>
  <c r="C60" i="99"/>
  <c r="H60" i="99"/>
  <c r="J59" i="100"/>
  <c r="K59" i="100"/>
  <c r="C59" i="100"/>
  <c r="M59" i="100"/>
  <c r="E60" i="100"/>
  <c r="H60" i="100"/>
  <c r="S42" i="101"/>
  <c r="G108" i="109"/>
  <c r="L108" i="109"/>
  <c r="I60" i="99"/>
  <c r="H59" i="100"/>
  <c r="I59" i="100"/>
  <c r="K60" i="100"/>
  <c r="C60" i="100"/>
  <c r="AE27" i="99"/>
  <c r="AE38" i="109"/>
  <c r="X42" i="109"/>
  <c r="AC42" i="109"/>
  <c r="AB42" i="101"/>
  <c r="AE28" i="100"/>
  <c r="AE25" i="100"/>
  <c r="AE22" i="100"/>
  <c r="AF28" i="100"/>
  <c r="AF25" i="100"/>
  <c r="AF22" i="100"/>
  <c r="AE28" i="99"/>
  <c r="AE25" i="99"/>
  <c r="AE22" i="99"/>
  <c r="AF28" i="99"/>
  <c r="AF25" i="99"/>
  <c r="AF22" i="99"/>
  <c r="AE41" i="109"/>
  <c r="AE40" i="109"/>
  <c r="AE37" i="109"/>
  <c r="AE34" i="109"/>
  <c r="AF41" i="109"/>
  <c r="AF42" i="109" s="1"/>
  <c r="AF40" i="109"/>
  <c r="AF37" i="109"/>
  <c r="AF34" i="109"/>
  <c r="AE41" i="101"/>
  <c r="AE42" i="101" s="1"/>
  <c r="AE40" i="101"/>
  <c r="AE37" i="101"/>
  <c r="AE34" i="101"/>
  <c r="AF41" i="101"/>
  <c r="AF42" i="101" s="1"/>
  <c r="AF40" i="101"/>
  <c r="AF37" i="101"/>
  <c r="AF34" i="101"/>
  <c r="AE42" i="109" l="1"/>
  <c r="N106" i="105"/>
  <c r="M106" i="105"/>
  <c r="L106" i="105"/>
  <c r="K106" i="105"/>
  <c r="J106" i="105"/>
  <c r="I106" i="105"/>
  <c r="H106" i="105"/>
  <c r="G106" i="105"/>
  <c r="F106" i="105"/>
  <c r="E106" i="105"/>
  <c r="D106" i="105"/>
  <c r="C106" i="105"/>
  <c r="P105" i="105"/>
  <c r="O105" i="105"/>
  <c r="P104" i="105"/>
  <c r="O104" i="105"/>
  <c r="P103" i="105"/>
  <c r="O103" i="105"/>
  <c r="P102" i="105"/>
  <c r="AF33" i="105" s="1"/>
  <c r="O102" i="105"/>
  <c r="AE33" i="105" s="1"/>
  <c r="P101" i="105"/>
  <c r="O101" i="105"/>
  <c r="P100" i="105"/>
  <c r="O100" i="105"/>
  <c r="P99" i="105"/>
  <c r="O99" i="105"/>
  <c r="P98" i="105"/>
  <c r="AF32" i="105" s="1"/>
  <c r="O98" i="105"/>
  <c r="AE32" i="105" s="1"/>
  <c r="P97" i="105"/>
  <c r="O97" i="105"/>
  <c r="P96" i="105"/>
  <c r="O96" i="105"/>
  <c r="P95" i="105"/>
  <c r="O95" i="105"/>
  <c r="P94" i="105"/>
  <c r="O94" i="105"/>
  <c r="AE31" i="105" s="1"/>
  <c r="P93" i="105"/>
  <c r="O93" i="105"/>
  <c r="P92" i="105"/>
  <c r="O92" i="105"/>
  <c r="P91" i="105"/>
  <c r="O91" i="105"/>
  <c r="P90" i="105"/>
  <c r="AF30" i="105" s="1"/>
  <c r="O90" i="105"/>
  <c r="AE30" i="105" s="1"/>
  <c r="P89" i="105"/>
  <c r="O89" i="105"/>
  <c r="P88" i="105"/>
  <c r="O88" i="105"/>
  <c r="P87" i="105"/>
  <c r="O87" i="105"/>
  <c r="P86" i="105"/>
  <c r="AF29" i="105" s="1"/>
  <c r="O86" i="105"/>
  <c r="AE29" i="105" s="1"/>
  <c r="P85" i="105"/>
  <c r="O85" i="105"/>
  <c r="P84" i="105"/>
  <c r="O84" i="105"/>
  <c r="P83" i="105"/>
  <c r="O83" i="105"/>
  <c r="P82" i="105"/>
  <c r="AF28" i="105" s="1"/>
  <c r="O82" i="105"/>
  <c r="AE28" i="105" s="1"/>
  <c r="P81" i="105"/>
  <c r="O81" i="105"/>
  <c r="P80" i="105"/>
  <c r="O80" i="105"/>
  <c r="P79" i="105"/>
  <c r="O79" i="105"/>
  <c r="P78" i="105"/>
  <c r="O78" i="105"/>
  <c r="AE27" i="105" s="1"/>
  <c r="P77" i="105"/>
  <c r="O77" i="105"/>
  <c r="P76" i="105"/>
  <c r="O76" i="105"/>
  <c r="P75" i="105"/>
  <c r="O75" i="105"/>
  <c r="P74" i="105"/>
  <c r="AF26" i="105" s="1"/>
  <c r="O74" i="105"/>
  <c r="AE26" i="105" s="1"/>
  <c r="P73" i="105"/>
  <c r="O73" i="105"/>
  <c r="P72" i="105"/>
  <c r="O72" i="105"/>
  <c r="P71" i="105"/>
  <c r="O71" i="105"/>
  <c r="P70" i="105"/>
  <c r="AF25" i="105" s="1"/>
  <c r="O70" i="105"/>
  <c r="AE25" i="105" s="1"/>
  <c r="P69" i="105"/>
  <c r="O69" i="105"/>
  <c r="P68" i="105"/>
  <c r="O68" i="105"/>
  <c r="P67" i="105"/>
  <c r="O67" i="105"/>
  <c r="P66" i="105"/>
  <c r="AF24" i="105" s="1"/>
  <c r="O66" i="105"/>
  <c r="AE24" i="105" s="1"/>
  <c r="P65" i="105"/>
  <c r="O65" i="105"/>
  <c r="P64" i="105"/>
  <c r="O64" i="105"/>
  <c r="P63" i="105"/>
  <c r="O63" i="105"/>
  <c r="P62" i="105"/>
  <c r="O62" i="105"/>
  <c r="AE23" i="105" s="1"/>
  <c r="P61" i="105"/>
  <c r="O61" i="105"/>
  <c r="P60" i="105"/>
  <c r="O60" i="105"/>
  <c r="P59" i="105"/>
  <c r="O59" i="105"/>
  <c r="P58" i="105"/>
  <c r="AF22" i="105" s="1"/>
  <c r="O58" i="105"/>
  <c r="AE22" i="105" s="1"/>
  <c r="P57" i="105"/>
  <c r="O57" i="105"/>
  <c r="P56" i="105"/>
  <c r="O56" i="105"/>
  <c r="P55" i="105"/>
  <c r="O55" i="105"/>
  <c r="P54" i="105"/>
  <c r="AF21" i="105" s="1"/>
  <c r="O54" i="105"/>
  <c r="AE21" i="105" s="1"/>
  <c r="P53" i="105"/>
  <c r="O53" i="105"/>
  <c r="P52" i="105"/>
  <c r="O52" i="105"/>
  <c r="P51" i="105"/>
  <c r="O51" i="105"/>
  <c r="P50" i="105"/>
  <c r="AF20" i="105" s="1"/>
  <c r="O50" i="105"/>
  <c r="AE20" i="105" s="1"/>
  <c r="P49" i="105"/>
  <c r="O49" i="105"/>
  <c r="P48" i="105"/>
  <c r="O48" i="105"/>
  <c r="P47" i="105"/>
  <c r="O47" i="105"/>
  <c r="P46" i="105"/>
  <c r="O46" i="105"/>
  <c r="AE19" i="105" s="1"/>
  <c r="AE39" i="105" s="1"/>
  <c r="P45" i="105"/>
  <c r="O45" i="105"/>
  <c r="P44" i="105"/>
  <c r="O44" i="105"/>
  <c r="P43" i="105"/>
  <c r="O43" i="105"/>
  <c r="P42" i="105"/>
  <c r="AF18" i="105" s="1"/>
  <c r="O42" i="105"/>
  <c r="AE18" i="105" s="1"/>
  <c r="P41" i="105"/>
  <c r="O41" i="105"/>
  <c r="P40" i="105"/>
  <c r="O40" i="105"/>
  <c r="P39" i="105"/>
  <c r="O39" i="105"/>
  <c r="P38" i="105"/>
  <c r="AF17" i="105" s="1"/>
  <c r="O38" i="105"/>
  <c r="AE17" i="105" s="1"/>
  <c r="P37" i="105"/>
  <c r="O37" i="105"/>
  <c r="P36" i="105"/>
  <c r="O36" i="105"/>
  <c r="P35" i="105"/>
  <c r="O35" i="105"/>
  <c r="P34" i="105"/>
  <c r="AF16" i="105" s="1"/>
  <c r="O34" i="105"/>
  <c r="AE16" i="105" s="1"/>
  <c r="AD33" i="105"/>
  <c r="AC33" i="105"/>
  <c r="AB33" i="105"/>
  <c r="AA33" i="105"/>
  <c r="Z33" i="105"/>
  <c r="Y33" i="105"/>
  <c r="X33" i="105"/>
  <c r="W33" i="105"/>
  <c r="V33" i="105"/>
  <c r="U33" i="105"/>
  <c r="T33" i="105"/>
  <c r="S33" i="105"/>
  <c r="P33" i="105"/>
  <c r="O33" i="105"/>
  <c r="AD32" i="105"/>
  <c r="AC32" i="105"/>
  <c r="AB32" i="105"/>
  <c r="AA32" i="105"/>
  <c r="Z32" i="105"/>
  <c r="Y32" i="105"/>
  <c r="X32" i="105"/>
  <c r="W32" i="105"/>
  <c r="V32" i="105"/>
  <c r="U32" i="105"/>
  <c r="T32" i="105"/>
  <c r="S32" i="105"/>
  <c r="P32" i="105"/>
  <c r="O32" i="105"/>
  <c r="AF31" i="105"/>
  <c r="AD31" i="105"/>
  <c r="AC31" i="105"/>
  <c r="AB31" i="105"/>
  <c r="AA31" i="105"/>
  <c r="Z31" i="105"/>
  <c r="Y31" i="105"/>
  <c r="X31" i="105"/>
  <c r="W31" i="105"/>
  <c r="V31" i="105"/>
  <c r="U31" i="105"/>
  <c r="T31" i="105"/>
  <c r="S31" i="105"/>
  <c r="P31" i="105"/>
  <c r="O31" i="105"/>
  <c r="AD30" i="105"/>
  <c r="AC30" i="105"/>
  <c r="AB30" i="105"/>
  <c r="AA30" i="105"/>
  <c r="Z30" i="105"/>
  <c r="Y30" i="105"/>
  <c r="X30" i="105"/>
  <c r="W30" i="105"/>
  <c r="V30" i="105"/>
  <c r="U30" i="105"/>
  <c r="T30" i="105"/>
  <c r="S30" i="105"/>
  <c r="P30" i="105"/>
  <c r="O30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P29" i="105"/>
  <c r="O29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P28" i="105"/>
  <c r="O28" i="105"/>
  <c r="AF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P27" i="105"/>
  <c r="O27" i="105"/>
  <c r="AD26" i="105"/>
  <c r="AC26" i="105"/>
  <c r="AB26" i="105"/>
  <c r="AA26" i="105"/>
  <c r="Z26" i="105"/>
  <c r="Y26" i="105"/>
  <c r="X26" i="105"/>
  <c r="W26" i="105"/>
  <c r="V26" i="105"/>
  <c r="U26" i="105"/>
  <c r="T26" i="105"/>
  <c r="S26" i="105"/>
  <c r="P26" i="105"/>
  <c r="AF14" i="105" s="1"/>
  <c r="O26" i="105"/>
  <c r="AD25" i="105"/>
  <c r="AC25" i="105"/>
  <c r="AB25" i="105"/>
  <c r="AA25" i="105"/>
  <c r="Z25" i="105"/>
  <c r="Y25" i="105"/>
  <c r="X25" i="105"/>
  <c r="W25" i="105"/>
  <c r="V25" i="105"/>
  <c r="U25" i="105"/>
  <c r="T25" i="105"/>
  <c r="S25" i="105"/>
  <c r="P25" i="105"/>
  <c r="O25" i="105"/>
  <c r="AD24" i="105"/>
  <c r="AC24" i="105"/>
  <c r="AB24" i="105"/>
  <c r="AA24" i="105"/>
  <c r="Z24" i="105"/>
  <c r="Y24" i="105"/>
  <c r="X24" i="105"/>
  <c r="W24" i="105"/>
  <c r="V24" i="105"/>
  <c r="U24" i="105"/>
  <c r="T24" i="105"/>
  <c r="S24" i="105"/>
  <c r="P24" i="105"/>
  <c r="O24" i="105"/>
  <c r="AF23" i="105"/>
  <c r="AD23" i="105"/>
  <c r="AC23" i="105"/>
  <c r="AB23" i="105"/>
  <c r="AA23" i="105"/>
  <c r="Z23" i="105"/>
  <c r="Y23" i="105"/>
  <c r="X23" i="105"/>
  <c r="W23" i="105"/>
  <c r="V23" i="105"/>
  <c r="U23" i="105"/>
  <c r="T23" i="105"/>
  <c r="S23" i="105"/>
  <c r="P23" i="105"/>
  <c r="O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P22" i="105"/>
  <c r="AF13" i="105" s="1"/>
  <c r="O22" i="105"/>
  <c r="AD21" i="105"/>
  <c r="AC21" i="105"/>
  <c r="AB21" i="105"/>
  <c r="AA21" i="105"/>
  <c r="Z21" i="105"/>
  <c r="Y21" i="105"/>
  <c r="X21" i="105"/>
  <c r="W21" i="105"/>
  <c r="V21" i="105"/>
  <c r="U21" i="105"/>
  <c r="T21" i="105"/>
  <c r="S21" i="105"/>
  <c r="P21" i="105"/>
  <c r="O21" i="105"/>
  <c r="AD20" i="105"/>
  <c r="AC20" i="105"/>
  <c r="AB20" i="105"/>
  <c r="AA20" i="105"/>
  <c r="Z20" i="105"/>
  <c r="Y20" i="105"/>
  <c r="X20" i="105"/>
  <c r="W20" i="105"/>
  <c r="V20" i="105"/>
  <c r="U20" i="105"/>
  <c r="T20" i="105"/>
  <c r="S20" i="105"/>
  <c r="P20" i="105"/>
  <c r="O20" i="105"/>
  <c r="AF19" i="105"/>
  <c r="AD19" i="105"/>
  <c r="AD39" i="105" s="1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S39" i="105" s="1"/>
  <c r="P19" i="105"/>
  <c r="O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P18" i="105"/>
  <c r="AF12" i="105" s="1"/>
  <c r="O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P17" i="105"/>
  <c r="O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P16" i="105"/>
  <c r="O16" i="105"/>
  <c r="AF15" i="105"/>
  <c r="AD15" i="105"/>
  <c r="AC15" i="105"/>
  <c r="AB15" i="105"/>
  <c r="AA15" i="105"/>
  <c r="Z15" i="105"/>
  <c r="Y15" i="105"/>
  <c r="X15" i="105"/>
  <c r="W15" i="105"/>
  <c r="V15" i="105"/>
  <c r="U15" i="105"/>
  <c r="T15" i="105"/>
  <c r="S15" i="105"/>
  <c r="P15" i="105"/>
  <c r="O15" i="105"/>
  <c r="AD14" i="105"/>
  <c r="AC14" i="105"/>
  <c r="AB14" i="105"/>
  <c r="AA14" i="105"/>
  <c r="Z14" i="105"/>
  <c r="Y14" i="105"/>
  <c r="X14" i="105"/>
  <c r="W14" i="105"/>
  <c r="V14" i="105"/>
  <c r="U14" i="105"/>
  <c r="T14" i="105"/>
  <c r="S14" i="105"/>
  <c r="P14" i="105"/>
  <c r="O14" i="105"/>
  <c r="AD13" i="105"/>
  <c r="AC13" i="105"/>
  <c r="AC38" i="105" s="1"/>
  <c r="AB13" i="105"/>
  <c r="AA13" i="105"/>
  <c r="Z13" i="105"/>
  <c r="Y13" i="105"/>
  <c r="Y38" i="105" s="1"/>
  <c r="X13" i="105"/>
  <c r="W13" i="105"/>
  <c r="V13" i="105"/>
  <c r="U13" i="105"/>
  <c r="U38" i="105" s="1"/>
  <c r="T13" i="105"/>
  <c r="S13" i="105"/>
  <c r="P13" i="105"/>
  <c r="O13" i="105"/>
  <c r="AD12" i="105"/>
  <c r="AC12" i="105"/>
  <c r="AB12" i="105"/>
  <c r="AA12" i="105"/>
  <c r="Z12" i="105"/>
  <c r="Y12" i="105"/>
  <c r="X12" i="105"/>
  <c r="W12" i="105"/>
  <c r="V12" i="105"/>
  <c r="U12" i="105"/>
  <c r="T12" i="105"/>
  <c r="S12" i="105"/>
  <c r="P12" i="105"/>
  <c r="O12" i="105"/>
  <c r="AF11" i="105"/>
  <c r="AD11" i="105"/>
  <c r="AC11" i="105"/>
  <c r="AB11" i="105"/>
  <c r="AA11" i="105"/>
  <c r="Z11" i="105"/>
  <c r="Y11" i="105"/>
  <c r="X11" i="105"/>
  <c r="W11" i="105"/>
  <c r="V11" i="105"/>
  <c r="U11" i="105"/>
  <c r="T11" i="105"/>
  <c r="S11" i="105"/>
  <c r="P11" i="105"/>
  <c r="O11" i="105"/>
  <c r="AD10" i="105"/>
  <c r="AC10" i="105"/>
  <c r="AB10" i="105"/>
  <c r="AA10" i="105"/>
  <c r="Z10" i="105"/>
  <c r="Y10" i="105"/>
  <c r="X10" i="105"/>
  <c r="W10" i="105"/>
  <c r="V10" i="105"/>
  <c r="U10" i="105"/>
  <c r="T10" i="105"/>
  <c r="S10" i="105"/>
  <c r="P10" i="105"/>
  <c r="O10" i="105"/>
  <c r="K6" i="105"/>
  <c r="G6" i="105"/>
  <c r="D6" i="105"/>
  <c r="K5" i="105"/>
  <c r="G5" i="105"/>
  <c r="C3" i="105"/>
  <c r="AF35" i="105" l="1"/>
  <c r="AF10" i="105"/>
  <c r="AF40" i="105" s="1"/>
  <c r="V41" i="105"/>
  <c r="Z41" i="105"/>
  <c r="AD41" i="105"/>
  <c r="V38" i="105"/>
  <c r="Z38" i="105"/>
  <c r="AD38" i="105"/>
  <c r="T39" i="105"/>
  <c r="X39" i="105"/>
  <c r="AB39" i="105"/>
  <c r="S41" i="105"/>
  <c r="W41" i="105"/>
  <c r="AA41" i="105"/>
  <c r="S38" i="105"/>
  <c r="W38" i="105"/>
  <c r="AA38" i="105"/>
  <c r="U39" i="105"/>
  <c r="Y39" i="105"/>
  <c r="AC39" i="105"/>
  <c r="AF39" i="105"/>
  <c r="T40" i="105"/>
  <c r="X41" i="105"/>
  <c r="AB40" i="105"/>
  <c r="T38" i="105"/>
  <c r="X38" i="105"/>
  <c r="AB38" i="105"/>
  <c r="AE11" i="105"/>
  <c r="AE12" i="105"/>
  <c r="AE13" i="105"/>
  <c r="AE14" i="105"/>
  <c r="AE15" i="105"/>
  <c r="O106" i="105"/>
  <c r="G108" i="105" s="1"/>
  <c r="U41" i="105"/>
  <c r="Y41" i="105"/>
  <c r="AC41" i="105"/>
  <c r="P106" i="105"/>
  <c r="J107" i="105" s="1"/>
  <c r="C108" i="105"/>
  <c r="N107" i="105"/>
  <c r="F107" i="105"/>
  <c r="D108" i="105"/>
  <c r="H108" i="105"/>
  <c r="L108" i="105"/>
  <c r="F108" i="105"/>
  <c r="J108" i="105"/>
  <c r="E108" i="105"/>
  <c r="I108" i="105"/>
  <c r="K108" i="105"/>
  <c r="N108" i="105"/>
  <c r="T34" i="105"/>
  <c r="AB34" i="105"/>
  <c r="T35" i="105"/>
  <c r="AB35" i="105"/>
  <c r="X36" i="105"/>
  <c r="T37" i="105"/>
  <c r="AF37" i="105"/>
  <c r="AF38" i="105"/>
  <c r="X40" i="105"/>
  <c r="X42" i="105" s="1"/>
  <c r="T41" i="105"/>
  <c r="T42" i="105" s="1"/>
  <c r="AB41" i="105"/>
  <c r="U34" i="105"/>
  <c r="Y34" i="105"/>
  <c r="AC34" i="105"/>
  <c r="U35" i="105"/>
  <c r="Y35" i="105"/>
  <c r="AC35" i="105"/>
  <c r="U36" i="105"/>
  <c r="Y36" i="105"/>
  <c r="AC36" i="105"/>
  <c r="U37" i="105"/>
  <c r="Y37" i="105"/>
  <c r="AC37" i="105"/>
  <c r="U40" i="105"/>
  <c r="U42" i="105" s="1"/>
  <c r="Y40" i="105"/>
  <c r="Y42" i="105" s="1"/>
  <c r="AC40" i="105"/>
  <c r="C107" i="105"/>
  <c r="G107" i="105"/>
  <c r="K107" i="105"/>
  <c r="X35" i="105"/>
  <c r="T36" i="105"/>
  <c r="AF36" i="105"/>
  <c r="AB37" i="105"/>
  <c r="AF41" i="105"/>
  <c r="AF42" i="105" s="1"/>
  <c r="V34" i="105"/>
  <c r="Z34" i="105"/>
  <c r="AD34" i="105"/>
  <c r="V35" i="105"/>
  <c r="Z35" i="105"/>
  <c r="AD35" i="105"/>
  <c r="V36" i="105"/>
  <c r="Z36" i="105"/>
  <c r="AD36" i="105"/>
  <c r="V37" i="105"/>
  <c r="Z37" i="105"/>
  <c r="AD37" i="105"/>
  <c r="V40" i="105"/>
  <c r="V42" i="105" s="1"/>
  <c r="Z40" i="105"/>
  <c r="Z42" i="105" s="1"/>
  <c r="AD40" i="105"/>
  <c r="AD42" i="105" s="1"/>
  <c r="D107" i="105"/>
  <c r="H107" i="105"/>
  <c r="L107" i="105"/>
  <c r="X34" i="105"/>
  <c r="AF34" i="105"/>
  <c r="AB36" i="105"/>
  <c r="X37" i="105"/>
  <c r="AE10" i="105"/>
  <c r="S34" i="105"/>
  <c r="W34" i="105"/>
  <c r="AA34" i="105"/>
  <c r="S35" i="105"/>
  <c r="W35" i="105"/>
  <c r="AA35" i="105"/>
  <c r="AE35" i="105"/>
  <c r="S36" i="105"/>
  <c r="W36" i="105"/>
  <c r="AA36" i="105"/>
  <c r="AE36" i="105"/>
  <c r="S37" i="105"/>
  <c r="W37" i="105"/>
  <c r="AA37" i="105"/>
  <c r="S40" i="105"/>
  <c r="S42" i="105" s="1"/>
  <c r="W40" i="105"/>
  <c r="W42" i="105" s="1"/>
  <c r="AA40" i="105"/>
  <c r="AA42" i="105" s="1"/>
  <c r="E107" i="105"/>
  <c r="I107" i="105"/>
  <c r="AB42" i="105" l="1"/>
  <c r="AC42" i="105"/>
  <c r="M107" i="105"/>
  <c r="AE38" i="105"/>
  <c r="AE41" i="105"/>
  <c r="AE40" i="105"/>
  <c r="AE37" i="105"/>
  <c r="AE34" i="105"/>
  <c r="AE42" i="105" l="1"/>
  <c r="N58" i="104"/>
  <c r="M58" i="104"/>
  <c r="L58" i="104"/>
  <c r="K58" i="104"/>
  <c r="J58" i="104"/>
  <c r="I58" i="104"/>
  <c r="H58" i="104"/>
  <c r="G58" i="104"/>
  <c r="F58" i="104"/>
  <c r="E58" i="104"/>
  <c r="D58" i="104"/>
  <c r="C58" i="104"/>
  <c r="P57" i="104"/>
  <c r="O57" i="104"/>
  <c r="P56" i="104"/>
  <c r="O56" i="104"/>
  <c r="P55" i="104"/>
  <c r="O55" i="104"/>
  <c r="P54" i="104"/>
  <c r="AF21" i="104" s="1"/>
  <c r="O54" i="104"/>
  <c r="P53" i="104"/>
  <c r="O53" i="104"/>
  <c r="P52" i="104"/>
  <c r="O52" i="104"/>
  <c r="P51" i="104"/>
  <c r="O51" i="104"/>
  <c r="AE20" i="104" s="1"/>
  <c r="P50" i="104"/>
  <c r="AF20" i="104" s="1"/>
  <c r="O50" i="104"/>
  <c r="P49" i="104"/>
  <c r="O49" i="104"/>
  <c r="P48" i="104"/>
  <c r="O48" i="104"/>
  <c r="P47" i="104"/>
  <c r="O47" i="104"/>
  <c r="AE19" i="104" s="1"/>
  <c r="P46" i="104"/>
  <c r="O46" i="104"/>
  <c r="P45" i="104"/>
  <c r="O45" i="104"/>
  <c r="P44" i="104"/>
  <c r="O44" i="104"/>
  <c r="P43" i="104"/>
  <c r="O43" i="104"/>
  <c r="AE18" i="104" s="1"/>
  <c r="P42" i="104"/>
  <c r="AF18" i="104" s="1"/>
  <c r="O42" i="104"/>
  <c r="P41" i="104"/>
  <c r="O41" i="104"/>
  <c r="P40" i="104"/>
  <c r="O40" i="104"/>
  <c r="P39" i="104"/>
  <c r="O39" i="104"/>
  <c r="AE17" i="104" s="1"/>
  <c r="P38" i="104"/>
  <c r="AF17" i="104" s="1"/>
  <c r="O38" i="104"/>
  <c r="P37" i="104"/>
  <c r="O37" i="104"/>
  <c r="P36" i="104"/>
  <c r="O36" i="104"/>
  <c r="P35" i="104"/>
  <c r="O35" i="104"/>
  <c r="AE16" i="104" s="1"/>
  <c r="P34" i="104"/>
  <c r="AF16" i="104" s="1"/>
  <c r="O34" i="104"/>
  <c r="P33" i="104"/>
  <c r="O33" i="104"/>
  <c r="P32" i="104"/>
  <c r="O32" i="104"/>
  <c r="P31" i="104"/>
  <c r="O31" i="104"/>
  <c r="AE15" i="104" s="1"/>
  <c r="P30" i="104"/>
  <c r="AF15" i="104" s="1"/>
  <c r="O30" i="104"/>
  <c r="P29" i="104"/>
  <c r="O29" i="104"/>
  <c r="P28" i="104"/>
  <c r="O28" i="104"/>
  <c r="P27" i="104"/>
  <c r="O27" i="104"/>
  <c r="P26" i="104"/>
  <c r="AF14" i="104" s="1"/>
  <c r="O26" i="104"/>
  <c r="P25" i="104"/>
  <c r="O25" i="104"/>
  <c r="P24" i="104"/>
  <c r="O24" i="104"/>
  <c r="P23" i="104"/>
  <c r="O23" i="104"/>
  <c r="P22" i="104"/>
  <c r="AF13" i="104" s="1"/>
  <c r="O22" i="104"/>
  <c r="AD21" i="104"/>
  <c r="AC21" i="104"/>
  <c r="AB21" i="104"/>
  <c r="AA21" i="104"/>
  <c r="Z21" i="104"/>
  <c r="Y21" i="104"/>
  <c r="X21" i="104"/>
  <c r="W21" i="104"/>
  <c r="V21" i="104"/>
  <c r="U21" i="104"/>
  <c r="T21" i="104"/>
  <c r="S21" i="104"/>
  <c r="P21" i="104"/>
  <c r="O21" i="104"/>
  <c r="AD20" i="104"/>
  <c r="AC20" i="104"/>
  <c r="AB20" i="104"/>
  <c r="AA20" i="104"/>
  <c r="Z20" i="104"/>
  <c r="Y20" i="104"/>
  <c r="X20" i="104"/>
  <c r="W20" i="104"/>
  <c r="V20" i="104"/>
  <c r="U20" i="104"/>
  <c r="T20" i="104"/>
  <c r="S20" i="104"/>
  <c r="P20" i="104"/>
  <c r="O20" i="104"/>
  <c r="AD19" i="104"/>
  <c r="AC19" i="104"/>
  <c r="AB19" i="104"/>
  <c r="AA19" i="104"/>
  <c r="Z19" i="104"/>
  <c r="Y19" i="104"/>
  <c r="X19" i="104"/>
  <c r="W19" i="104"/>
  <c r="V19" i="104"/>
  <c r="U19" i="104"/>
  <c r="T19" i="104"/>
  <c r="S19" i="104"/>
  <c r="P19" i="104"/>
  <c r="O19" i="104"/>
  <c r="AD18" i="104"/>
  <c r="AC18" i="104"/>
  <c r="AB18" i="104"/>
  <c r="AA18" i="104"/>
  <c r="Z18" i="104"/>
  <c r="Y18" i="104"/>
  <c r="X18" i="104"/>
  <c r="W18" i="104"/>
  <c r="V18" i="104"/>
  <c r="U18" i="104"/>
  <c r="T18" i="104"/>
  <c r="S18" i="104"/>
  <c r="P18" i="104"/>
  <c r="AF12" i="104" s="1"/>
  <c r="O18" i="104"/>
  <c r="AD17" i="104"/>
  <c r="AC17" i="104"/>
  <c r="AB17" i="104"/>
  <c r="AA17" i="104"/>
  <c r="Z17" i="104"/>
  <c r="Y17" i="104"/>
  <c r="X17" i="104"/>
  <c r="W17" i="104"/>
  <c r="V17" i="104"/>
  <c r="U17" i="104"/>
  <c r="T17" i="104"/>
  <c r="S17" i="104"/>
  <c r="P17" i="104"/>
  <c r="O17" i="104"/>
  <c r="AD16" i="104"/>
  <c r="AC16" i="104"/>
  <c r="AB16" i="104"/>
  <c r="AA16" i="104"/>
  <c r="Z16" i="104"/>
  <c r="Y16" i="104"/>
  <c r="X16" i="104"/>
  <c r="W16" i="104"/>
  <c r="V16" i="104"/>
  <c r="U16" i="104"/>
  <c r="T16" i="104"/>
  <c r="S16" i="104"/>
  <c r="P16" i="104"/>
  <c r="AF11" i="104" s="1"/>
  <c r="O16" i="104"/>
  <c r="AD15" i="104"/>
  <c r="AC15" i="104"/>
  <c r="AB15" i="104"/>
  <c r="AA15" i="104"/>
  <c r="Z15" i="104"/>
  <c r="Y15" i="104"/>
  <c r="X15" i="104"/>
  <c r="W15" i="104"/>
  <c r="V15" i="104"/>
  <c r="U15" i="104"/>
  <c r="T15" i="104"/>
  <c r="S15" i="104"/>
  <c r="P15" i="104"/>
  <c r="O15" i="104"/>
  <c r="AD14" i="104"/>
  <c r="AC14" i="104"/>
  <c r="AB14" i="104"/>
  <c r="AA14" i="104"/>
  <c r="Z14" i="104"/>
  <c r="Y14" i="104"/>
  <c r="X14" i="104"/>
  <c r="W14" i="104"/>
  <c r="V14" i="104"/>
  <c r="U14" i="104"/>
  <c r="T14" i="104"/>
  <c r="S14" i="104"/>
  <c r="P14" i="104"/>
  <c r="O14" i="104"/>
  <c r="AD13" i="104"/>
  <c r="AC13" i="104"/>
  <c r="AC26" i="104" s="1"/>
  <c r="AB13" i="104"/>
  <c r="AA13" i="104"/>
  <c r="Z13" i="104"/>
  <c r="Y13" i="104"/>
  <c r="Y26" i="104" s="1"/>
  <c r="X13" i="104"/>
  <c r="W13" i="104"/>
  <c r="V13" i="104"/>
  <c r="U13" i="104"/>
  <c r="U26" i="104" s="1"/>
  <c r="T13" i="104"/>
  <c r="S13" i="104"/>
  <c r="P13" i="104"/>
  <c r="O13" i="104"/>
  <c r="AD12" i="104"/>
  <c r="AC12" i="104"/>
  <c r="AB12" i="104"/>
  <c r="AA12" i="104"/>
  <c r="Z12" i="104"/>
  <c r="Y12" i="104"/>
  <c r="X12" i="104"/>
  <c r="W12" i="104"/>
  <c r="V12" i="104"/>
  <c r="U12" i="104"/>
  <c r="T12" i="104"/>
  <c r="S12" i="104"/>
  <c r="P12" i="104"/>
  <c r="O12" i="104"/>
  <c r="AD11" i="104"/>
  <c r="AC11" i="104"/>
  <c r="AB11" i="104"/>
  <c r="AA11" i="104"/>
  <c r="Z11" i="104"/>
  <c r="Y11" i="104"/>
  <c r="X11" i="104"/>
  <c r="W11" i="104"/>
  <c r="V11" i="104"/>
  <c r="U11" i="104"/>
  <c r="T11" i="104"/>
  <c r="S11" i="104"/>
  <c r="P11" i="104"/>
  <c r="O11" i="104"/>
  <c r="AD10" i="104"/>
  <c r="AC10" i="104"/>
  <c r="AC25" i="104" s="1"/>
  <c r="AB10" i="104"/>
  <c r="AA10" i="104"/>
  <c r="Z10" i="104"/>
  <c r="Y10" i="104"/>
  <c r="X10" i="104"/>
  <c r="W10" i="104"/>
  <c r="V10" i="104"/>
  <c r="U10" i="104"/>
  <c r="T10" i="104"/>
  <c r="S10" i="104"/>
  <c r="P10" i="104"/>
  <c r="O10" i="104"/>
  <c r="K6" i="104"/>
  <c r="K5" i="104"/>
  <c r="G5" i="104"/>
  <c r="D5" i="104"/>
  <c r="C3" i="104"/>
  <c r="C3" i="111" s="1"/>
  <c r="N58" i="103"/>
  <c r="M58" i="103"/>
  <c r="L58" i="103"/>
  <c r="K58" i="103"/>
  <c r="J58" i="103"/>
  <c r="I58" i="103"/>
  <c r="H58" i="103"/>
  <c r="G58" i="103"/>
  <c r="F58" i="103"/>
  <c r="E58" i="103"/>
  <c r="D58" i="103"/>
  <c r="C58" i="103"/>
  <c r="P57" i="103"/>
  <c r="O57" i="103"/>
  <c r="P56" i="103"/>
  <c r="O56" i="103"/>
  <c r="P55" i="103"/>
  <c r="O55" i="103"/>
  <c r="P54" i="103"/>
  <c r="O54" i="103"/>
  <c r="AE21" i="103" s="1"/>
  <c r="P53" i="103"/>
  <c r="O53" i="103"/>
  <c r="P52" i="103"/>
  <c r="O52" i="103"/>
  <c r="P51" i="103"/>
  <c r="O51" i="103"/>
  <c r="P50" i="103"/>
  <c r="O50" i="103"/>
  <c r="AE20" i="103" s="1"/>
  <c r="P49" i="103"/>
  <c r="O49" i="103"/>
  <c r="P48" i="103"/>
  <c r="O48" i="103"/>
  <c r="P47" i="103"/>
  <c r="O47" i="103"/>
  <c r="P46" i="103"/>
  <c r="O46" i="103"/>
  <c r="AE19" i="103" s="1"/>
  <c r="AE27" i="103" s="1"/>
  <c r="P45" i="103"/>
  <c r="O45" i="103"/>
  <c r="P44" i="103"/>
  <c r="O44" i="103"/>
  <c r="P43" i="103"/>
  <c r="O43" i="103"/>
  <c r="P42" i="103"/>
  <c r="O42" i="103"/>
  <c r="AE18" i="103" s="1"/>
  <c r="P41" i="103"/>
  <c r="O41" i="103"/>
  <c r="P40" i="103"/>
  <c r="O40" i="103"/>
  <c r="P39" i="103"/>
  <c r="O39" i="103"/>
  <c r="P38" i="103"/>
  <c r="O38" i="103"/>
  <c r="AE17" i="103" s="1"/>
  <c r="P37" i="103"/>
  <c r="O37" i="103"/>
  <c r="P36" i="103"/>
  <c r="O36" i="103"/>
  <c r="P35" i="103"/>
  <c r="O35" i="103"/>
  <c r="P34" i="103"/>
  <c r="O34" i="103"/>
  <c r="AE16" i="103" s="1"/>
  <c r="P33" i="103"/>
  <c r="O33" i="103"/>
  <c r="P32" i="103"/>
  <c r="O32" i="103"/>
  <c r="P31" i="103"/>
  <c r="O31" i="103"/>
  <c r="P30" i="103"/>
  <c r="O30" i="103"/>
  <c r="AE15" i="103" s="1"/>
  <c r="P29" i="103"/>
  <c r="O29" i="103"/>
  <c r="P28" i="103"/>
  <c r="O28" i="103"/>
  <c r="P27" i="103"/>
  <c r="O27" i="103"/>
  <c r="P26" i="103"/>
  <c r="O26" i="103"/>
  <c r="AE14" i="103" s="1"/>
  <c r="P25" i="103"/>
  <c r="O25" i="103"/>
  <c r="P24" i="103"/>
  <c r="O24" i="103"/>
  <c r="P23" i="103"/>
  <c r="O23" i="103"/>
  <c r="P22" i="103"/>
  <c r="O22" i="103"/>
  <c r="AE13" i="103" s="1"/>
  <c r="AE26" i="103" s="1"/>
  <c r="AF21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P21" i="103"/>
  <c r="O21" i="103"/>
  <c r="AF20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P20" i="103"/>
  <c r="O20" i="103"/>
  <c r="AF19" i="103"/>
  <c r="AF27" i="103" s="1"/>
  <c r="AD19" i="103"/>
  <c r="AD27" i="103" s="1"/>
  <c r="AC19" i="103"/>
  <c r="AC27" i="103" s="1"/>
  <c r="AB19" i="103"/>
  <c r="AB24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7" i="103" s="1"/>
  <c r="T19" i="103"/>
  <c r="T27" i="103" s="1"/>
  <c r="S19" i="103"/>
  <c r="S27" i="103" s="1"/>
  <c r="P19" i="103"/>
  <c r="O19" i="103"/>
  <c r="AF18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P18" i="103"/>
  <c r="O18" i="103"/>
  <c r="AE12" i="103" s="1"/>
  <c r="AF17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P17" i="103"/>
  <c r="O17" i="103"/>
  <c r="AF16" i="103"/>
  <c r="AD16" i="103"/>
  <c r="AC16" i="103"/>
  <c r="AB16" i="103"/>
  <c r="AA16" i="103"/>
  <c r="Z16" i="103"/>
  <c r="Y16" i="103"/>
  <c r="X16" i="103"/>
  <c r="W16" i="103"/>
  <c r="V16" i="103"/>
  <c r="U16" i="103"/>
  <c r="T16" i="103"/>
  <c r="S16" i="103"/>
  <c r="P16" i="103"/>
  <c r="O16" i="103"/>
  <c r="AF15" i="103"/>
  <c r="AD15" i="103"/>
  <c r="AC15" i="103"/>
  <c r="AB15" i="103"/>
  <c r="AA15" i="103"/>
  <c r="Z15" i="103"/>
  <c r="Y15" i="103"/>
  <c r="X15" i="103"/>
  <c r="W15" i="103"/>
  <c r="V15" i="103"/>
  <c r="U15" i="103"/>
  <c r="T15" i="103"/>
  <c r="S15" i="103"/>
  <c r="P15" i="103"/>
  <c r="O15" i="103"/>
  <c r="AF14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P14" i="103"/>
  <c r="O14" i="103"/>
  <c r="AE11" i="103" s="1"/>
  <c r="AF13" i="103"/>
  <c r="AF23" i="103" s="1"/>
  <c r="AD13" i="103"/>
  <c r="AD26" i="103" s="1"/>
  <c r="AC13" i="103"/>
  <c r="AC26" i="103" s="1"/>
  <c r="AB13" i="103"/>
  <c r="AB26" i="103" s="1"/>
  <c r="AA13" i="103"/>
  <c r="AA26" i="103" s="1"/>
  <c r="Z13" i="103"/>
  <c r="Z26" i="103" s="1"/>
  <c r="Y13" i="103"/>
  <c r="Y26" i="103" s="1"/>
  <c r="X13" i="103"/>
  <c r="X23" i="103" s="1"/>
  <c r="W13" i="103"/>
  <c r="W26" i="103" s="1"/>
  <c r="V13" i="103"/>
  <c r="V26" i="103" s="1"/>
  <c r="U13" i="103"/>
  <c r="U26" i="103" s="1"/>
  <c r="T13" i="103"/>
  <c r="T26" i="103" s="1"/>
  <c r="S13" i="103"/>
  <c r="S26" i="103" s="1"/>
  <c r="P13" i="103"/>
  <c r="O13" i="103"/>
  <c r="AF12" i="103"/>
  <c r="AD12" i="103"/>
  <c r="AC12" i="103"/>
  <c r="AB12" i="103"/>
  <c r="AA12" i="103"/>
  <c r="Z12" i="103"/>
  <c r="Y12" i="103"/>
  <c r="X12" i="103"/>
  <c r="W12" i="103"/>
  <c r="V12" i="103"/>
  <c r="U12" i="103"/>
  <c r="T12" i="103"/>
  <c r="S12" i="103"/>
  <c r="P12" i="103"/>
  <c r="O12" i="103"/>
  <c r="AF11" i="103"/>
  <c r="AD11" i="103"/>
  <c r="AC11" i="103"/>
  <c r="AB11" i="103"/>
  <c r="AA11" i="103"/>
  <c r="Z11" i="103"/>
  <c r="Y11" i="103"/>
  <c r="X11" i="103"/>
  <c r="W11" i="103"/>
  <c r="V11" i="103"/>
  <c r="U11" i="103"/>
  <c r="T11" i="103"/>
  <c r="S11" i="103"/>
  <c r="P11" i="103"/>
  <c r="O11" i="103"/>
  <c r="AD10" i="103"/>
  <c r="AD28" i="103" s="1"/>
  <c r="AC10" i="103"/>
  <c r="AB10" i="103"/>
  <c r="AB28" i="103" s="1"/>
  <c r="AA10" i="103"/>
  <c r="Z10" i="103"/>
  <c r="Z28" i="103" s="1"/>
  <c r="Y10" i="103"/>
  <c r="X10" i="103"/>
  <c r="X25" i="103" s="1"/>
  <c r="W10" i="103"/>
  <c r="V10" i="103"/>
  <c r="V28" i="103" s="1"/>
  <c r="U10" i="103"/>
  <c r="T10" i="103"/>
  <c r="T25" i="103" s="1"/>
  <c r="S10" i="103"/>
  <c r="P10" i="103"/>
  <c r="AF10" i="103" s="1"/>
  <c r="AF25" i="103" s="1"/>
  <c r="O10" i="103"/>
  <c r="K6" i="103"/>
  <c r="G6" i="103"/>
  <c r="D6" i="103"/>
  <c r="K5" i="103"/>
  <c r="G5" i="103"/>
  <c r="C3" i="103"/>
  <c r="N106" i="110"/>
  <c r="M106" i="110"/>
  <c r="L106" i="110"/>
  <c r="K106" i="110"/>
  <c r="J106" i="110"/>
  <c r="I106" i="110"/>
  <c r="H106" i="110"/>
  <c r="G106" i="110"/>
  <c r="F106" i="110"/>
  <c r="E106" i="110"/>
  <c r="D106" i="110"/>
  <c r="C106" i="110"/>
  <c r="P105" i="110"/>
  <c r="O105" i="110"/>
  <c r="P104" i="110"/>
  <c r="O104" i="110"/>
  <c r="P103" i="110"/>
  <c r="O103" i="110"/>
  <c r="P102" i="110"/>
  <c r="O102" i="110"/>
  <c r="AE33" i="110" s="1"/>
  <c r="P101" i="110"/>
  <c r="O101" i="110"/>
  <c r="P100" i="110"/>
  <c r="O100" i="110"/>
  <c r="P99" i="110"/>
  <c r="O99" i="110"/>
  <c r="P98" i="110"/>
  <c r="O98" i="110"/>
  <c r="AE32" i="110" s="1"/>
  <c r="P97" i="110"/>
  <c r="O97" i="110"/>
  <c r="P96" i="110"/>
  <c r="O96" i="110"/>
  <c r="P95" i="110"/>
  <c r="O95" i="110"/>
  <c r="P94" i="110"/>
  <c r="O94" i="110"/>
  <c r="AE31" i="110" s="1"/>
  <c r="P93" i="110"/>
  <c r="O93" i="110"/>
  <c r="P92" i="110"/>
  <c r="O92" i="110"/>
  <c r="P91" i="110"/>
  <c r="O91" i="110"/>
  <c r="P90" i="110"/>
  <c r="O90" i="110"/>
  <c r="AE30" i="110" s="1"/>
  <c r="P89" i="110"/>
  <c r="O89" i="110"/>
  <c r="P88" i="110"/>
  <c r="O88" i="110"/>
  <c r="P87" i="110"/>
  <c r="O87" i="110"/>
  <c r="P86" i="110"/>
  <c r="O86" i="110"/>
  <c r="AE29" i="110" s="1"/>
  <c r="P85" i="110"/>
  <c r="O85" i="110"/>
  <c r="P84" i="110"/>
  <c r="O84" i="110"/>
  <c r="P83" i="110"/>
  <c r="O83" i="110"/>
  <c r="P82" i="110"/>
  <c r="O82" i="110"/>
  <c r="AE28" i="110" s="1"/>
  <c r="P81" i="110"/>
  <c r="O81" i="110"/>
  <c r="P80" i="110"/>
  <c r="O80" i="110"/>
  <c r="P79" i="110"/>
  <c r="O79" i="110"/>
  <c r="P78" i="110"/>
  <c r="O78" i="110"/>
  <c r="AE27" i="110" s="1"/>
  <c r="P77" i="110"/>
  <c r="O77" i="110"/>
  <c r="P76" i="110"/>
  <c r="O76" i="110"/>
  <c r="P75" i="110"/>
  <c r="O75" i="110"/>
  <c r="P74" i="110"/>
  <c r="O74" i="110"/>
  <c r="AE26" i="110" s="1"/>
  <c r="P73" i="110"/>
  <c r="O73" i="110"/>
  <c r="P72" i="110"/>
  <c r="O72" i="110"/>
  <c r="P71" i="110"/>
  <c r="O71" i="110"/>
  <c r="P70" i="110"/>
  <c r="O70" i="110"/>
  <c r="AE25" i="110" s="1"/>
  <c r="P69" i="110"/>
  <c r="O69" i="110"/>
  <c r="P68" i="110"/>
  <c r="O68" i="110"/>
  <c r="P67" i="110"/>
  <c r="O67" i="110"/>
  <c r="P66" i="110"/>
  <c r="O66" i="110"/>
  <c r="AE24" i="110" s="1"/>
  <c r="P65" i="110"/>
  <c r="O65" i="110"/>
  <c r="P64" i="110"/>
  <c r="O64" i="110"/>
  <c r="P63" i="110"/>
  <c r="O63" i="110"/>
  <c r="P62" i="110"/>
  <c r="O62" i="110"/>
  <c r="AE23" i="110" s="1"/>
  <c r="P61" i="110"/>
  <c r="O61" i="110"/>
  <c r="P60" i="110"/>
  <c r="O60" i="110"/>
  <c r="P59" i="110"/>
  <c r="O59" i="110"/>
  <c r="P58" i="110"/>
  <c r="O58" i="110"/>
  <c r="AE22" i="110" s="1"/>
  <c r="P57" i="110"/>
  <c r="O57" i="110"/>
  <c r="P56" i="110"/>
  <c r="O56" i="110"/>
  <c r="P55" i="110"/>
  <c r="O55" i="110"/>
  <c r="P54" i="110"/>
  <c r="O54" i="110"/>
  <c r="AE21" i="110" s="1"/>
  <c r="P53" i="110"/>
  <c r="O53" i="110"/>
  <c r="P52" i="110"/>
  <c r="O52" i="110"/>
  <c r="P51" i="110"/>
  <c r="O51" i="110"/>
  <c r="P50" i="110"/>
  <c r="O50" i="110"/>
  <c r="AE20" i="110" s="1"/>
  <c r="P49" i="110"/>
  <c r="O49" i="110"/>
  <c r="P48" i="110"/>
  <c r="O48" i="110"/>
  <c r="P47" i="110"/>
  <c r="O47" i="110"/>
  <c r="P46" i="110"/>
  <c r="O46" i="110"/>
  <c r="AE19" i="110" s="1"/>
  <c r="AE39" i="110" s="1"/>
  <c r="P45" i="110"/>
  <c r="O45" i="110"/>
  <c r="P44" i="110"/>
  <c r="O44" i="110"/>
  <c r="P43" i="110"/>
  <c r="O43" i="110"/>
  <c r="P42" i="110"/>
  <c r="O42" i="110"/>
  <c r="AE18" i="110" s="1"/>
  <c r="P41" i="110"/>
  <c r="O41" i="110"/>
  <c r="P40" i="110"/>
  <c r="O40" i="110"/>
  <c r="P39" i="110"/>
  <c r="O39" i="110"/>
  <c r="P38" i="110"/>
  <c r="O38" i="110"/>
  <c r="AE17" i="110" s="1"/>
  <c r="P37" i="110"/>
  <c r="O37" i="110"/>
  <c r="P36" i="110"/>
  <c r="O36" i="110"/>
  <c r="P35" i="110"/>
  <c r="O35" i="110"/>
  <c r="P34" i="110"/>
  <c r="O34" i="110"/>
  <c r="AE16" i="110" s="1"/>
  <c r="AF33" i="110"/>
  <c r="AD33" i="110"/>
  <c r="AC33" i="110"/>
  <c r="AB33" i="110"/>
  <c r="AA33" i="110"/>
  <c r="Z33" i="110"/>
  <c r="Y33" i="110"/>
  <c r="X33" i="110"/>
  <c r="W33" i="110"/>
  <c r="V33" i="110"/>
  <c r="U33" i="110"/>
  <c r="T33" i="110"/>
  <c r="S33" i="110"/>
  <c r="P33" i="110"/>
  <c r="O33" i="110"/>
  <c r="AF32" i="110"/>
  <c r="AD32" i="110"/>
  <c r="AC32" i="110"/>
  <c r="AB32" i="110"/>
  <c r="AA32" i="110"/>
  <c r="Z32" i="110"/>
  <c r="Y32" i="110"/>
  <c r="X32" i="110"/>
  <c r="W32" i="110"/>
  <c r="V32" i="110"/>
  <c r="U32" i="110"/>
  <c r="T32" i="110"/>
  <c r="S32" i="110"/>
  <c r="P32" i="110"/>
  <c r="O32" i="110"/>
  <c r="AF31" i="110"/>
  <c r="AD31" i="110"/>
  <c r="AC31" i="110"/>
  <c r="AB31" i="110"/>
  <c r="AA31" i="110"/>
  <c r="Z31" i="110"/>
  <c r="Y31" i="110"/>
  <c r="X31" i="110"/>
  <c r="W31" i="110"/>
  <c r="V31" i="110"/>
  <c r="U31" i="110"/>
  <c r="T31" i="110"/>
  <c r="S31" i="110"/>
  <c r="P31" i="110"/>
  <c r="O31" i="110"/>
  <c r="AF30" i="110"/>
  <c r="AD30" i="110"/>
  <c r="AC30" i="110"/>
  <c r="AB30" i="110"/>
  <c r="AA30" i="110"/>
  <c r="Z30" i="110"/>
  <c r="Y30" i="110"/>
  <c r="X30" i="110"/>
  <c r="W30" i="110"/>
  <c r="V30" i="110"/>
  <c r="U30" i="110"/>
  <c r="T30" i="110"/>
  <c r="S30" i="110"/>
  <c r="P30" i="110"/>
  <c r="O30" i="110"/>
  <c r="AE15" i="110" s="1"/>
  <c r="AF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P29" i="110"/>
  <c r="O29" i="110"/>
  <c r="AF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P28" i="110"/>
  <c r="O28" i="110"/>
  <c r="AF27" i="110"/>
  <c r="AD27" i="110"/>
  <c r="AC27" i="110"/>
  <c r="AB27" i="110"/>
  <c r="AA27" i="110"/>
  <c r="Z27" i="110"/>
  <c r="Y27" i="110"/>
  <c r="X27" i="110"/>
  <c r="W27" i="110"/>
  <c r="V27" i="110"/>
  <c r="U27" i="110"/>
  <c r="T27" i="110"/>
  <c r="S27" i="110"/>
  <c r="P27" i="110"/>
  <c r="O27" i="110"/>
  <c r="AF26" i="110"/>
  <c r="AD26" i="110"/>
  <c r="AC26" i="110"/>
  <c r="AB26" i="110"/>
  <c r="AA26" i="110"/>
  <c r="Z26" i="110"/>
  <c r="Y26" i="110"/>
  <c r="X26" i="110"/>
  <c r="W26" i="110"/>
  <c r="V26" i="110"/>
  <c r="U26" i="110"/>
  <c r="T26" i="110"/>
  <c r="S26" i="110"/>
  <c r="P26" i="110"/>
  <c r="O26" i="110"/>
  <c r="AE14" i="110" s="1"/>
  <c r="AF25" i="110"/>
  <c r="AD25" i="110"/>
  <c r="AC25" i="110"/>
  <c r="AB25" i="110"/>
  <c r="AA25" i="110"/>
  <c r="Z25" i="110"/>
  <c r="Y25" i="110"/>
  <c r="X25" i="110"/>
  <c r="W25" i="110"/>
  <c r="V25" i="110"/>
  <c r="U25" i="110"/>
  <c r="T25" i="110"/>
  <c r="S25" i="110"/>
  <c r="P25" i="110"/>
  <c r="O25" i="110"/>
  <c r="AF24" i="110"/>
  <c r="AD24" i="110"/>
  <c r="AC24" i="110"/>
  <c r="AB24" i="110"/>
  <c r="AA24" i="110"/>
  <c r="Z24" i="110"/>
  <c r="Y24" i="110"/>
  <c r="X24" i="110"/>
  <c r="W24" i="110"/>
  <c r="V24" i="110"/>
  <c r="U24" i="110"/>
  <c r="T24" i="110"/>
  <c r="S24" i="110"/>
  <c r="P24" i="110"/>
  <c r="O24" i="110"/>
  <c r="AF23" i="110"/>
  <c r="AD23" i="110"/>
  <c r="AC23" i="110"/>
  <c r="AB23" i="110"/>
  <c r="AA23" i="110"/>
  <c r="Z23" i="110"/>
  <c r="Y23" i="110"/>
  <c r="X23" i="110"/>
  <c r="W23" i="110"/>
  <c r="V23" i="110"/>
  <c r="U23" i="110"/>
  <c r="T23" i="110"/>
  <c r="S23" i="110"/>
  <c r="P23" i="110"/>
  <c r="O23" i="110"/>
  <c r="AF22" i="110"/>
  <c r="AD22" i="110"/>
  <c r="AC22" i="110"/>
  <c r="AB22" i="110"/>
  <c r="AA22" i="110"/>
  <c r="Z22" i="110"/>
  <c r="Y22" i="110"/>
  <c r="X22" i="110"/>
  <c r="W22" i="110"/>
  <c r="V22" i="110"/>
  <c r="U22" i="110"/>
  <c r="T22" i="110"/>
  <c r="S22" i="110"/>
  <c r="P22" i="110"/>
  <c r="O22" i="110"/>
  <c r="AE13" i="110" s="1"/>
  <c r="AF21" i="110"/>
  <c r="AD21" i="110"/>
  <c r="AC21" i="110"/>
  <c r="AB21" i="110"/>
  <c r="AA21" i="110"/>
  <c r="Z21" i="110"/>
  <c r="Y21" i="110"/>
  <c r="X21" i="110"/>
  <c r="W21" i="110"/>
  <c r="V21" i="110"/>
  <c r="U21" i="110"/>
  <c r="T21" i="110"/>
  <c r="S21" i="110"/>
  <c r="P21" i="110"/>
  <c r="O21" i="110"/>
  <c r="AF20" i="110"/>
  <c r="AD20" i="110"/>
  <c r="AC20" i="110"/>
  <c r="AB20" i="110"/>
  <c r="AA20" i="110"/>
  <c r="Z20" i="110"/>
  <c r="Y20" i="110"/>
  <c r="X20" i="110"/>
  <c r="W20" i="110"/>
  <c r="V20" i="110"/>
  <c r="U20" i="110"/>
  <c r="T20" i="110"/>
  <c r="S20" i="110"/>
  <c r="P20" i="110"/>
  <c r="O20" i="110"/>
  <c r="AF19" i="110"/>
  <c r="AF39" i="110" s="1"/>
  <c r="AD19" i="110"/>
  <c r="AD39" i="110" s="1"/>
  <c r="AC19" i="110"/>
  <c r="AC39" i="110" s="1"/>
  <c r="AB19" i="110"/>
  <c r="AB39" i="110" s="1"/>
  <c r="AA19" i="110"/>
  <c r="AA39" i="110" s="1"/>
  <c r="Z19" i="110"/>
  <c r="Z39" i="110" s="1"/>
  <c r="Y19" i="110"/>
  <c r="Y39" i="110" s="1"/>
  <c r="X19" i="110"/>
  <c r="X39" i="110" s="1"/>
  <c r="W19" i="110"/>
  <c r="W39" i="110" s="1"/>
  <c r="V19" i="110"/>
  <c r="V39" i="110" s="1"/>
  <c r="U19" i="110"/>
  <c r="U39" i="110" s="1"/>
  <c r="T19" i="110"/>
  <c r="T39" i="110" s="1"/>
  <c r="S19" i="110"/>
  <c r="S39" i="110" s="1"/>
  <c r="P19" i="110"/>
  <c r="O19" i="110"/>
  <c r="AF18" i="110"/>
  <c r="AD18" i="110"/>
  <c r="AC18" i="110"/>
  <c r="AB18" i="110"/>
  <c r="AA18" i="110"/>
  <c r="Z18" i="110"/>
  <c r="Y18" i="110"/>
  <c r="X18" i="110"/>
  <c r="W18" i="110"/>
  <c r="V18" i="110"/>
  <c r="U18" i="110"/>
  <c r="T18" i="110"/>
  <c r="S18" i="110"/>
  <c r="P18" i="110"/>
  <c r="O18" i="110"/>
  <c r="AE12" i="110" s="1"/>
  <c r="AF17" i="110"/>
  <c r="AD17" i="110"/>
  <c r="AC17" i="110"/>
  <c r="AB17" i="110"/>
  <c r="AA17" i="110"/>
  <c r="Z17" i="110"/>
  <c r="Y17" i="110"/>
  <c r="X17" i="110"/>
  <c r="W17" i="110"/>
  <c r="V17" i="110"/>
  <c r="U17" i="110"/>
  <c r="T17" i="110"/>
  <c r="S17" i="110"/>
  <c r="P17" i="110"/>
  <c r="O17" i="110"/>
  <c r="AF16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P16" i="110"/>
  <c r="O16" i="110"/>
  <c r="AF15" i="110"/>
  <c r="AD15" i="110"/>
  <c r="AC15" i="110"/>
  <c r="AB15" i="110"/>
  <c r="AA15" i="110"/>
  <c r="Z15" i="110"/>
  <c r="Y15" i="110"/>
  <c r="X15" i="110"/>
  <c r="W15" i="110"/>
  <c r="V15" i="110"/>
  <c r="U15" i="110"/>
  <c r="T15" i="110"/>
  <c r="S15" i="110"/>
  <c r="P15" i="110"/>
  <c r="O15" i="110"/>
  <c r="AF14" i="110"/>
  <c r="AD14" i="110"/>
  <c r="AC14" i="110"/>
  <c r="AB14" i="110"/>
  <c r="AA14" i="110"/>
  <c r="Z14" i="110"/>
  <c r="Y14" i="110"/>
  <c r="X14" i="110"/>
  <c r="W14" i="110"/>
  <c r="V14" i="110"/>
  <c r="U14" i="110"/>
  <c r="T14" i="110"/>
  <c r="S14" i="110"/>
  <c r="P14" i="110"/>
  <c r="O14" i="110"/>
  <c r="AE11" i="110" s="1"/>
  <c r="AF13" i="110"/>
  <c r="AF38" i="110" s="1"/>
  <c r="AD13" i="110"/>
  <c r="AD38" i="110" s="1"/>
  <c r="AC13" i="110"/>
  <c r="AC38" i="110" s="1"/>
  <c r="AB13" i="110"/>
  <c r="AB35" i="110" s="1"/>
  <c r="AA13" i="110"/>
  <c r="AA38" i="110" s="1"/>
  <c r="Z13" i="110"/>
  <c r="Z38" i="110" s="1"/>
  <c r="Y13" i="110"/>
  <c r="Y38" i="110" s="1"/>
  <c r="X13" i="110"/>
  <c r="X38" i="110" s="1"/>
  <c r="W13" i="110"/>
  <c r="W38" i="110" s="1"/>
  <c r="V13" i="110"/>
  <c r="V38" i="110" s="1"/>
  <c r="U13" i="110"/>
  <c r="U38" i="110" s="1"/>
  <c r="T13" i="110"/>
  <c r="T38" i="110" s="1"/>
  <c r="S13" i="110"/>
  <c r="S38" i="110" s="1"/>
  <c r="P13" i="110"/>
  <c r="O13" i="110"/>
  <c r="AF12" i="110"/>
  <c r="AD12" i="110"/>
  <c r="AC12" i="110"/>
  <c r="AB12" i="110"/>
  <c r="AA12" i="110"/>
  <c r="Z12" i="110"/>
  <c r="Y12" i="110"/>
  <c r="X12" i="110"/>
  <c r="W12" i="110"/>
  <c r="V12" i="110"/>
  <c r="U12" i="110"/>
  <c r="T12" i="110"/>
  <c r="S12" i="110"/>
  <c r="P12" i="110"/>
  <c r="O12" i="110"/>
  <c r="AF11" i="110"/>
  <c r="AD11" i="110"/>
  <c r="AC11" i="110"/>
  <c r="AB11" i="110"/>
  <c r="AA11" i="110"/>
  <c r="Z11" i="110"/>
  <c r="Y11" i="110"/>
  <c r="X11" i="110"/>
  <c r="W11" i="110"/>
  <c r="V11" i="110"/>
  <c r="U11" i="110"/>
  <c r="T11" i="110"/>
  <c r="S11" i="110"/>
  <c r="P11" i="110"/>
  <c r="O11" i="110"/>
  <c r="AD10" i="110"/>
  <c r="AD41" i="110" s="1"/>
  <c r="AC10" i="110"/>
  <c r="AB10" i="110"/>
  <c r="AA10" i="110"/>
  <c r="Z10" i="110"/>
  <c r="Z41" i="110" s="1"/>
  <c r="Y10" i="110"/>
  <c r="X10" i="110"/>
  <c r="W10" i="110"/>
  <c r="V10" i="110"/>
  <c r="V41" i="110" s="1"/>
  <c r="U10" i="110"/>
  <c r="T10" i="110"/>
  <c r="S10" i="110"/>
  <c r="P10" i="110"/>
  <c r="AF10" i="110" s="1"/>
  <c r="AF40" i="110" s="1"/>
  <c r="O10" i="110"/>
  <c r="K6" i="110"/>
  <c r="K5" i="110"/>
  <c r="G5" i="110"/>
  <c r="D5" i="110"/>
  <c r="C3" i="110"/>
  <c r="AE38" i="110" l="1"/>
  <c r="AE21" i="104"/>
  <c r="AF19" i="104"/>
  <c r="AF24" i="104" s="1"/>
  <c r="AF10" i="104"/>
  <c r="AF25" i="104" s="1"/>
  <c r="V28" i="104"/>
  <c r="Z28" i="104"/>
  <c r="AD28" i="104"/>
  <c r="V27" i="104"/>
  <c r="Z27" i="104"/>
  <c r="AD27" i="104"/>
  <c r="AF26" i="104"/>
  <c r="S27" i="104"/>
  <c r="W27" i="104"/>
  <c r="AA27" i="104"/>
  <c r="S41" i="110"/>
  <c r="W41" i="110"/>
  <c r="AA41" i="110"/>
  <c r="S28" i="103"/>
  <c r="W28" i="103"/>
  <c r="AA28" i="103"/>
  <c r="S28" i="104"/>
  <c r="W28" i="104"/>
  <c r="AA28" i="104"/>
  <c r="V26" i="104"/>
  <c r="Z26" i="104"/>
  <c r="AD26" i="104"/>
  <c r="T24" i="104"/>
  <c r="X27" i="104"/>
  <c r="AB27" i="104"/>
  <c r="T40" i="110"/>
  <c r="AB41" i="110"/>
  <c r="P106" i="110"/>
  <c r="T28" i="104"/>
  <c r="X25" i="104"/>
  <c r="AB28" i="104"/>
  <c r="S26" i="104"/>
  <c r="W26" i="104"/>
  <c r="AA26" i="104"/>
  <c r="U27" i="104"/>
  <c r="Y27" i="104"/>
  <c r="AC27" i="104"/>
  <c r="P58" i="104"/>
  <c r="X41" i="110"/>
  <c r="O106" i="110"/>
  <c r="C108" i="110" s="1"/>
  <c r="U41" i="110"/>
  <c r="Y41" i="110"/>
  <c r="AC41" i="110"/>
  <c r="O58" i="103"/>
  <c r="D60" i="103" s="1"/>
  <c r="U28" i="103"/>
  <c r="Y28" i="103"/>
  <c r="AC28" i="103"/>
  <c r="P58" i="103"/>
  <c r="M59" i="103" s="1"/>
  <c r="O58" i="104"/>
  <c r="U28" i="104"/>
  <c r="Y28" i="104"/>
  <c r="T23" i="104"/>
  <c r="X26" i="104"/>
  <c r="AB23" i="104"/>
  <c r="AE11" i="104"/>
  <c r="AE12" i="104"/>
  <c r="AE13" i="104"/>
  <c r="AE14" i="104"/>
  <c r="G60" i="104"/>
  <c r="F60" i="104"/>
  <c r="K60" i="104"/>
  <c r="C60" i="104"/>
  <c r="J60" i="104"/>
  <c r="D60" i="104"/>
  <c r="H60" i="104"/>
  <c r="AE27" i="104"/>
  <c r="AE24" i="104"/>
  <c r="E60" i="104"/>
  <c r="I60" i="104"/>
  <c r="M59" i="104"/>
  <c r="AE26" i="104"/>
  <c r="AE23" i="104"/>
  <c r="K59" i="104"/>
  <c r="C59" i="104"/>
  <c r="N59" i="104"/>
  <c r="J59" i="104"/>
  <c r="G59" i="104"/>
  <c r="F59" i="104"/>
  <c r="L60" i="104"/>
  <c r="N60" i="104"/>
  <c r="X22" i="104"/>
  <c r="AF22" i="104"/>
  <c r="X23" i="104"/>
  <c r="AF23" i="104"/>
  <c r="X24" i="104"/>
  <c r="AB24" i="104"/>
  <c r="T25" i="104"/>
  <c r="AB25" i="104"/>
  <c r="T26" i="104"/>
  <c r="AB26" i="104"/>
  <c r="T27" i="104"/>
  <c r="AF27" i="104"/>
  <c r="X28" i="104"/>
  <c r="AF28" i="104"/>
  <c r="Y22" i="104"/>
  <c r="Y23" i="104"/>
  <c r="Y24" i="104"/>
  <c r="AC24" i="104"/>
  <c r="Y25" i="104"/>
  <c r="AC28" i="104"/>
  <c r="V22" i="104"/>
  <c r="Z22" i="104"/>
  <c r="AD22" i="104"/>
  <c r="V23" i="104"/>
  <c r="Z23" i="104"/>
  <c r="AD23" i="104"/>
  <c r="V24" i="104"/>
  <c r="Z24" i="104"/>
  <c r="AD24" i="104"/>
  <c r="V25" i="104"/>
  <c r="Z25" i="104"/>
  <c r="AD25" i="104"/>
  <c r="D59" i="104"/>
  <c r="H59" i="104"/>
  <c r="L59" i="104"/>
  <c r="T22" i="104"/>
  <c r="AB22" i="104"/>
  <c r="U22" i="104"/>
  <c r="AC22" i="104"/>
  <c r="U23" i="104"/>
  <c r="AC23" i="104"/>
  <c r="U24" i="104"/>
  <c r="U25" i="104"/>
  <c r="AE10" i="104"/>
  <c r="S22" i="104"/>
  <c r="W22" i="104"/>
  <c r="AA22" i="104"/>
  <c r="S23" i="104"/>
  <c r="W23" i="104"/>
  <c r="AA23" i="104"/>
  <c r="S24" i="104"/>
  <c r="W24" i="104"/>
  <c r="AA24" i="104"/>
  <c r="S25" i="104"/>
  <c r="W25" i="104"/>
  <c r="AA25" i="104"/>
  <c r="E59" i="104"/>
  <c r="I59" i="104"/>
  <c r="J60" i="103"/>
  <c r="I60" i="103"/>
  <c r="F59" i="103"/>
  <c r="T22" i="103"/>
  <c r="AF22" i="103"/>
  <c r="AB23" i="103"/>
  <c r="T24" i="103"/>
  <c r="AF24" i="103"/>
  <c r="AB25" i="103"/>
  <c r="X26" i="103"/>
  <c r="AF26" i="103"/>
  <c r="AB27" i="103"/>
  <c r="X28" i="103"/>
  <c r="AF28" i="103"/>
  <c r="U22" i="103"/>
  <c r="Y22" i="103"/>
  <c r="AC22" i="103"/>
  <c r="U23" i="103"/>
  <c r="Y23" i="103"/>
  <c r="AC23" i="103"/>
  <c r="U24" i="103"/>
  <c r="Y24" i="103"/>
  <c r="AC24" i="103"/>
  <c r="U25" i="103"/>
  <c r="Y25" i="103"/>
  <c r="AC25" i="103"/>
  <c r="K59" i="103"/>
  <c r="X22" i="103"/>
  <c r="T23" i="103"/>
  <c r="T28" i="103"/>
  <c r="V22" i="103"/>
  <c r="Z22" i="103"/>
  <c r="AD22" i="103"/>
  <c r="V23" i="103"/>
  <c r="Z23" i="103"/>
  <c r="AD23" i="103"/>
  <c r="V24" i="103"/>
  <c r="Z24" i="103"/>
  <c r="AD24" i="103"/>
  <c r="V25" i="103"/>
  <c r="Z25" i="103"/>
  <c r="AD25" i="103"/>
  <c r="D59" i="103"/>
  <c r="AB22" i="103"/>
  <c r="X24" i="103"/>
  <c r="AE10" i="103"/>
  <c r="S22" i="103"/>
  <c r="W22" i="103"/>
  <c r="AA22" i="103"/>
  <c r="S23" i="103"/>
  <c r="W23" i="103"/>
  <c r="AA23" i="103"/>
  <c r="AE23" i="103"/>
  <c r="S24" i="103"/>
  <c r="W24" i="103"/>
  <c r="AA24" i="103"/>
  <c r="AE24" i="103"/>
  <c r="S25" i="103"/>
  <c r="W25" i="103"/>
  <c r="AA25" i="103"/>
  <c r="E59" i="103"/>
  <c r="N107" i="110"/>
  <c r="J107" i="110"/>
  <c r="F107" i="110"/>
  <c r="M107" i="110"/>
  <c r="AB34" i="110"/>
  <c r="X35" i="110"/>
  <c r="T36" i="110"/>
  <c r="AB36" i="110"/>
  <c r="T37" i="110"/>
  <c r="AF37" i="110"/>
  <c r="AB38" i="110"/>
  <c r="X40" i="110"/>
  <c r="X42" i="110" s="1"/>
  <c r="T41" i="110"/>
  <c r="AF41" i="110"/>
  <c r="AF42" i="110" s="1"/>
  <c r="U34" i="110"/>
  <c r="Y34" i="110"/>
  <c r="AC34" i="110"/>
  <c r="U35" i="110"/>
  <c r="Y35" i="110"/>
  <c r="AC35" i="110"/>
  <c r="U36" i="110"/>
  <c r="Y36" i="110"/>
  <c r="AC36" i="110"/>
  <c r="U37" i="110"/>
  <c r="Y37" i="110"/>
  <c r="AC37" i="110"/>
  <c r="U40" i="110"/>
  <c r="U42" i="110" s="1"/>
  <c r="Y40" i="110"/>
  <c r="Y42" i="110" s="1"/>
  <c r="AC40" i="110"/>
  <c r="AC42" i="110" s="1"/>
  <c r="C107" i="110"/>
  <c r="G107" i="110"/>
  <c r="K107" i="110"/>
  <c r="T34" i="110"/>
  <c r="AF34" i="110"/>
  <c r="AF36" i="110"/>
  <c r="AB37" i="110"/>
  <c r="AB40" i="110"/>
  <c r="AB42" i="110" s="1"/>
  <c r="V34" i="110"/>
  <c r="Z34" i="110"/>
  <c r="AD34" i="110"/>
  <c r="V35" i="110"/>
  <c r="Z35" i="110"/>
  <c r="AD35" i="110"/>
  <c r="V36" i="110"/>
  <c r="Z36" i="110"/>
  <c r="AD36" i="110"/>
  <c r="V37" i="110"/>
  <c r="Z37" i="110"/>
  <c r="AD37" i="110"/>
  <c r="V40" i="110"/>
  <c r="V42" i="110" s="1"/>
  <c r="Z40" i="110"/>
  <c r="Z42" i="110" s="1"/>
  <c r="AD40" i="110"/>
  <c r="AD42" i="110" s="1"/>
  <c r="D107" i="110"/>
  <c r="H107" i="110"/>
  <c r="L107" i="110"/>
  <c r="X34" i="110"/>
  <c r="T35" i="110"/>
  <c r="AF35" i="110"/>
  <c r="X36" i="110"/>
  <c r="X37" i="110"/>
  <c r="AE10" i="110"/>
  <c r="S34" i="110"/>
  <c r="W34" i="110"/>
  <c r="AA34" i="110"/>
  <c r="S35" i="110"/>
  <c r="W35" i="110"/>
  <c r="AA35" i="110"/>
  <c r="AE35" i="110"/>
  <c r="S36" i="110"/>
  <c r="W36" i="110"/>
  <c r="AA36" i="110"/>
  <c r="AE36" i="110"/>
  <c r="S37" i="110"/>
  <c r="W37" i="110"/>
  <c r="AA37" i="110"/>
  <c r="S40" i="110"/>
  <c r="S42" i="110" s="1"/>
  <c r="W40" i="110"/>
  <c r="W42" i="110" s="1"/>
  <c r="AA40" i="110"/>
  <c r="E107" i="110"/>
  <c r="I107" i="110"/>
  <c r="H108" i="110" l="1"/>
  <c r="J108" i="110"/>
  <c r="G59" i="103"/>
  <c r="N59" i="103"/>
  <c r="E60" i="103"/>
  <c r="F60" i="103"/>
  <c r="G60" i="103"/>
  <c r="D108" i="110"/>
  <c r="K108" i="110"/>
  <c r="T42" i="110"/>
  <c r="I108" i="110"/>
  <c r="F108" i="110"/>
  <c r="L59" i="103"/>
  <c r="C59" i="103"/>
  <c r="N60" i="103"/>
  <c r="J59" i="103"/>
  <c r="L60" i="103"/>
  <c r="C60" i="103"/>
  <c r="G108" i="110"/>
  <c r="K60" i="103"/>
  <c r="AA42" i="110"/>
  <c r="N108" i="110"/>
  <c r="E108" i="110"/>
  <c r="I59" i="103"/>
  <c r="H59" i="103"/>
  <c r="H60" i="103"/>
  <c r="L108" i="110"/>
  <c r="AE28" i="104"/>
  <c r="AE25" i="104"/>
  <c r="AE22" i="104"/>
  <c r="AE28" i="103"/>
  <c r="AE25" i="103"/>
  <c r="AE22" i="103"/>
  <c r="AE41" i="110"/>
  <c r="AE40" i="110"/>
  <c r="AE37" i="110"/>
  <c r="AE34" i="110"/>
  <c r="AE42" i="110" l="1"/>
  <c r="C3" i="94"/>
  <c r="K6" i="98" l="1"/>
  <c r="G5" i="98"/>
  <c r="K6" i="97"/>
  <c r="K5" i="97"/>
  <c r="G5" i="97"/>
  <c r="K6" i="96"/>
  <c r="K5" i="96"/>
  <c r="G5" i="96"/>
  <c r="K6" i="95"/>
  <c r="K5" i="95"/>
  <c r="G5" i="95"/>
  <c r="K6" i="94"/>
  <c r="G5" i="94"/>
  <c r="G6" i="108"/>
  <c r="G6" i="96"/>
  <c r="G6" i="107"/>
  <c r="G6" i="97"/>
  <c r="G6" i="95"/>
  <c r="D6" i="108"/>
  <c r="D6" i="96"/>
  <c r="D6" i="107"/>
  <c r="D6" i="97"/>
  <c r="D6" i="95"/>
  <c r="D5" i="96"/>
  <c r="D5" i="94"/>
  <c r="K5" i="108" l="1"/>
  <c r="K5" i="111" s="1"/>
  <c r="K5" i="107"/>
  <c r="K6" i="108"/>
  <c r="K6" i="111" s="1"/>
  <c r="K6" i="107"/>
  <c r="G5" i="107"/>
  <c r="G5" i="108"/>
  <c r="G5" i="111" s="1"/>
  <c r="C3" i="98"/>
  <c r="C3" i="97"/>
  <c r="C3" i="96"/>
  <c r="C3" i="95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26" i="95" l="1"/>
  <c r="X26" i="98"/>
  <c r="W26" i="95"/>
  <c r="AD26" i="95"/>
  <c r="C3" i="108"/>
  <c r="C3" i="107"/>
  <c r="X15" i="96"/>
  <c r="X23" i="96" s="1"/>
  <c r="AD16" i="97"/>
  <c r="AD23" i="97" s="1"/>
  <c r="AC17" i="95"/>
  <c r="AB13" i="96"/>
  <c r="AB26" i="96" s="1"/>
  <c r="AB16" i="95"/>
  <c r="T18" i="98"/>
  <c r="T26" i="98" s="1"/>
  <c r="Z21" i="98"/>
  <c r="T16" i="96"/>
  <c r="T26" i="96" s="1"/>
  <c r="W20" i="96"/>
  <c r="W24" i="96" s="1"/>
  <c r="Y13" i="95"/>
  <c r="V14" i="97"/>
  <c r="Y16" i="96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X16" i="97"/>
  <c r="X26" i="97" s="1"/>
  <c r="L10" i="108"/>
  <c r="L106" i="108" s="1"/>
  <c r="H10" i="108"/>
  <c r="H106" i="108" s="1"/>
  <c r="D10" i="108"/>
  <c r="D106" i="108" s="1"/>
  <c r="C10" i="108"/>
  <c r="C106" i="108" s="1"/>
  <c r="S13" i="97"/>
  <c r="V19" i="95"/>
  <c r="V15" i="98"/>
  <c r="V21" i="98"/>
  <c r="V27" i="98" s="1"/>
  <c r="V13" i="97"/>
  <c r="U20" i="95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U17" i="96"/>
  <c r="V18" i="98"/>
  <c r="AC16" i="96"/>
  <c r="U18" i="94"/>
  <c r="AC16" i="95"/>
  <c r="AB18" i="97"/>
  <c r="AB26" i="97" s="1"/>
  <c r="AD20" i="98"/>
  <c r="AD27" i="98" s="1"/>
  <c r="U14" i="95"/>
  <c r="U26" i="95" s="1"/>
  <c r="AC18" i="95"/>
  <c r="AC16" i="98"/>
  <c r="AC23" i="98" s="1"/>
  <c r="AD13" i="98"/>
  <c r="U14" i="96"/>
  <c r="AB17" i="95"/>
  <c r="Z19" i="95"/>
  <c r="Z27" i="95" s="1"/>
  <c r="V14" i="98"/>
  <c r="Z13" i="95"/>
  <c r="T21" i="98"/>
  <c r="T27" i="98" s="1"/>
  <c r="AB14" i="95"/>
  <c r="Y17" i="94"/>
  <c r="U15" i="94"/>
  <c r="W17" i="96"/>
  <c r="Z19" i="98"/>
  <c r="Y19" i="94"/>
  <c r="Y18" i="96"/>
  <c r="AC14" i="94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AA17" i="94"/>
  <c r="V21" i="95"/>
  <c r="X13" i="95"/>
  <c r="X23" i="95" s="1"/>
  <c r="W16" i="94"/>
  <c r="AC20" i="94"/>
  <c r="V15" i="95"/>
  <c r="V26" i="95" s="1"/>
  <c r="U14" i="94"/>
  <c r="W18" i="94"/>
  <c r="AB12" i="98"/>
  <c r="AA12" i="97"/>
  <c r="T12" i="98"/>
  <c r="AC11" i="95"/>
  <c r="U11" i="97"/>
  <c r="U11" i="96"/>
  <c r="W11" i="96"/>
  <c r="Y11" i="96"/>
  <c r="AA11" i="96"/>
  <c r="AC11" i="96"/>
  <c r="Y11" i="97"/>
  <c r="V27" i="96"/>
  <c r="S11" i="97"/>
  <c r="W11" i="97"/>
  <c r="AA11" i="97"/>
  <c r="S12" i="97"/>
  <c r="U12" i="97"/>
  <c r="W12" i="97"/>
  <c r="Y12" i="97"/>
  <c r="AC12" i="97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P45" i="97"/>
  <c r="P46" i="97"/>
  <c r="P47" i="97"/>
  <c r="P48" i="97"/>
  <c r="T11" i="98"/>
  <c r="V11" i="98"/>
  <c r="Z11" i="98"/>
  <c r="AB11" i="98"/>
  <c r="AD11" i="98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D106" i="107" s="1"/>
  <c r="E10" i="107"/>
  <c r="F10" i="107"/>
  <c r="F106" i="107" s="1"/>
  <c r="G10" i="107"/>
  <c r="G106" i="107" s="1"/>
  <c r="H10" i="107"/>
  <c r="H106" i="107" s="1"/>
  <c r="I10" i="107"/>
  <c r="J10" i="107"/>
  <c r="J106" i="107" s="1"/>
  <c r="K10" i="107"/>
  <c r="K106" i="107" s="1"/>
  <c r="L10" i="107"/>
  <c r="L106" i="107" s="1"/>
  <c r="M10" i="107"/>
  <c r="M106" i="107" s="1"/>
  <c r="N10" i="107"/>
  <c r="N106" i="107" s="1"/>
  <c r="C10" i="107"/>
  <c r="I106" i="107" l="1"/>
  <c r="E106" i="107"/>
  <c r="J106" i="108"/>
  <c r="G106" i="108"/>
  <c r="F106" i="108"/>
  <c r="M106" i="108"/>
  <c r="E106" i="108"/>
  <c r="K106" i="108"/>
  <c r="N106" i="108"/>
  <c r="I106" i="108"/>
  <c r="X26" i="96"/>
  <c r="Z26" i="95"/>
  <c r="AB26" i="98"/>
  <c r="V19" i="108"/>
  <c r="T19" i="108"/>
  <c r="AB23" i="96"/>
  <c r="AC26" i="95"/>
  <c r="T23" i="96"/>
  <c r="W27" i="96"/>
  <c r="T23" i="98"/>
  <c r="Z24" i="98"/>
  <c r="Y26" i="95"/>
  <c r="V26" i="97"/>
  <c r="Y26" i="96"/>
  <c r="U27" i="94"/>
  <c r="AC27" i="95"/>
  <c r="AD23" i="98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W24" i="94"/>
  <c r="N10" i="111"/>
  <c r="H10" i="111"/>
  <c r="H106" i="111" s="1"/>
  <c r="F10" i="111"/>
  <c r="F106" i="111" s="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AC26" i="96"/>
  <c r="V10" i="108"/>
  <c r="AB21" i="108"/>
  <c r="X21" i="108"/>
  <c r="T21" i="108"/>
  <c r="AB20" i="108"/>
  <c r="X20" i="108"/>
  <c r="T20" i="108"/>
  <c r="AB19" i="108"/>
  <c r="X19" i="108"/>
  <c r="V12" i="108"/>
  <c r="V11" i="108"/>
  <c r="AD10" i="108"/>
  <c r="AD11" i="108"/>
  <c r="K10" i="111"/>
  <c r="K106" i="111" s="1"/>
  <c r="G10" i="111"/>
  <c r="G106" i="111" s="1"/>
  <c r="Z11" i="108"/>
  <c r="X11" i="108"/>
  <c r="Z10" i="108"/>
  <c r="W12" i="108"/>
  <c r="T11" i="108"/>
  <c r="AA12" i="108"/>
  <c r="V24" i="98"/>
  <c r="X23" i="97"/>
  <c r="X10" i="108"/>
  <c r="S26" i="97"/>
  <c r="T10" i="108"/>
  <c r="AB10" i="108"/>
  <c r="V27" i="95"/>
  <c r="V23" i="97"/>
  <c r="AD13" i="108"/>
  <c r="AA24" i="94"/>
  <c r="AC23" i="96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AC15" i="107"/>
  <c r="W15" i="107"/>
  <c r="U15" i="107"/>
  <c r="AC10" i="107"/>
  <c r="W10" i="107"/>
  <c r="U10" i="107"/>
  <c r="O57" i="107"/>
  <c r="Y15" i="107"/>
  <c r="Z11" i="107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AD39" i="107" s="1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AB41" i="107" s="1"/>
  <c r="Z10" i="107"/>
  <c r="Z41" i="107" s="1"/>
  <c r="X10" i="107"/>
  <c r="X41" i="107" s="1"/>
  <c r="T10" i="107"/>
  <c r="T41" i="107" s="1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Y41" i="107" s="1"/>
  <c r="AD10" i="107"/>
  <c r="AD41" i="107" s="1"/>
  <c r="V10" i="107"/>
  <c r="V41" i="107" s="1"/>
  <c r="AA10" i="107"/>
  <c r="AA41" i="107" s="1"/>
  <c r="P10" i="107"/>
  <c r="S10" i="107"/>
  <c r="O10" i="107"/>
  <c r="AC23" i="95"/>
  <c r="U23" i="96"/>
  <c r="AD26" i="98"/>
  <c r="AD24" i="98"/>
  <c r="AC26" i="98"/>
  <c r="U26" i="96"/>
  <c r="AB23" i="97"/>
  <c r="U26" i="94"/>
  <c r="V26" i="98"/>
  <c r="U23" i="95"/>
  <c r="AB23" i="95"/>
  <c r="AB26" i="95"/>
  <c r="Z24" i="95"/>
  <c r="V23" i="98"/>
  <c r="Z27" i="98"/>
  <c r="T24" i="98"/>
  <c r="Y27" i="94"/>
  <c r="Y23" i="96"/>
  <c r="Y26" i="94"/>
  <c r="Y23" i="95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Y23" i="94"/>
  <c r="W26" i="94"/>
  <c r="U23" i="94"/>
  <c r="V23" i="95"/>
  <c r="W23" i="94"/>
  <c r="S23" i="98"/>
  <c r="AE12" i="97"/>
  <c r="AF13" i="96"/>
  <c r="AE19" i="96"/>
  <c r="AE17" i="96"/>
  <c r="AE15" i="96"/>
  <c r="S23" i="96"/>
  <c r="T25" i="94"/>
  <c r="AE18" i="96"/>
  <c r="S23" i="97"/>
  <c r="X25" i="94"/>
  <c r="AE16" i="96"/>
  <c r="AE21" i="96"/>
  <c r="AF11" i="98"/>
  <c r="AE18" i="97"/>
  <c r="AE19" i="98"/>
  <c r="AE20" i="96"/>
  <c r="AE14" i="96"/>
  <c r="S23" i="95"/>
  <c r="S25" i="94"/>
  <c r="AE15" i="98"/>
  <c r="AF13" i="94"/>
  <c r="S23" i="94"/>
  <c r="X22" i="94"/>
  <c r="AE21" i="98"/>
  <c r="AE18" i="98"/>
  <c r="AE16" i="98"/>
  <c r="AE14" i="98"/>
  <c r="AE20" i="98"/>
  <c r="AE17" i="98"/>
  <c r="AE11" i="97"/>
  <c r="AA25" i="94"/>
  <c r="AF12" i="95"/>
  <c r="S24" i="96"/>
  <c r="S26" i="96"/>
  <c r="AF20" i="98"/>
  <c r="AF13" i="98"/>
  <c r="AF19" i="97"/>
  <c r="AE16" i="97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S41" i="108" l="1"/>
  <c r="AA41" i="108"/>
  <c r="V41" i="108"/>
  <c r="E106" i="111"/>
  <c r="L106" i="111"/>
  <c r="U41" i="107"/>
  <c r="W41" i="108"/>
  <c r="Y41" i="108"/>
  <c r="X41" i="108"/>
  <c r="AD41" i="108"/>
  <c r="N106" i="111"/>
  <c r="I106" i="111"/>
  <c r="W41" i="107"/>
  <c r="P106" i="108"/>
  <c r="O106" i="108"/>
  <c r="AB41" i="108"/>
  <c r="M106" i="111"/>
  <c r="D106" i="111"/>
  <c r="AC41" i="107"/>
  <c r="U41" i="108"/>
  <c r="AC41" i="108"/>
  <c r="T41" i="108"/>
  <c r="Z41" i="108"/>
  <c r="J106" i="111"/>
  <c r="V36" i="108"/>
  <c r="U39" i="107"/>
  <c r="AE24" i="98"/>
  <c r="AD12" i="111"/>
  <c r="S36" i="107"/>
  <c r="T13" i="111"/>
  <c r="Y34" i="108"/>
  <c r="T12" i="111"/>
  <c r="V22" i="93"/>
  <c r="V39" i="107"/>
  <c r="AF10" i="108"/>
  <c r="U36" i="107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T41" i="111" s="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X41" i="111" s="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P15" i="111"/>
  <c r="O28" i="111"/>
  <c r="O35" i="111"/>
  <c r="O25" i="111"/>
  <c r="O44" i="111"/>
  <c r="O54" i="111"/>
  <c r="AD10" i="111"/>
  <c r="AD41" i="111" s="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AA10" i="111"/>
  <c r="AA41" i="111" s="1"/>
  <c r="X34" i="108"/>
  <c r="Z34" i="108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V37" i="107"/>
  <c r="Y37" i="107"/>
  <c r="W34" i="107"/>
  <c r="U40" i="108"/>
  <c r="AF12" i="108"/>
  <c r="AF18" i="108"/>
  <c r="AA38" i="108"/>
  <c r="AE11" i="108"/>
  <c r="AD36" i="107"/>
  <c r="Y34" i="107"/>
  <c r="Z40" i="107"/>
  <c r="Z42" i="107" s="1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Y42" i="107" s="1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V40" i="107"/>
  <c r="V42" i="107" s="1"/>
  <c r="Z37" i="107"/>
  <c r="AE10" i="107"/>
  <c r="AF10" i="107"/>
  <c r="AC38" i="107"/>
  <c r="Z34" i="107"/>
  <c r="AE15" i="107"/>
  <c r="S35" i="107"/>
  <c r="U40" i="107"/>
  <c r="AC37" i="107"/>
  <c r="U35" i="107"/>
  <c r="Y35" i="107"/>
  <c r="AC35" i="107"/>
  <c r="AE19" i="107"/>
  <c r="AE21" i="107"/>
  <c r="X40" i="107"/>
  <c r="X42" i="107" s="1"/>
  <c r="AB40" i="107"/>
  <c r="AB42" i="107" s="1"/>
  <c r="X38" i="107"/>
  <c r="Z35" i="107"/>
  <c r="AE17" i="107"/>
  <c r="AE13" i="107"/>
  <c r="AF15" i="107"/>
  <c r="T40" i="107"/>
  <c r="T42" i="107" s="1"/>
  <c r="AE11" i="107"/>
  <c r="V35" i="107"/>
  <c r="AD40" i="107"/>
  <c r="AD42" i="107" s="1"/>
  <c r="AB38" i="107"/>
  <c r="X39" i="107"/>
  <c r="Z39" i="107"/>
  <c r="W40" i="107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42" i="107" s="1"/>
  <c r="AA37" i="107"/>
  <c r="AA34" i="107"/>
  <c r="S37" i="107"/>
  <c r="S40" i="107"/>
  <c r="S34" i="107"/>
  <c r="H60" i="94"/>
  <c r="AE27" i="96"/>
  <c r="AE24" i="96"/>
  <c r="AE26" i="97"/>
  <c r="AF27" i="97"/>
  <c r="AE23" i="97"/>
  <c r="AE27" i="98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U41" i="111" l="1"/>
  <c r="V41" i="111"/>
  <c r="W41" i="111"/>
  <c r="U42" i="108"/>
  <c r="Y42" i="108"/>
  <c r="AA42" i="108"/>
  <c r="AE41" i="108"/>
  <c r="Y41" i="111"/>
  <c r="AF41" i="108"/>
  <c r="Z42" i="108"/>
  <c r="AC42" i="107"/>
  <c r="W42" i="107"/>
  <c r="W42" i="108"/>
  <c r="S42" i="108"/>
  <c r="AB41" i="111"/>
  <c r="Z41" i="111"/>
  <c r="T42" i="108"/>
  <c r="AB42" i="108"/>
  <c r="AD42" i="108"/>
  <c r="U42" i="107"/>
  <c r="AC41" i="111"/>
  <c r="AC42" i="108"/>
  <c r="X42" i="108"/>
  <c r="V42" i="108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AD42" i="111" s="1"/>
  <c r="X40" i="111"/>
  <c r="X42" i="111" s="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T42" i="111" s="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42" i="111" s="1"/>
  <c r="AA34" i="111"/>
  <c r="AF39" i="108"/>
  <c r="J107" i="108"/>
  <c r="L107" i="108"/>
  <c r="G107" i="108"/>
  <c r="G108" i="108"/>
  <c r="AE39" i="108"/>
  <c r="AE37" i="108"/>
  <c r="F108" i="108"/>
  <c r="AE36" i="108"/>
  <c r="AF36" i="108"/>
  <c r="AF34" i="108"/>
  <c r="C108" i="108"/>
  <c r="K108" i="108"/>
  <c r="N108" i="108"/>
  <c r="AF40" i="108"/>
  <c r="L108" i="108"/>
  <c r="D108" i="108"/>
  <c r="I108" i="108"/>
  <c r="E108" i="108"/>
  <c r="J108" i="108"/>
  <c r="AF37" i="108"/>
  <c r="AE38" i="108"/>
  <c r="AE39" i="107"/>
  <c r="AF35" i="108"/>
  <c r="AE35" i="108"/>
  <c r="D107" i="108"/>
  <c r="M107" i="108"/>
  <c r="K107" i="108"/>
  <c r="AE40" i="108"/>
  <c r="AF40" i="107"/>
  <c r="C107" i="108"/>
  <c r="AE34" i="108"/>
  <c r="N107" i="108"/>
  <c r="F107" i="108"/>
  <c r="I107" i="108"/>
  <c r="E107" i="108"/>
  <c r="AF38" i="108"/>
  <c r="AE37" i="107"/>
  <c r="AE35" i="107"/>
  <c r="AF34" i="107"/>
  <c r="AE40" i="107"/>
  <c r="AE38" i="107"/>
  <c r="AE36" i="107"/>
  <c r="AE34" i="107"/>
  <c r="AF37" i="107"/>
  <c r="AF35" i="107"/>
  <c r="AF38" i="107"/>
  <c r="AF36" i="107"/>
  <c r="AF39" i="107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C42" i="111" l="1"/>
  <c r="AE42" i="108"/>
  <c r="W42" i="111"/>
  <c r="V42" i="111"/>
  <c r="Z42" i="111"/>
  <c r="AF42" i="108"/>
  <c r="U42" i="111"/>
  <c r="AB42" i="111"/>
  <c r="Y42" i="111"/>
  <c r="AF34" i="111"/>
  <c r="AF37" i="111"/>
  <c r="AE34" i="111"/>
  <c r="AE39" i="111"/>
  <c r="AE37" i="111"/>
  <c r="AE40" i="111"/>
  <c r="AF40" i="111"/>
  <c r="AE35" i="111"/>
  <c r="AE36" i="111"/>
  <c r="AF36" i="111"/>
  <c r="AF38" i="111"/>
  <c r="AF39" i="111"/>
  <c r="AE38" i="111"/>
  <c r="AF35" i="111"/>
  <c r="AF42" i="111"/>
  <c r="AF41" i="111"/>
  <c r="AF22" i="111"/>
  <c r="AE42" i="107"/>
  <c r="AE41" i="107"/>
  <c r="AE22" i="107"/>
  <c r="S22" i="107"/>
  <c r="S41" i="107"/>
  <c r="S42" i="107"/>
  <c r="AF42" i="107"/>
  <c r="AF41" i="107"/>
  <c r="AF22" i="107"/>
  <c r="S42" i="111"/>
  <c r="S41" i="111"/>
  <c r="S22" i="111"/>
  <c r="AE42" i="111"/>
  <c r="AE22" i="111"/>
  <c r="AE41" i="111"/>
  <c r="C107" i="107"/>
  <c r="C106" i="107"/>
  <c r="C108" i="107"/>
  <c r="G107" i="107"/>
  <c r="J107" i="107"/>
  <c r="H107" i="107"/>
  <c r="K107" i="107"/>
  <c r="D107" i="107"/>
  <c r="N107" i="107"/>
  <c r="E107" i="107"/>
  <c r="M107" i="107"/>
  <c r="I107" i="107"/>
  <c r="L107" i="107"/>
  <c r="P58" i="107"/>
  <c r="P106" i="107"/>
  <c r="F107" i="107"/>
  <c r="H108" i="107"/>
  <c r="D108" i="107"/>
  <c r="N108" i="107"/>
  <c r="L108" i="107"/>
  <c r="G108" i="107"/>
  <c r="E108" i="107"/>
  <c r="K108" i="107"/>
  <c r="F108" i="107"/>
  <c r="I108" i="107"/>
  <c r="O58" i="107"/>
  <c r="O106" i="107"/>
  <c r="J108" i="107"/>
  <c r="I107" i="111"/>
  <c r="E107" i="111"/>
  <c r="N107" i="111"/>
  <c r="L107" i="111"/>
  <c r="F107" i="111"/>
  <c r="K107" i="111"/>
  <c r="M107" i="111"/>
  <c r="H107" i="111"/>
  <c r="G107" i="111"/>
  <c r="J107" i="111"/>
  <c r="P58" i="111"/>
  <c r="P106" i="111"/>
  <c r="D107" i="111"/>
  <c r="H108" i="111"/>
  <c r="G108" i="111"/>
  <c r="E108" i="111"/>
  <c r="L108" i="111"/>
  <c r="I108" i="111"/>
  <c r="K108" i="111"/>
  <c r="D108" i="111"/>
  <c r="F108" i="111"/>
  <c r="J108" i="111"/>
  <c r="O58" i="111"/>
  <c r="O106" i="111"/>
  <c r="N108" i="111"/>
  <c r="C108" i="111"/>
  <c r="C58" i="107"/>
  <c r="C58" i="111"/>
  <c r="C106" i="111"/>
  <c r="C107" i="111"/>
</calcChain>
</file>

<file path=xl/sharedStrings.xml><?xml version="1.0" encoding="utf-8"?>
<sst xmlns="http://schemas.openxmlformats.org/spreadsheetml/2006/main" count="2334" uniqueCount="183">
  <si>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</si>
  <si>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</si>
  <si>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</si>
  <si>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</si>
  <si>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</si>
  <si>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</si>
  <si>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</si>
  <si>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</si>
  <si>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</si>
  <si>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</si>
  <si>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</si>
  <si>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</si>
  <si>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</si>
  <si>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</si>
  <si>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</si>
  <si>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</si>
  <si>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</si>
  <si>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</si>
  <si>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</si>
  <si>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</si>
  <si>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</si>
  <si>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</si>
  <si>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</si>
  <si>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</si>
  <si>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</si>
  <si>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</si>
  <si>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</si>
  <si>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</si>
  <si>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</si>
  <si>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</si>
  <si>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</si>
  <si>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</si>
  <si>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</si>
  <si>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</si>
  <si>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</si>
  <si>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</si>
  <si>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</si>
  <si>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</si>
  <si>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</si>
  <si>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</si>
  <si>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</si>
  <si>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</si>
  <si>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</si>
  <si>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</si>
  <si>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</si>
  <si>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</si>
  <si>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</si>
  <si>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</si>
  <si>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</si>
  <si>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</si>
  <si>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</si>
  <si>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</si>
  <si>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</si>
  <si>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</si>
  <si>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</si>
  <si>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</si>
  <si>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</si>
  <si>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</si>
  <si>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</si>
  <si>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</si>
  <si>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</si>
  <si>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</si>
  <si>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</si>
  <si>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</si>
  <si>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</si>
  <si>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</si>
  <si>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</si>
  <si>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</si>
  <si>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</si>
  <si>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</si>
  <si>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</si>
  <si>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</si>
  <si>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</si>
  <si>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</si>
  <si>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</si>
  <si>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</si>
  <si>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</si>
  <si>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</si>
  <si>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</si>
  <si>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</si>
  <si>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</si>
  <si>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</si>
  <si>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</si>
  <si>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</si>
  <si>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</si>
  <si>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</si>
  <si>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</si>
  <si>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</si>
  <si>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</si>
  <si>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</si>
  <si>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</si>
  <si>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</si>
  <si>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</si>
  <si>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</si>
  <si>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</si>
  <si>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</si>
  <si>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</si>
  <si>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</si>
  <si>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</si>
  <si>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</si>
  <si>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</si>
  <si>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</si>
  <si>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</si>
  <si>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</si>
  <si>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</si>
  <si>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</si>
  <si>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</si>
  <si>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</si>
  <si>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</si>
  <si>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</si>
  <si>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</si>
  <si>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</si>
  <si>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</si>
  <si>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</si>
  <si>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</si>
  <si>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</si>
  <si>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</si>
  <si>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</si>
  <si>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</si>
  <si>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</si>
  <si>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</si>
  <si>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</si>
  <si>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</si>
  <si>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</si>
  <si>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</si>
  <si>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</si>
  <si>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</si>
  <si>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</si>
  <si>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</si>
  <si>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</si>
  <si>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</si>
  <si>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</si>
  <si>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</si>
  <si>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</si>
  <si>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</si>
  <si>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</si>
  <si>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</si>
  <si>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</si>
  <si>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</si>
  <si>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</si>
  <si>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</si>
  <si>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</si>
  <si>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</si>
  <si>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</si>
  <si>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</si>
  <si>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</si>
  <si>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</si>
  <si>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</si>
  <si>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</si>
  <si>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</si>
  <si>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</si>
  <si>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</si>
  <si>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</si>
  <si>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</si>
  <si>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</si>
  <si>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</si>
  <si>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</si>
  <si>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</si>
  <si>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</si>
  <si>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</si>
  <si>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</si>
  <si>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</si>
  <si>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Kibuye</t>
  </si>
  <si>
    <t>Makindye</t>
  </si>
  <si>
    <t>AVERAGE WEEK</t>
  </si>
  <si>
    <t>KIRA</t>
  </si>
  <si>
    <t>BULINDO</t>
  </si>
  <si>
    <t>Kira Bulindo Road</t>
  </si>
  <si>
    <t>Tracy</t>
  </si>
  <si>
    <t>Emma</t>
  </si>
  <si>
    <t>23.09.19</t>
  </si>
  <si>
    <t>Betty. O</t>
  </si>
  <si>
    <t>24.09.19</t>
  </si>
  <si>
    <t>25.09.19</t>
  </si>
  <si>
    <t xml:space="preserve">KIRA </t>
  </si>
  <si>
    <t>Onyuti</t>
  </si>
  <si>
    <t>28.09.19</t>
  </si>
  <si>
    <t>Bulindo</t>
  </si>
  <si>
    <t>29.09.19</t>
  </si>
  <si>
    <t>27.09.19</t>
  </si>
  <si>
    <t>26.09.19</t>
  </si>
  <si>
    <t>MCC - C2- STN71- KIRA-BULINDO ROAD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</si>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</sst>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8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Kiira-Bulindo'!$AE$9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 Kiira-Bulindo'!$R$10:$R$21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Kiira-Bulindo'!$AE$10:$AE$21</c:f>
              <c:numCache>
                <c:formatCode>0</c:formatCode>
                <c:ptCount val="12"/>
                <c:pt idx="0">
                  <c:v>254</c:v>
                </c:pt>
                <c:pt idx="1">
                  <c:v>234</c:v>
                </c:pt>
                <c:pt idx="2">
                  <c:v>204</c:v>
                </c:pt>
                <c:pt idx="3">
                  <c:v>213</c:v>
                </c:pt>
                <c:pt idx="4">
                  <c:v>199</c:v>
                </c:pt>
                <c:pt idx="5">
                  <c:v>235</c:v>
                </c:pt>
                <c:pt idx="6">
                  <c:v>180</c:v>
                </c:pt>
                <c:pt idx="7">
                  <c:v>209</c:v>
                </c:pt>
                <c:pt idx="8">
                  <c:v>257</c:v>
                </c:pt>
                <c:pt idx="9">
                  <c:v>332</c:v>
                </c:pt>
                <c:pt idx="10">
                  <c:v>426</c:v>
                </c:pt>
                <c:pt idx="11">
                  <c:v>495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'23.09 Kiira-Bulindo'!$AF$9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 Kiira-Bulindo'!$R$10:$R$21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Kiira-Bulindo'!$AF$10:$AF$21</c:f>
              <c:numCache>
                <c:formatCode>0</c:formatCode>
                <c:ptCount val="12"/>
                <c:pt idx="0">
                  <c:v>516</c:v>
                </c:pt>
                <c:pt idx="1">
                  <c:v>591</c:v>
                </c:pt>
                <c:pt idx="2">
                  <c:v>567</c:v>
                </c:pt>
                <c:pt idx="3">
                  <c:v>478</c:v>
                </c:pt>
                <c:pt idx="4">
                  <c:v>515</c:v>
                </c:pt>
                <c:pt idx="5">
                  <c:v>542</c:v>
                </c:pt>
                <c:pt idx="6">
                  <c:v>387</c:v>
                </c:pt>
                <c:pt idx="7">
                  <c:v>442</c:v>
                </c:pt>
                <c:pt idx="8">
                  <c:v>465</c:v>
                </c:pt>
                <c:pt idx="9">
                  <c:v>598</c:v>
                </c:pt>
                <c:pt idx="10">
                  <c:v>672</c:v>
                </c:pt>
                <c:pt idx="11">
                  <c:v>755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8047744"/>
        <c:axId val="278065920"/>
      </c:lineChart>
      <c:catAx>
        <c:axId val="2780477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8065920"/>
        <c:crosses val="autoZero"/>
        <c:auto val="1"/>
        <c:lblAlgn val="ctr"/>
        <c:lblOffset val="100"/>
        <c:noMultiLvlLbl val="0"/>
      </c:catAx>
      <c:valAx>
        <c:axId val="278065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804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Kiira-Bulindo'!$C$9:$N$9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Kiira-Bulindo'!$C$59:$N$59</c:f>
              <c:numCache>
                <c:formatCode>0.0%</c:formatCode>
                <c:ptCount val="12"/>
                <c:pt idx="0">
                  <c:v>0.28186274509803921</c:v>
                </c:pt>
                <c:pt idx="1">
                  <c:v>4.3198529411764705E-2</c:v>
                </c:pt>
                <c:pt idx="2">
                  <c:v>4.8406862745098041E-2</c:v>
                </c:pt>
                <c:pt idx="3">
                  <c:v>6.8627450980392163E-2</c:v>
                </c:pt>
                <c:pt idx="4">
                  <c:v>1.9914215686274508E-3</c:v>
                </c:pt>
                <c:pt idx="5">
                  <c:v>0</c:v>
                </c:pt>
                <c:pt idx="6">
                  <c:v>2.5582107843137254E-2</c:v>
                </c:pt>
                <c:pt idx="7">
                  <c:v>1.8535539215686275E-2</c:v>
                </c:pt>
                <c:pt idx="8">
                  <c:v>7.0465686274509805E-3</c:v>
                </c:pt>
                <c:pt idx="9">
                  <c:v>1.5318627450980392E-4</c:v>
                </c:pt>
                <c:pt idx="10">
                  <c:v>0.50398284313725494</c:v>
                </c:pt>
                <c:pt idx="11">
                  <c:v>6.1274509803921568E-4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Kiira-Bulindo'!$C$9:$N$9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Kiira-Bulindo'!$C$60:$N$60</c:f>
              <c:numCache>
                <c:formatCode>0.00%</c:formatCode>
                <c:ptCount val="12"/>
                <c:pt idx="0">
                  <c:v>0.56825200741198267</c:v>
                </c:pt>
                <c:pt idx="1">
                  <c:v>8.7090796788140828E-2</c:v>
                </c:pt>
                <c:pt idx="2">
                  <c:v>9.7591105620753557E-2</c:v>
                </c:pt>
                <c:pt idx="3">
                  <c:v>0.13835701050030882</c:v>
                </c:pt>
                <c:pt idx="4">
                  <c:v>4.0148239654107477E-3</c:v>
                </c:pt>
                <c:pt idx="5">
                  <c:v>0</c:v>
                </c:pt>
                <c:pt idx="6">
                  <c:v>5.1575046324891911E-2</c:v>
                </c:pt>
                <c:pt idx="7">
                  <c:v>3.7368746139592339E-2</c:v>
                </c:pt>
                <c:pt idx="8">
                  <c:v>1.4206300185299567E-2</c:v>
                </c:pt>
                <c:pt idx="9">
                  <c:v>3.0883261272390367E-4</c:v>
                </c:pt>
                <c:pt idx="11">
                  <c:v>1.2353304508956147E-3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Bulindo-Kiira'!$AE$9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 Bulindo-Kiira'!$R$10:$R$21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Bulindo-Kiira'!$AE$10:$AE$21</c:f>
              <c:numCache>
                <c:formatCode>0</c:formatCode>
                <c:ptCount val="12"/>
                <c:pt idx="0">
                  <c:v>533</c:v>
                </c:pt>
                <c:pt idx="1">
                  <c:v>406</c:v>
                </c:pt>
                <c:pt idx="2">
                  <c:v>318</c:v>
                </c:pt>
                <c:pt idx="3">
                  <c:v>326</c:v>
                </c:pt>
                <c:pt idx="4">
                  <c:v>283</c:v>
                </c:pt>
                <c:pt idx="5">
                  <c:v>288</c:v>
                </c:pt>
                <c:pt idx="6">
                  <c:v>288</c:v>
                </c:pt>
                <c:pt idx="7">
                  <c:v>270</c:v>
                </c:pt>
                <c:pt idx="8">
                  <c:v>302</c:v>
                </c:pt>
                <c:pt idx="9">
                  <c:v>301</c:v>
                </c:pt>
                <c:pt idx="10">
                  <c:v>309</c:v>
                </c:pt>
                <c:pt idx="11">
                  <c:v>288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'23.09 Bulindo-Kiira'!$AF$9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 Bulindo-Kiira'!$R$10:$R$21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Bulindo-Kiira'!$AF$10:$AF$21</c:f>
              <c:numCache>
                <c:formatCode>0</c:formatCode>
                <c:ptCount val="12"/>
                <c:pt idx="0">
                  <c:v>985</c:v>
                </c:pt>
                <c:pt idx="1">
                  <c:v>849</c:v>
                </c:pt>
                <c:pt idx="2">
                  <c:v>651</c:v>
                </c:pt>
                <c:pt idx="3">
                  <c:v>647</c:v>
                </c:pt>
                <c:pt idx="4">
                  <c:v>641</c:v>
                </c:pt>
                <c:pt idx="5">
                  <c:v>587</c:v>
                </c:pt>
                <c:pt idx="6">
                  <c:v>506</c:v>
                </c:pt>
                <c:pt idx="7">
                  <c:v>551</c:v>
                </c:pt>
                <c:pt idx="8">
                  <c:v>601</c:v>
                </c:pt>
                <c:pt idx="9">
                  <c:v>587</c:v>
                </c:pt>
                <c:pt idx="10">
                  <c:v>592</c:v>
                </c:pt>
                <c:pt idx="11">
                  <c:v>543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8393984"/>
        <c:axId val="278395520"/>
      </c:lineChart>
      <c:catAx>
        <c:axId val="2783939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8395520"/>
        <c:crosses val="autoZero"/>
        <c:auto val="1"/>
        <c:lblAlgn val="ctr"/>
        <c:lblOffset val="100"/>
        <c:noMultiLvlLbl val="0"/>
      </c:catAx>
      <c:valAx>
        <c:axId val="2783955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839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Bulindo-Kiira'!$C$9:$N$9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Bulindo-Kiira'!$C$59:$N$59</c:f>
              <c:numCache>
                <c:formatCode>0.0%</c:formatCode>
                <c:ptCount val="12"/>
                <c:pt idx="0">
                  <c:v>0.29832041343669252</c:v>
                </c:pt>
                <c:pt idx="1">
                  <c:v>4.6253229974160204E-2</c:v>
                </c:pt>
                <c:pt idx="2">
                  <c:v>4.0956072351421187E-2</c:v>
                </c:pt>
                <c:pt idx="3">
                  <c:v>6.4470284237726092E-2</c:v>
                </c:pt>
                <c:pt idx="4">
                  <c:v>1.6795865633074936E-3</c:v>
                </c:pt>
                <c:pt idx="5">
                  <c:v>1.1627906976744186E-3</c:v>
                </c:pt>
                <c:pt idx="6">
                  <c:v>3.1912144702842378E-2</c:v>
                </c:pt>
                <c:pt idx="7">
                  <c:v>1.4987080103359173E-2</c:v>
                </c:pt>
                <c:pt idx="8">
                  <c:v>4.6511627906976744E-3</c:v>
                </c:pt>
                <c:pt idx="9">
                  <c:v>1.2919896640826872E-4</c:v>
                </c:pt>
                <c:pt idx="10">
                  <c:v>0.49457364341085269</c:v>
                </c:pt>
                <c:pt idx="11">
                  <c:v>9.0439276485788109E-4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54"/>
          <c:y val="2.29602266373237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Bulindo-Kiira'!$S$9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'23.09 Bulindo-Kiira'!$R$10:$R$21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Bulindo-Kiira'!$S$10:$S$21</c:f>
              <c:numCache>
                <c:formatCode>0</c:formatCode>
                <c:ptCount val="12"/>
                <c:pt idx="0">
                  <c:v>386</c:v>
                </c:pt>
                <c:pt idx="1">
                  <c:v>273</c:v>
                </c:pt>
                <c:pt idx="2">
                  <c:v>176</c:v>
                </c:pt>
                <c:pt idx="3">
                  <c:v>199</c:v>
                </c:pt>
                <c:pt idx="4">
                  <c:v>144</c:v>
                </c:pt>
                <c:pt idx="5">
                  <c:v>170</c:v>
                </c:pt>
                <c:pt idx="6">
                  <c:v>169</c:v>
                </c:pt>
                <c:pt idx="7">
                  <c:v>141</c:v>
                </c:pt>
                <c:pt idx="8">
                  <c:v>173</c:v>
                </c:pt>
                <c:pt idx="9">
                  <c:v>184</c:v>
                </c:pt>
                <c:pt idx="10">
                  <c:v>169</c:v>
                </c:pt>
                <c:pt idx="11">
                  <c:v>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'23.09 Bulindo-Kiira'!$T$9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'23.09 Bulindo-Kiira'!$R$10:$R$21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Bulindo-Kiira'!$T$10:$T$21</c:f>
              <c:numCache>
                <c:formatCode>0</c:formatCode>
                <c:ptCount val="12"/>
                <c:pt idx="0">
                  <c:v>46</c:v>
                </c:pt>
                <c:pt idx="1">
                  <c:v>34</c:v>
                </c:pt>
                <c:pt idx="2">
                  <c:v>38</c:v>
                </c:pt>
                <c:pt idx="3">
                  <c:v>32</c:v>
                </c:pt>
                <c:pt idx="4">
                  <c:v>24</c:v>
                </c:pt>
                <c:pt idx="5">
                  <c:v>19</c:v>
                </c:pt>
                <c:pt idx="6">
                  <c:v>20</c:v>
                </c:pt>
                <c:pt idx="7">
                  <c:v>15</c:v>
                </c:pt>
                <c:pt idx="8">
                  <c:v>22</c:v>
                </c:pt>
                <c:pt idx="9">
                  <c:v>14</c:v>
                </c:pt>
                <c:pt idx="10">
                  <c:v>33</c:v>
                </c:pt>
                <c:pt idx="11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'23.09 Bulindo-Kiira'!$U$9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'23.09 Bulindo-Kiira'!$U$10:$U$21</c:f>
              <c:numCache>
                <c:formatCode>0</c:formatCode>
                <c:ptCount val="12"/>
                <c:pt idx="0">
                  <c:v>37</c:v>
                </c:pt>
                <c:pt idx="1">
                  <c:v>35</c:v>
                </c:pt>
                <c:pt idx="2">
                  <c:v>26</c:v>
                </c:pt>
                <c:pt idx="3">
                  <c:v>18</c:v>
                </c:pt>
                <c:pt idx="4">
                  <c:v>36</c:v>
                </c:pt>
                <c:pt idx="5">
                  <c:v>24</c:v>
                </c:pt>
                <c:pt idx="6">
                  <c:v>29</c:v>
                </c:pt>
                <c:pt idx="7">
                  <c:v>30</c:v>
                </c:pt>
                <c:pt idx="8">
                  <c:v>14</c:v>
                </c:pt>
                <c:pt idx="9">
                  <c:v>27</c:v>
                </c:pt>
                <c:pt idx="10">
                  <c:v>22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'23.09 Bulindo-Kiira'!$V$9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'23.09 Bulindo-Kiira'!$V$10:$V$21</c:f>
              <c:numCache>
                <c:formatCode>0</c:formatCode>
                <c:ptCount val="12"/>
                <c:pt idx="0">
                  <c:v>42</c:v>
                </c:pt>
                <c:pt idx="1">
                  <c:v>37</c:v>
                </c:pt>
                <c:pt idx="2">
                  <c:v>46</c:v>
                </c:pt>
                <c:pt idx="3">
                  <c:v>40</c:v>
                </c:pt>
                <c:pt idx="4">
                  <c:v>36</c:v>
                </c:pt>
                <c:pt idx="5">
                  <c:v>46</c:v>
                </c:pt>
                <c:pt idx="6">
                  <c:v>37</c:v>
                </c:pt>
                <c:pt idx="7">
                  <c:v>49</c:v>
                </c:pt>
                <c:pt idx="8">
                  <c:v>42</c:v>
                </c:pt>
                <c:pt idx="9">
                  <c:v>31</c:v>
                </c:pt>
                <c:pt idx="10">
                  <c:v>52</c:v>
                </c:pt>
                <c:pt idx="1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'23.09 Bulindo-Kiira'!$W$9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'23.09 Bulindo-Kiira'!$W$10:$W$21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'23.09 Bulindo-Kiira'!$X$9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'23.09 Bulindo-Kiira'!$X$10:$X$21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'23.09 Bulindo-Kiira'!$Y$9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Bulindo-Kiira'!$Y$10:$Y$21</c:f>
              <c:numCache>
                <c:formatCode>0</c:formatCode>
                <c:ptCount val="12"/>
                <c:pt idx="0">
                  <c:v>18</c:v>
                </c:pt>
                <c:pt idx="1">
                  <c:v>17</c:v>
                </c:pt>
                <c:pt idx="2">
                  <c:v>22</c:v>
                </c:pt>
                <c:pt idx="3">
                  <c:v>24</c:v>
                </c:pt>
                <c:pt idx="4">
                  <c:v>25</c:v>
                </c:pt>
                <c:pt idx="5">
                  <c:v>19</c:v>
                </c:pt>
                <c:pt idx="6">
                  <c:v>13</c:v>
                </c:pt>
                <c:pt idx="7">
                  <c:v>23</c:v>
                </c:pt>
                <c:pt idx="8">
                  <c:v>27</c:v>
                </c:pt>
                <c:pt idx="9">
                  <c:v>24</c:v>
                </c:pt>
                <c:pt idx="10">
                  <c:v>13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'23.09 Bulindo-Kiira'!$Z$9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Bulindo-Kiira'!$Z$10:$Z$21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7</c:v>
                </c:pt>
                <c:pt idx="3">
                  <c:v>6</c:v>
                </c:pt>
                <c:pt idx="4">
                  <c:v>10</c:v>
                </c:pt>
                <c:pt idx="5">
                  <c:v>8</c:v>
                </c:pt>
                <c:pt idx="6">
                  <c:v>12</c:v>
                </c:pt>
                <c:pt idx="7">
                  <c:v>10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'23.09 Bulindo-Kiira'!$AA$9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Bulindo-Kiira'!$AA$10:$AA$21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8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'23.09 Bulindo-Kiira'!$AB$9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Bulindo-Kiira'!$AB$10:$AB$21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'23.09 Bulindo-Kiira'!$AC$9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Bulindo-Kiira'!$AC$10:$AC$21</c:f>
              <c:numCache>
                <c:formatCode>0</c:formatCode>
                <c:ptCount val="12"/>
                <c:pt idx="0">
                  <c:v>452</c:v>
                </c:pt>
                <c:pt idx="1">
                  <c:v>443</c:v>
                </c:pt>
                <c:pt idx="2">
                  <c:v>333</c:v>
                </c:pt>
                <c:pt idx="3">
                  <c:v>321</c:v>
                </c:pt>
                <c:pt idx="4">
                  <c:v>358</c:v>
                </c:pt>
                <c:pt idx="5">
                  <c:v>299</c:v>
                </c:pt>
                <c:pt idx="6">
                  <c:v>218</c:v>
                </c:pt>
                <c:pt idx="7">
                  <c:v>281</c:v>
                </c:pt>
                <c:pt idx="8">
                  <c:v>299</c:v>
                </c:pt>
                <c:pt idx="9">
                  <c:v>286</c:v>
                </c:pt>
                <c:pt idx="10">
                  <c:v>283</c:v>
                </c:pt>
                <c:pt idx="11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'23.09 Bulindo-Kiira'!$AD$9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Bulindo-Kiira'!$AD$10:$AD$21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8514688"/>
        <c:axId val="278524672"/>
      </c:lineChart>
      <c:catAx>
        <c:axId val="27851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8524672"/>
        <c:crosses val="autoZero"/>
        <c:auto val="1"/>
        <c:lblAlgn val="ctr"/>
        <c:lblOffset val="100"/>
        <c:noMultiLvlLbl val="0"/>
      </c:catAx>
      <c:valAx>
        <c:axId val="27852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851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Bulindo-Kiira'!$C$9:$N$9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Bulindo-Kiira'!$C$60:$N$60</c:f>
              <c:numCache>
                <c:formatCode>0.00%</c:formatCode>
                <c:ptCount val="12"/>
                <c:pt idx="0">
                  <c:v>0.59023517382413093</c:v>
                </c:pt>
                <c:pt idx="1">
                  <c:v>9.1513292433537827E-2</c:v>
                </c:pt>
                <c:pt idx="2">
                  <c:v>8.1032719836400813E-2</c:v>
                </c:pt>
                <c:pt idx="3">
                  <c:v>0.1275562372188139</c:v>
                </c:pt>
                <c:pt idx="4">
                  <c:v>3.3231083844580778E-3</c:v>
                </c:pt>
                <c:pt idx="5">
                  <c:v>2.3006134969325155E-3</c:v>
                </c:pt>
                <c:pt idx="6">
                  <c:v>6.3139059304703482E-2</c:v>
                </c:pt>
                <c:pt idx="7">
                  <c:v>2.9652351738241309E-2</c:v>
                </c:pt>
                <c:pt idx="8">
                  <c:v>9.202453987730062E-3</c:v>
                </c:pt>
                <c:pt idx="9">
                  <c:v>2.5562372188139062E-4</c:v>
                </c:pt>
                <c:pt idx="11">
                  <c:v>1.7893660531697342E-3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Kira-Bulindo'!$AE$9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Kira-Bulindo'!$AE$10:$AE$21</c:f>
              <c:numCache>
                <c:formatCode>0</c:formatCode>
                <c:ptCount val="12"/>
                <c:pt idx="0">
                  <c:v>241</c:v>
                </c:pt>
                <c:pt idx="1">
                  <c:v>240</c:v>
                </c:pt>
                <c:pt idx="2">
                  <c:v>179</c:v>
                </c:pt>
                <c:pt idx="3">
                  <c:v>226</c:v>
                </c:pt>
                <c:pt idx="4">
                  <c:v>180</c:v>
                </c:pt>
                <c:pt idx="5">
                  <c:v>213</c:v>
                </c:pt>
                <c:pt idx="6">
                  <c:v>140</c:v>
                </c:pt>
                <c:pt idx="7">
                  <c:v>237</c:v>
                </c:pt>
                <c:pt idx="8">
                  <c:v>221</c:v>
                </c:pt>
                <c:pt idx="9">
                  <c:v>316</c:v>
                </c:pt>
                <c:pt idx="10">
                  <c:v>404</c:v>
                </c:pt>
                <c:pt idx="11">
                  <c:v>380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'24.09 Kira-Bulindo'!$AF$9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Kira-Bulindo'!$AF$10:$AF$21</c:f>
              <c:numCache>
                <c:formatCode>0</c:formatCode>
                <c:ptCount val="12"/>
                <c:pt idx="0">
                  <c:v>575</c:v>
                </c:pt>
                <c:pt idx="1">
                  <c:v>633</c:v>
                </c:pt>
                <c:pt idx="2">
                  <c:v>515</c:v>
                </c:pt>
                <c:pt idx="3">
                  <c:v>514</c:v>
                </c:pt>
                <c:pt idx="4">
                  <c:v>466</c:v>
                </c:pt>
                <c:pt idx="5">
                  <c:v>492</c:v>
                </c:pt>
                <c:pt idx="6">
                  <c:v>365</c:v>
                </c:pt>
                <c:pt idx="7">
                  <c:v>454</c:v>
                </c:pt>
                <c:pt idx="8">
                  <c:v>445</c:v>
                </c:pt>
                <c:pt idx="9">
                  <c:v>562</c:v>
                </c:pt>
                <c:pt idx="10">
                  <c:v>634</c:v>
                </c:pt>
                <c:pt idx="11">
                  <c:v>608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8722816"/>
        <c:axId val="278822912"/>
      </c:lineChart>
      <c:catAx>
        <c:axId val="2787228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8822912"/>
        <c:crosses val="autoZero"/>
        <c:auto val="1"/>
        <c:lblAlgn val="ctr"/>
        <c:lblOffset val="100"/>
        <c:noMultiLvlLbl val="0"/>
      </c:catAx>
      <c:valAx>
        <c:axId val="2788229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8722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Kira-Bulindo'!$C$59:$N$59</c:f>
              <c:numCache>
                <c:formatCode>0.0%</c:formatCode>
                <c:ptCount val="12"/>
                <c:pt idx="0">
                  <c:v>0.27271275746447388</c:v>
                </c:pt>
                <c:pt idx="1">
                  <c:v>4.374900207568258E-2</c:v>
                </c:pt>
                <c:pt idx="2">
                  <c:v>4.3110330512533927E-2</c:v>
                </c:pt>
                <c:pt idx="3">
                  <c:v>6.4825163659588056E-2</c:v>
                </c:pt>
                <c:pt idx="4">
                  <c:v>2.3950183618074404E-3</c:v>
                </c:pt>
                <c:pt idx="5">
                  <c:v>0</c:v>
                </c:pt>
                <c:pt idx="6">
                  <c:v>3.6244611208685933E-2</c:v>
                </c:pt>
                <c:pt idx="7">
                  <c:v>5.748044068337857E-3</c:v>
                </c:pt>
                <c:pt idx="8">
                  <c:v>5.5883761775506946E-3</c:v>
                </c:pt>
                <c:pt idx="9">
                  <c:v>4.7900367236148808E-4</c:v>
                </c:pt>
                <c:pt idx="10">
                  <c:v>0.52466868912661668</c:v>
                </c:pt>
                <c:pt idx="11">
                  <c:v>4.7900367236148808E-4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54"/>
          <c:y val="2.29602266373237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Kira-Bulindo'!$S$9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Kira-Bulindo'!$S$10:$S$21</c:f>
              <c:numCache>
                <c:formatCode>0</c:formatCode>
                <c:ptCount val="12"/>
                <c:pt idx="0">
                  <c:v>139</c:v>
                </c:pt>
                <c:pt idx="1">
                  <c:v>135</c:v>
                </c:pt>
                <c:pt idx="2">
                  <c:v>92</c:v>
                </c:pt>
                <c:pt idx="3">
                  <c:v>104</c:v>
                </c:pt>
                <c:pt idx="4">
                  <c:v>88</c:v>
                </c:pt>
                <c:pt idx="5">
                  <c:v>116</c:v>
                </c:pt>
                <c:pt idx="6">
                  <c:v>68</c:v>
                </c:pt>
                <c:pt idx="7">
                  <c:v>130</c:v>
                </c:pt>
                <c:pt idx="8">
                  <c:v>110</c:v>
                </c:pt>
                <c:pt idx="9">
                  <c:v>208</c:v>
                </c:pt>
                <c:pt idx="10">
                  <c:v>277</c:v>
                </c:pt>
                <c:pt idx="11">
                  <c:v>241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'24.09 Kira-Bulindo'!$T$9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Kira-Bulindo'!$T$10:$T$21</c:f>
              <c:numCache>
                <c:formatCode>0</c:formatCode>
                <c:ptCount val="12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20</c:v>
                </c:pt>
                <c:pt idx="4">
                  <c:v>13</c:v>
                </c:pt>
                <c:pt idx="5">
                  <c:v>20</c:v>
                </c:pt>
                <c:pt idx="6">
                  <c:v>8</c:v>
                </c:pt>
                <c:pt idx="7">
                  <c:v>16</c:v>
                </c:pt>
                <c:pt idx="8">
                  <c:v>23</c:v>
                </c:pt>
                <c:pt idx="9">
                  <c:v>25</c:v>
                </c:pt>
                <c:pt idx="10">
                  <c:v>43</c:v>
                </c:pt>
                <c:pt idx="11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'24.09 Kira-Bulindo'!$U$9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Kira-Bulindo'!$U$10:$U$21</c:f>
              <c:numCache>
                <c:formatCode>0</c:formatCode>
                <c:ptCount val="12"/>
                <c:pt idx="0">
                  <c:v>17</c:v>
                </c:pt>
                <c:pt idx="1">
                  <c:v>24</c:v>
                </c:pt>
                <c:pt idx="2">
                  <c:v>18</c:v>
                </c:pt>
                <c:pt idx="3">
                  <c:v>25</c:v>
                </c:pt>
                <c:pt idx="4">
                  <c:v>24</c:v>
                </c:pt>
                <c:pt idx="5">
                  <c:v>16</c:v>
                </c:pt>
                <c:pt idx="6">
                  <c:v>18</c:v>
                </c:pt>
                <c:pt idx="7">
                  <c:v>22</c:v>
                </c:pt>
                <c:pt idx="8">
                  <c:v>29</c:v>
                </c:pt>
                <c:pt idx="9">
                  <c:v>25</c:v>
                </c:pt>
                <c:pt idx="10">
                  <c:v>30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'24.09 Kira-Bulindo'!$V$9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Kira-Bulindo'!$V$10:$V$21</c:f>
              <c:numCache>
                <c:formatCode>0</c:formatCode>
                <c:ptCount val="12"/>
                <c:pt idx="0">
                  <c:v>50</c:v>
                </c:pt>
                <c:pt idx="1">
                  <c:v>40</c:v>
                </c:pt>
                <c:pt idx="2">
                  <c:v>37</c:v>
                </c:pt>
                <c:pt idx="3">
                  <c:v>33</c:v>
                </c:pt>
                <c:pt idx="4">
                  <c:v>25</c:v>
                </c:pt>
                <c:pt idx="5">
                  <c:v>25</c:v>
                </c:pt>
                <c:pt idx="6">
                  <c:v>20</c:v>
                </c:pt>
                <c:pt idx="7">
                  <c:v>35</c:v>
                </c:pt>
                <c:pt idx="8">
                  <c:v>36</c:v>
                </c:pt>
                <c:pt idx="9">
                  <c:v>35</c:v>
                </c:pt>
                <c:pt idx="10">
                  <c:v>34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'24.09 Kira-Bulindo'!$W$9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Kira-Bulindo'!$W$10:$W$21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'24.09 Kira-Bulindo'!$X$9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Kira-Bulindo'!$X$10:$X$21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'24.09 Kira-Bulindo'!$Y$9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Kira-Bulindo'!$Y$10:$Y$21</c:f>
              <c:numCache>
                <c:formatCode>0</c:formatCode>
                <c:ptCount val="12"/>
                <c:pt idx="0">
                  <c:v>10</c:v>
                </c:pt>
                <c:pt idx="1">
                  <c:v>18</c:v>
                </c:pt>
                <c:pt idx="2">
                  <c:v>18</c:v>
                </c:pt>
                <c:pt idx="3">
                  <c:v>35</c:v>
                </c:pt>
                <c:pt idx="4">
                  <c:v>21</c:v>
                </c:pt>
                <c:pt idx="5">
                  <c:v>23</c:v>
                </c:pt>
                <c:pt idx="6">
                  <c:v>22</c:v>
                </c:pt>
                <c:pt idx="7">
                  <c:v>25</c:v>
                </c:pt>
                <c:pt idx="8">
                  <c:v>13</c:v>
                </c:pt>
                <c:pt idx="9">
                  <c:v>17</c:v>
                </c:pt>
                <c:pt idx="10">
                  <c:v>13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'24.09 Kira-Bulindo'!$Z$9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Kira-Bulindo'!$Z$10:$Z$21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6</c:v>
                </c:pt>
                <c:pt idx="5">
                  <c:v>5</c:v>
                </c:pt>
                <c:pt idx="6">
                  <c:v>2</c:v>
                </c:pt>
                <c:pt idx="7">
                  <c:v>5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'24.09 Kira-Bulindo'!$AA$9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Kira-Bulindo'!$AA$10:$AA$21</c:f>
              <c:numCache>
                <c:formatCode>0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1</c:v>
                </c:pt>
                <c:pt idx="3">
                  <c:v>6</c:v>
                </c:pt>
                <c:pt idx="4">
                  <c:v>2</c:v>
                </c:pt>
                <c:pt idx="5">
                  <c:v>7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'24.09 Kira-Bulindo'!$AB$9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Kira-Bulindo'!$AB$10:$AB$21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'24.09 Kira-Bulindo'!$AC$9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Kira-Bulindo'!$AC$10:$AC$21</c:f>
              <c:numCache>
                <c:formatCode>0</c:formatCode>
                <c:ptCount val="12"/>
                <c:pt idx="0">
                  <c:v>334</c:v>
                </c:pt>
                <c:pt idx="1">
                  <c:v>393</c:v>
                </c:pt>
                <c:pt idx="2">
                  <c:v>336</c:v>
                </c:pt>
                <c:pt idx="3">
                  <c:v>288</c:v>
                </c:pt>
                <c:pt idx="4">
                  <c:v>286</c:v>
                </c:pt>
                <c:pt idx="5">
                  <c:v>279</c:v>
                </c:pt>
                <c:pt idx="6">
                  <c:v>225</c:v>
                </c:pt>
                <c:pt idx="7">
                  <c:v>217</c:v>
                </c:pt>
                <c:pt idx="8">
                  <c:v>224</c:v>
                </c:pt>
                <c:pt idx="9">
                  <c:v>246</c:v>
                </c:pt>
                <c:pt idx="10">
                  <c:v>230</c:v>
                </c:pt>
                <c:pt idx="11">
                  <c:v>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'24.09 Kira-Bulindo'!$AD$9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Kira-Bulindo'!$AD$10:$AD$21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8983040"/>
        <c:axId val="278984576"/>
      </c:lineChart>
      <c:catAx>
        <c:axId val="278983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8984576"/>
        <c:crosses val="autoZero"/>
        <c:auto val="1"/>
        <c:lblAlgn val="ctr"/>
        <c:lblOffset val="100"/>
        <c:noMultiLvlLbl val="0"/>
      </c:catAx>
      <c:valAx>
        <c:axId val="27898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898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Kira-Bulindo'!$C$60:$N$60</c:f>
              <c:numCache>
                <c:formatCode>0.00%</c:formatCode>
                <c:ptCount val="12"/>
                <c:pt idx="0">
                  <c:v>0.57373194491098423</c:v>
                </c:pt>
                <c:pt idx="1">
                  <c:v>9.2038965401410822E-2</c:v>
                </c:pt>
                <c:pt idx="2">
                  <c:v>9.0695330870003366E-2</c:v>
                </c:pt>
                <c:pt idx="3">
                  <c:v>0.1363789049378569</c:v>
                </c:pt>
                <c:pt idx="4">
                  <c:v>5.0386294927779645E-3</c:v>
                </c:pt>
                <c:pt idx="5">
                  <c:v>0</c:v>
                </c:pt>
                <c:pt idx="6">
                  <c:v>7.6251259657373199E-2</c:v>
                </c:pt>
                <c:pt idx="7">
                  <c:v>1.2092710782667115E-2</c:v>
                </c:pt>
                <c:pt idx="8">
                  <c:v>1.1756802149815251E-2</c:v>
                </c:pt>
                <c:pt idx="9">
                  <c:v>1.0077258985555929E-3</c:v>
                </c:pt>
                <c:pt idx="11">
                  <c:v>1.0077258985555929E-3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Bulindo-Kira'!$AE$9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Bulindo-Kira'!$AE$10:$AE$21</c:f>
              <c:numCache>
                <c:formatCode>0</c:formatCode>
                <c:ptCount val="12"/>
                <c:pt idx="0">
                  <c:v>570</c:v>
                </c:pt>
                <c:pt idx="1">
                  <c:v>401</c:v>
                </c:pt>
                <c:pt idx="2">
                  <c:v>343</c:v>
                </c:pt>
                <c:pt idx="3">
                  <c:v>299</c:v>
                </c:pt>
                <c:pt idx="4">
                  <c:v>276</c:v>
                </c:pt>
                <c:pt idx="5">
                  <c:v>271</c:v>
                </c:pt>
                <c:pt idx="6">
                  <c:v>256</c:v>
                </c:pt>
                <c:pt idx="7">
                  <c:v>219</c:v>
                </c:pt>
                <c:pt idx="8">
                  <c:v>340</c:v>
                </c:pt>
                <c:pt idx="9">
                  <c:v>298</c:v>
                </c:pt>
                <c:pt idx="10">
                  <c:v>380</c:v>
                </c:pt>
                <c:pt idx="11">
                  <c:v>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'24.09 Bulindo-Kira'!$AF$9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Bulindo-Kira'!$AF$10:$AF$21</c:f>
              <c:numCache>
                <c:formatCode>0</c:formatCode>
                <c:ptCount val="12"/>
                <c:pt idx="0">
                  <c:v>1096</c:v>
                </c:pt>
                <c:pt idx="1">
                  <c:v>810</c:v>
                </c:pt>
                <c:pt idx="2">
                  <c:v>723</c:v>
                </c:pt>
                <c:pt idx="3">
                  <c:v>642</c:v>
                </c:pt>
                <c:pt idx="4">
                  <c:v>586</c:v>
                </c:pt>
                <c:pt idx="5">
                  <c:v>532</c:v>
                </c:pt>
                <c:pt idx="6">
                  <c:v>505</c:v>
                </c:pt>
                <c:pt idx="7">
                  <c:v>463</c:v>
                </c:pt>
                <c:pt idx="8">
                  <c:v>612</c:v>
                </c:pt>
                <c:pt idx="9">
                  <c:v>621</c:v>
                </c:pt>
                <c:pt idx="10">
                  <c:v>670</c:v>
                </c:pt>
                <c:pt idx="11">
                  <c:v>514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289216"/>
        <c:axId val="279311488"/>
      </c:lineChart>
      <c:catAx>
        <c:axId val="279289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9311488"/>
        <c:crosses val="autoZero"/>
        <c:auto val="1"/>
        <c:lblAlgn val="ctr"/>
        <c:lblOffset val="100"/>
        <c:noMultiLvlLbl val="0"/>
      </c:catAx>
      <c:valAx>
        <c:axId val="279311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928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Bulindo-Kira'!$C$59:$N$59</c:f>
              <c:numCache>
                <c:formatCode>0.0%</c:formatCode>
                <c:ptCount val="12"/>
                <c:pt idx="0">
                  <c:v>0.30036017494211475</c:v>
                </c:pt>
                <c:pt idx="1">
                  <c:v>3.8718806277334705E-2</c:v>
                </c:pt>
                <c:pt idx="2">
                  <c:v>3.4988422948289168E-2</c:v>
                </c:pt>
                <c:pt idx="3">
                  <c:v>7.3321327501929504E-2</c:v>
                </c:pt>
                <c:pt idx="4">
                  <c:v>1.9295086184718292E-3</c:v>
                </c:pt>
                <c:pt idx="5">
                  <c:v>0</c:v>
                </c:pt>
                <c:pt idx="6">
                  <c:v>4.4378698224852069E-2</c:v>
                </c:pt>
                <c:pt idx="7">
                  <c:v>5.7885258554154877E-3</c:v>
                </c:pt>
                <c:pt idx="8">
                  <c:v>5.1453563159248776E-3</c:v>
                </c:pt>
                <c:pt idx="9">
                  <c:v>0</c:v>
                </c:pt>
                <c:pt idx="10">
                  <c:v>0.49524054540776946</c:v>
                </c:pt>
                <c:pt idx="11">
                  <c:v>1.2863390789812196E-4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54"/>
          <c:y val="2.29602266373237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Bulindo-Kira'!$S$9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Bulindo-Kira'!$S$10:$S$21</c:f>
              <c:numCache>
                <c:formatCode>0</c:formatCode>
                <c:ptCount val="12"/>
                <c:pt idx="0">
                  <c:v>413</c:v>
                </c:pt>
                <c:pt idx="1">
                  <c:v>244</c:v>
                </c:pt>
                <c:pt idx="2">
                  <c:v>216</c:v>
                </c:pt>
                <c:pt idx="3">
                  <c:v>179</c:v>
                </c:pt>
                <c:pt idx="4">
                  <c:v>153</c:v>
                </c:pt>
                <c:pt idx="5">
                  <c:v>149</c:v>
                </c:pt>
                <c:pt idx="6">
                  <c:v>141</c:v>
                </c:pt>
                <c:pt idx="7">
                  <c:v>115</c:v>
                </c:pt>
                <c:pt idx="8">
                  <c:v>192</c:v>
                </c:pt>
                <c:pt idx="9">
                  <c:v>182</c:v>
                </c:pt>
                <c:pt idx="10">
                  <c:v>227</c:v>
                </c:pt>
                <c:pt idx="11">
                  <c:v>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'24.09 Bulindo-Kira'!$T$9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Bulindo-Kira'!$T$10:$T$21</c:f>
              <c:numCache>
                <c:formatCode>0</c:formatCode>
                <c:ptCount val="12"/>
                <c:pt idx="0">
                  <c:v>39</c:v>
                </c:pt>
                <c:pt idx="1">
                  <c:v>35</c:v>
                </c:pt>
                <c:pt idx="2">
                  <c:v>28</c:v>
                </c:pt>
                <c:pt idx="3">
                  <c:v>18</c:v>
                </c:pt>
                <c:pt idx="4">
                  <c:v>23</c:v>
                </c:pt>
                <c:pt idx="5">
                  <c:v>22</c:v>
                </c:pt>
                <c:pt idx="6">
                  <c:v>21</c:v>
                </c:pt>
                <c:pt idx="7">
                  <c:v>11</c:v>
                </c:pt>
                <c:pt idx="8">
                  <c:v>16</c:v>
                </c:pt>
                <c:pt idx="9">
                  <c:v>22</c:v>
                </c:pt>
                <c:pt idx="10">
                  <c:v>16</c:v>
                </c:pt>
                <c:pt idx="11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'24.09 Bulindo-Kira'!$U$9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Bulindo-Kira'!$U$10:$U$21</c:f>
              <c:numCache>
                <c:formatCode>0</c:formatCode>
                <c:ptCount val="12"/>
                <c:pt idx="0">
                  <c:v>37</c:v>
                </c:pt>
                <c:pt idx="1">
                  <c:v>43</c:v>
                </c:pt>
                <c:pt idx="2">
                  <c:v>21</c:v>
                </c:pt>
                <c:pt idx="3">
                  <c:v>16</c:v>
                </c:pt>
                <c:pt idx="4">
                  <c:v>17</c:v>
                </c:pt>
                <c:pt idx="5">
                  <c:v>10</c:v>
                </c:pt>
                <c:pt idx="6">
                  <c:v>16</c:v>
                </c:pt>
                <c:pt idx="7">
                  <c:v>23</c:v>
                </c:pt>
                <c:pt idx="8">
                  <c:v>26</c:v>
                </c:pt>
                <c:pt idx="9">
                  <c:v>24</c:v>
                </c:pt>
                <c:pt idx="10">
                  <c:v>29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'24.09 Bulindo-Kira'!$V$9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Bulindo-Kira'!$V$10:$V$21</c:f>
              <c:numCache>
                <c:formatCode>0</c:formatCode>
                <c:ptCount val="12"/>
                <c:pt idx="0">
                  <c:v>54</c:v>
                </c:pt>
                <c:pt idx="1">
                  <c:v>40</c:v>
                </c:pt>
                <c:pt idx="2">
                  <c:v>48</c:v>
                </c:pt>
                <c:pt idx="3">
                  <c:v>41</c:v>
                </c:pt>
                <c:pt idx="4">
                  <c:v>46</c:v>
                </c:pt>
                <c:pt idx="5">
                  <c:v>47</c:v>
                </c:pt>
                <c:pt idx="6">
                  <c:v>39</c:v>
                </c:pt>
                <c:pt idx="7">
                  <c:v>38</c:v>
                </c:pt>
                <c:pt idx="8">
                  <c:v>61</c:v>
                </c:pt>
                <c:pt idx="9">
                  <c:v>41</c:v>
                </c:pt>
                <c:pt idx="10">
                  <c:v>63</c:v>
                </c:pt>
                <c:pt idx="11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'24.09 Bulindo-Kira'!$W$9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Bulindo-Kira'!$W$10:$W$21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'24.09 Bulindo-Kira'!$X$9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Bulindo-Kira'!$X$10:$X$21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'24.09 Bulindo-Kira'!$Y$9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Bulindo-Kira'!$Y$10:$Y$21</c:f>
              <c:numCache>
                <c:formatCode>0</c:formatCode>
                <c:ptCount val="12"/>
                <c:pt idx="0">
                  <c:v>21</c:v>
                </c:pt>
                <c:pt idx="1">
                  <c:v>30</c:v>
                </c:pt>
                <c:pt idx="2">
                  <c:v>24</c:v>
                </c:pt>
                <c:pt idx="3">
                  <c:v>38</c:v>
                </c:pt>
                <c:pt idx="4">
                  <c:v>30</c:v>
                </c:pt>
                <c:pt idx="5">
                  <c:v>35</c:v>
                </c:pt>
                <c:pt idx="6">
                  <c:v>30</c:v>
                </c:pt>
                <c:pt idx="7">
                  <c:v>21</c:v>
                </c:pt>
                <c:pt idx="8">
                  <c:v>36</c:v>
                </c:pt>
                <c:pt idx="9">
                  <c:v>18</c:v>
                </c:pt>
                <c:pt idx="10">
                  <c:v>37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'24.09 Bulindo-Kira'!$Z$9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Bulindo-Kira'!$Z$10:$Z$21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'24.09 Bulindo-Kira'!$AA$9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Bulindo-Kira'!$AA$10:$AA$21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6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'24.09 Bulindo-Kira'!$AB$9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Bulindo-Kira'!$AB$10:$AB$21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'24.09 Bulindo-Kira'!$AC$9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Bulindo-Kira'!$AC$10:$AC$21</c:f>
              <c:numCache>
                <c:formatCode>0</c:formatCode>
                <c:ptCount val="12"/>
                <c:pt idx="0">
                  <c:v>526</c:v>
                </c:pt>
                <c:pt idx="1">
                  <c:v>409</c:v>
                </c:pt>
                <c:pt idx="2">
                  <c:v>380</c:v>
                </c:pt>
                <c:pt idx="3">
                  <c:v>343</c:v>
                </c:pt>
                <c:pt idx="4">
                  <c:v>310</c:v>
                </c:pt>
                <c:pt idx="5">
                  <c:v>261</c:v>
                </c:pt>
                <c:pt idx="6">
                  <c:v>249</c:v>
                </c:pt>
                <c:pt idx="7">
                  <c:v>244</c:v>
                </c:pt>
                <c:pt idx="8">
                  <c:v>272</c:v>
                </c:pt>
                <c:pt idx="9">
                  <c:v>323</c:v>
                </c:pt>
                <c:pt idx="10">
                  <c:v>290</c:v>
                </c:pt>
                <c:pt idx="11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'24.09 Bulindo-Kira'!$AD$9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Bulindo-Kira'!$AD$10:$AD$21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9410176"/>
        <c:axId val="279411712"/>
      </c:lineChart>
      <c:catAx>
        <c:axId val="279410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9411712"/>
        <c:crosses val="autoZero"/>
        <c:auto val="1"/>
        <c:lblAlgn val="ctr"/>
        <c:lblOffset val="100"/>
        <c:noMultiLvlLbl val="0"/>
      </c:catAx>
      <c:valAx>
        <c:axId val="27941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94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Bulindo-Kira'!$C$60:$N$60</c:f>
              <c:numCache>
                <c:formatCode>0.00%</c:formatCode>
                <c:ptCount val="12"/>
                <c:pt idx="0">
                  <c:v>0.59505606523955146</c:v>
                </c:pt>
                <c:pt idx="1">
                  <c:v>7.6707441386340475E-2</c:v>
                </c:pt>
                <c:pt idx="2">
                  <c:v>6.931702344546381E-2</c:v>
                </c:pt>
                <c:pt idx="3">
                  <c:v>0.14525993883792049</c:v>
                </c:pt>
                <c:pt idx="4">
                  <c:v>3.8226299694189602E-3</c:v>
                </c:pt>
                <c:pt idx="5">
                  <c:v>0</c:v>
                </c:pt>
                <c:pt idx="6">
                  <c:v>8.7920489296636081E-2</c:v>
                </c:pt>
                <c:pt idx="7">
                  <c:v>1.1467889908256881E-2</c:v>
                </c:pt>
                <c:pt idx="8">
                  <c:v>1.0193679918450561E-2</c:v>
                </c:pt>
                <c:pt idx="9">
                  <c:v>0</c:v>
                </c:pt>
                <c:pt idx="11">
                  <c:v>2.5484199796126404E-4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Kira-Bulindo'!$AE$9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Kira-Bulindo'!$AE$10:$AE$21</c:f>
              <c:numCache>
                <c:formatCode>0</c:formatCode>
                <c:ptCount val="12"/>
                <c:pt idx="0">
                  <c:v>243</c:v>
                </c:pt>
                <c:pt idx="1">
                  <c:v>228</c:v>
                </c:pt>
                <c:pt idx="2">
                  <c:v>217</c:v>
                </c:pt>
                <c:pt idx="3">
                  <c:v>225</c:v>
                </c:pt>
                <c:pt idx="4">
                  <c:v>232</c:v>
                </c:pt>
                <c:pt idx="5">
                  <c:v>219</c:v>
                </c:pt>
                <c:pt idx="6">
                  <c:v>222</c:v>
                </c:pt>
                <c:pt idx="7">
                  <c:v>207</c:v>
                </c:pt>
                <c:pt idx="8">
                  <c:v>257</c:v>
                </c:pt>
                <c:pt idx="9">
                  <c:v>302</c:v>
                </c:pt>
                <c:pt idx="10">
                  <c:v>460</c:v>
                </c:pt>
                <c:pt idx="11">
                  <c:v>460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'25.09 Kira-Bulindo'!$AF$9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Kira-Bulindo'!$AF$10:$AF$21</c:f>
              <c:numCache>
                <c:formatCode>0</c:formatCode>
                <c:ptCount val="12"/>
                <c:pt idx="0">
                  <c:v>564</c:v>
                </c:pt>
                <c:pt idx="1">
                  <c:v>594</c:v>
                </c:pt>
                <c:pt idx="2">
                  <c:v>579</c:v>
                </c:pt>
                <c:pt idx="3">
                  <c:v>606</c:v>
                </c:pt>
                <c:pt idx="4">
                  <c:v>590</c:v>
                </c:pt>
                <c:pt idx="5">
                  <c:v>498</c:v>
                </c:pt>
                <c:pt idx="6">
                  <c:v>493</c:v>
                </c:pt>
                <c:pt idx="7">
                  <c:v>442</c:v>
                </c:pt>
                <c:pt idx="8">
                  <c:v>531</c:v>
                </c:pt>
                <c:pt idx="9">
                  <c:v>558</c:v>
                </c:pt>
                <c:pt idx="10">
                  <c:v>746</c:v>
                </c:pt>
                <c:pt idx="11">
                  <c:v>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651072"/>
        <c:axId val="279652608"/>
      </c:lineChart>
      <c:catAx>
        <c:axId val="2796510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9652608"/>
        <c:crosses val="autoZero"/>
        <c:auto val="1"/>
        <c:lblAlgn val="ctr"/>
        <c:lblOffset val="100"/>
        <c:noMultiLvlLbl val="0"/>
      </c:catAx>
      <c:valAx>
        <c:axId val="2796526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965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Kira-Bulindo'!$C$59:$N$59</c:f>
              <c:numCache>
                <c:formatCode>0.0%</c:formatCode>
                <c:ptCount val="12"/>
                <c:pt idx="0">
                  <c:v>0.26615914966963516</c:v>
                </c:pt>
                <c:pt idx="1">
                  <c:v>3.7058316575696637E-2</c:v>
                </c:pt>
                <c:pt idx="2">
                  <c:v>4.0936512496409075E-2</c:v>
                </c:pt>
                <c:pt idx="3">
                  <c:v>6.090203964378052E-2</c:v>
                </c:pt>
                <c:pt idx="4">
                  <c:v>1.8672795173800632E-3</c:v>
                </c:pt>
                <c:pt idx="5">
                  <c:v>0</c:v>
                </c:pt>
                <c:pt idx="6">
                  <c:v>4.7687446136167766E-2</c:v>
                </c:pt>
                <c:pt idx="7">
                  <c:v>6.3200229819017524E-3</c:v>
                </c:pt>
                <c:pt idx="8">
                  <c:v>8.3309393852341283E-3</c:v>
                </c:pt>
                <c:pt idx="9">
                  <c:v>5.7454754380925025E-4</c:v>
                </c:pt>
                <c:pt idx="10">
                  <c:v>0.5300201091640333</c:v>
                </c:pt>
                <c:pt idx="11">
                  <c:v>1.4363688595231256E-4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54"/>
          <c:y val="2.29602266373237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Kira-Bulindo'!$S$9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Kira-Bulindo'!$S$10:$S$21</c:f>
              <c:numCache>
                <c:formatCode>0</c:formatCode>
                <c:ptCount val="12"/>
                <c:pt idx="0">
                  <c:v>141</c:v>
                </c:pt>
                <c:pt idx="1">
                  <c:v>133</c:v>
                </c:pt>
                <c:pt idx="2">
                  <c:v>86</c:v>
                </c:pt>
                <c:pt idx="3">
                  <c:v>102</c:v>
                </c:pt>
                <c:pt idx="4">
                  <c:v>100</c:v>
                </c:pt>
                <c:pt idx="5">
                  <c:v>132</c:v>
                </c:pt>
                <c:pt idx="6">
                  <c:v>123</c:v>
                </c:pt>
                <c:pt idx="7">
                  <c:v>106</c:v>
                </c:pt>
                <c:pt idx="8">
                  <c:v>149</c:v>
                </c:pt>
                <c:pt idx="9">
                  <c:v>181</c:v>
                </c:pt>
                <c:pt idx="10">
                  <c:v>293</c:v>
                </c:pt>
                <c:pt idx="11">
                  <c:v>307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'25.09 Kira-Bulindo'!$T$9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Kira-Bulindo'!$T$10:$T$21</c:f>
              <c:numCache>
                <c:formatCode>0</c:formatCode>
                <c:ptCount val="12"/>
                <c:pt idx="0">
                  <c:v>25</c:v>
                </c:pt>
                <c:pt idx="1">
                  <c:v>21</c:v>
                </c:pt>
                <c:pt idx="2">
                  <c:v>24</c:v>
                </c:pt>
                <c:pt idx="3">
                  <c:v>18</c:v>
                </c:pt>
                <c:pt idx="4">
                  <c:v>23</c:v>
                </c:pt>
                <c:pt idx="5">
                  <c:v>8</c:v>
                </c:pt>
                <c:pt idx="6">
                  <c:v>13</c:v>
                </c:pt>
                <c:pt idx="7">
                  <c:v>17</c:v>
                </c:pt>
                <c:pt idx="8">
                  <c:v>16</c:v>
                </c:pt>
                <c:pt idx="9">
                  <c:v>22</c:v>
                </c:pt>
                <c:pt idx="10">
                  <c:v>38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'25.09 Kira-Bulindo'!$U$9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'25.09 Kira-Bulindo'!$U$10:$U$21</c:f>
              <c:numCache>
                <c:formatCode>0</c:formatCode>
                <c:ptCount val="12"/>
                <c:pt idx="0">
                  <c:v>15</c:v>
                </c:pt>
                <c:pt idx="1">
                  <c:v>13</c:v>
                </c:pt>
                <c:pt idx="2">
                  <c:v>30</c:v>
                </c:pt>
                <c:pt idx="3">
                  <c:v>27</c:v>
                </c:pt>
                <c:pt idx="4">
                  <c:v>29</c:v>
                </c:pt>
                <c:pt idx="5">
                  <c:v>20</c:v>
                </c:pt>
                <c:pt idx="6">
                  <c:v>17</c:v>
                </c:pt>
                <c:pt idx="7">
                  <c:v>9</c:v>
                </c:pt>
                <c:pt idx="8">
                  <c:v>21</c:v>
                </c:pt>
                <c:pt idx="9">
                  <c:v>25</c:v>
                </c:pt>
                <c:pt idx="10">
                  <c:v>39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'25.09 Kira-Bulindo'!$V$9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'25.09 Kira-Bulindo'!$V$10:$V$21</c:f>
              <c:numCache>
                <c:formatCode>0</c:formatCode>
                <c:ptCount val="12"/>
                <c:pt idx="0">
                  <c:v>44</c:v>
                </c:pt>
                <c:pt idx="1">
                  <c:v>33</c:v>
                </c:pt>
                <c:pt idx="2">
                  <c:v>38</c:v>
                </c:pt>
                <c:pt idx="3">
                  <c:v>31</c:v>
                </c:pt>
                <c:pt idx="4">
                  <c:v>27</c:v>
                </c:pt>
                <c:pt idx="5">
                  <c:v>25</c:v>
                </c:pt>
                <c:pt idx="6">
                  <c:v>31</c:v>
                </c:pt>
                <c:pt idx="7">
                  <c:v>28</c:v>
                </c:pt>
                <c:pt idx="8">
                  <c:v>30</c:v>
                </c:pt>
                <c:pt idx="9">
                  <c:v>38</c:v>
                </c:pt>
                <c:pt idx="10">
                  <c:v>50</c:v>
                </c:pt>
                <c:pt idx="1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'25.09 Kira-Bulindo'!$W$9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'25.09 Kira-Bulindo'!$W$10:$W$21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'25.09 Kira-Bulindo'!$X$9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'25.09 Kira-Bulindo'!$X$10:$X$21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'25.09 Kira-Bulindo'!$Y$9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Kira-Bulindo'!$Y$10:$Y$21</c:f>
              <c:numCache>
                <c:formatCode>0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25</c:v>
                </c:pt>
                <c:pt idx="3">
                  <c:v>38</c:v>
                </c:pt>
                <c:pt idx="4">
                  <c:v>41</c:v>
                </c:pt>
                <c:pt idx="5">
                  <c:v>29</c:v>
                </c:pt>
                <c:pt idx="6">
                  <c:v>33</c:v>
                </c:pt>
                <c:pt idx="7">
                  <c:v>30</c:v>
                </c:pt>
                <c:pt idx="8">
                  <c:v>33</c:v>
                </c:pt>
                <c:pt idx="9">
                  <c:v>26</c:v>
                </c:pt>
                <c:pt idx="10">
                  <c:v>24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'25.09 Kira-Bulindo'!$Z$9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Kira-Bulindo'!$Z$10:$Z$21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4</c:v>
                </c:pt>
                <c:pt idx="4">
                  <c:v>8</c:v>
                </c:pt>
                <c:pt idx="5">
                  <c:v>2</c:v>
                </c:pt>
                <c:pt idx="6">
                  <c:v>2</c:v>
                </c:pt>
                <c:pt idx="7">
                  <c:v>7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'25.09 Kira-Bulindo'!$AA$9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Kira-Bulindo'!$AA$10:$AA$21</c:f>
              <c:numCache>
                <c:formatCode>0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7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9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'25.09 Kira-Bulindo'!$AB$9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Kira-Bulindo'!$AB$10:$AB$21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'25.09 Kira-Bulindo'!$AC$9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Kira-Bulindo'!$AC$10:$AC$21</c:f>
              <c:numCache>
                <c:formatCode>0</c:formatCode>
                <c:ptCount val="12"/>
                <c:pt idx="0">
                  <c:v>321</c:v>
                </c:pt>
                <c:pt idx="1">
                  <c:v>366</c:v>
                </c:pt>
                <c:pt idx="2">
                  <c:v>362</c:v>
                </c:pt>
                <c:pt idx="3">
                  <c:v>381</c:v>
                </c:pt>
                <c:pt idx="4">
                  <c:v>358</c:v>
                </c:pt>
                <c:pt idx="5">
                  <c:v>279</c:v>
                </c:pt>
                <c:pt idx="6">
                  <c:v>271</c:v>
                </c:pt>
                <c:pt idx="7">
                  <c:v>235</c:v>
                </c:pt>
                <c:pt idx="8">
                  <c:v>274</c:v>
                </c:pt>
                <c:pt idx="9">
                  <c:v>256</c:v>
                </c:pt>
                <c:pt idx="10">
                  <c:v>286</c:v>
                </c:pt>
                <c:pt idx="11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'25.09 Kira-Bulindo'!$AD$9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Kira-Bulindo'!$AD$10:$AD$21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9943808"/>
        <c:axId val="279953792"/>
      </c:lineChart>
      <c:catAx>
        <c:axId val="279943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9953792"/>
        <c:crosses val="autoZero"/>
        <c:auto val="1"/>
        <c:lblAlgn val="ctr"/>
        <c:lblOffset val="100"/>
        <c:noMultiLvlLbl val="0"/>
      </c:catAx>
      <c:valAx>
        <c:axId val="27995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994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Kira-Bulindo'!$C$60:$N$60</c:f>
              <c:numCache>
                <c:formatCode>0.00%</c:formatCode>
                <c:ptCount val="12"/>
                <c:pt idx="0">
                  <c:v>0.56632029339853296</c:v>
                </c:pt>
                <c:pt idx="1">
                  <c:v>7.8850855745721274E-2</c:v>
                </c:pt>
                <c:pt idx="2">
                  <c:v>8.7102689486552573E-2</c:v>
                </c:pt>
                <c:pt idx="3">
                  <c:v>0.1295843520782396</c:v>
                </c:pt>
                <c:pt idx="4">
                  <c:v>3.9731051344743277E-3</c:v>
                </c:pt>
                <c:pt idx="5">
                  <c:v>0</c:v>
                </c:pt>
                <c:pt idx="6">
                  <c:v>0.10146699266503667</c:v>
                </c:pt>
                <c:pt idx="7">
                  <c:v>1.3447432762836185E-2</c:v>
                </c:pt>
                <c:pt idx="8">
                  <c:v>1.7726161369193152E-2</c:v>
                </c:pt>
                <c:pt idx="9">
                  <c:v>1.2224938875305623E-3</c:v>
                </c:pt>
                <c:pt idx="11">
                  <c:v>3.0562347188264059E-4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Bulindo-Kira'!$AE$9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Bulindo-Kira'!$AE$10:$AE$21</c:f>
              <c:numCache>
                <c:formatCode>0</c:formatCode>
                <c:ptCount val="12"/>
                <c:pt idx="0">
                  <c:v>534</c:v>
                </c:pt>
                <c:pt idx="1">
                  <c:v>381</c:v>
                </c:pt>
                <c:pt idx="2">
                  <c:v>379</c:v>
                </c:pt>
                <c:pt idx="3">
                  <c:v>316</c:v>
                </c:pt>
                <c:pt idx="4">
                  <c:v>306</c:v>
                </c:pt>
                <c:pt idx="5">
                  <c:v>291</c:v>
                </c:pt>
                <c:pt idx="6">
                  <c:v>316</c:v>
                </c:pt>
                <c:pt idx="7">
                  <c:v>265</c:v>
                </c:pt>
                <c:pt idx="8">
                  <c:v>255</c:v>
                </c:pt>
                <c:pt idx="9">
                  <c:v>313</c:v>
                </c:pt>
                <c:pt idx="10">
                  <c:v>337</c:v>
                </c:pt>
                <c:pt idx="11">
                  <c:v>360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'25.09 Bulindo-Kira'!$AF$9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Bulindo-Kira'!$AF$10:$AF$21</c:f>
              <c:numCache>
                <c:formatCode>0</c:formatCode>
                <c:ptCount val="12"/>
                <c:pt idx="0">
                  <c:v>1042</c:v>
                </c:pt>
                <c:pt idx="1">
                  <c:v>772</c:v>
                </c:pt>
                <c:pt idx="2">
                  <c:v>765</c:v>
                </c:pt>
                <c:pt idx="3">
                  <c:v>716</c:v>
                </c:pt>
                <c:pt idx="4">
                  <c:v>674</c:v>
                </c:pt>
                <c:pt idx="5">
                  <c:v>580</c:v>
                </c:pt>
                <c:pt idx="6">
                  <c:v>583</c:v>
                </c:pt>
                <c:pt idx="7">
                  <c:v>521</c:v>
                </c:pt>
                <c:pt idx="8">
                  <c:v>560</c:v>
                </c:pt>
                <c:pt idx="9">
                  <c:v>605</c:v>
                </c:pt>
                <c:pt idx="10">
                  <c:v>617</c:v>
                </c:pt>
                <c:pt idx="11">
                  <c:v>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0328064"/>
        <c:axId val="280329600"/>
      </c:lineChart>
      <c:catAx>
        <c:axId val="2803280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0329600"/>
        <c:crosses val="autoZero"/>
        <c:auto val="1"/>
        <c:lblAlgn val="ctr"/>
        <c:lblOffset val="100"/>
        <c:noMultiLvlLbl val="0"/>
      </c:catAx>
      <c:valAx>
        <c:axId val="280329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032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Bulindo-Kira'!$C$59:$N$59</c:f>
              <c:numCache>
                <c:formatCode>0.0%</c:formatCode>
                <c:ptCount val="12"/>
                <c:pt idx="0">
                  <c:v>0.29166666666666669</c:v>
                </c:pt>
                <c:pt idx="1">
                  <c:v>4.0187376725838261E-2</c:v>
                </c:pt>
                <c:pt idx="2">
                  <c:v>4.1666666666666664E-2</c:v>
                </c:pt>
                <c:pt idx="3">
                  <c:v>6.15138067061144E-2</c:v>
                </c:pt>
                <c:pt idx="4">
                  <c:v>1.7258382642998027E-3</c:v>
                </c:pt>
                <c:pt idx="5">
                  <c:v>1.232741617357002E-3</c:v>
                </c:pt>
                <c:pt idx="6">
                  <c:v>4.918639053254438E-2</c:v>
                </c:pt>
                <c:pt idx="7">
                  <c:v>5.4240631163708086E-3</c:v>
                </c:pt>
                <c:pt idx="8">
                  <c:v>6.5335305719921109E-3</c:v>
                </c:pt>
                <c:pt idx="9">
                  <c:v>2.4654832347140041E-4</c:v>
                </c:pt>
                <c:pt idx="10">
                  <c:v>0.50036982248520712</c:v>
                </c:pt>
                <c:pt idx="11">
                  <c:v>2.4654832347140041E-4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Bulindo-Kira'!$C$60:$N$60</c:f>
              <c:numCache>
                <c:formatCode>0.00%</c:formatCode>
                <c:ptCount val="12"/>
                <c:pt idx="0">
                  <c:v>0.58376511226252159</c:v>
                </c:pt>
                <c:pt idx="1">
                  <c:v>8.0434246237355039E-2</c:v>
                </c:pt>
                <c:pt idx="2">
                  <c:v>8.3395016037503086E-2</c:v>
                </c:pt>
                <c:pt idx="3">
                  <c:v>0.1231186775228226</c:v>
                </c:pt>
                <c:pt idx="4">
                  <c:v>3.4542314335060447E-3</c:v>
                </c:pt>
                <c:pt idx="5">
                  <c:v>2.467308166790032E-3</c:v>
                </c:pt>
                <c:pt idx="6">
                  <c:v>9.8445595854922283E-2</c:v>
                </c:pt>
                <c:pt idx="7">
                  <c:v>1.0856155933876141E-2</c:v>
                </c:pt>
                <c:pt idx="8">
                  <c:v>1.3076733283987171E-2</c:v>
                </c:pt>
                <c:pt idx="9">
                  <c:v>4.9346163335800639E-4</c:v>
                </c:pt>
                <c:pt idx="11">
                  <c:v>4.9346163335800639E-4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Kira-Bulindo-24h'!$AE$9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Kira-Bulindo-24h'!$R$10:$R$33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Kira-Bulindo-24h'!$AE$10:$AE$33</c:f>
              <c:numCache>
                <c:formatCode>0</c:formatCode>
                <c:ptCount val="24"/>
                <c:pt idx="0">
                  <c:v>259</c:v>
                </c:pt>
                <c:pt idx="1">
                  <c:v>166</c:v>
                </c:pt>
                <c:pt idx="2">
                  <c:v>268</c:v>
                </c:pt>
                <c:pt idx="3">
                  <c:v>207</c:v>
                </c:pt>
                <c:pt idx="4">
                  <c:v>197</c:v>
                </c:pt>
                <c:pt idx="5">
                  <c:v>187</c:v>
                </c:pt>
                <c:pt idx="6">
                  <c:v>205</c:v>
                </c:pt>
                <c:pt idx="7">
                  <c:v>245</c:v>
                </c:pt>
                <c:pt idx="8">
                  <c:v>228</c:v>
                </c:pt>
                <c:pt idx="9">
                  <c:v>344</c:v>
                </c:pt>
                <c:pt idx="10">
                  <c:v>402</c:v>
                </c:pt>
                <c:pt idx="11">
                  <c:v>436</c:v>
                </c:pt>
                <c:pt idx="12">
                  <c:v>380</c:v>
                </c:pt>
                <c:pt idx="13">
                  <c:v>324</c:v>
                </c:pt>
                <c:pt idx="14">
                  <c:v>350</c:v>
                </c:pt>
                <c:pt idx="15">
                  <c:v>312</c:v>
                </c:pt>
                <c:pt idx="16">
                  <c:v>153</c:v>
                </c:pt>
                <c:pt idx="17">
                  <c:v>98</c:v>
                </c:pt>
                <c:pt idx="18">
                  <c:v>34</c:v>
                </c:pt>
                <c:pt idx="19">
                  <c:v>22</c:v>
                </c:pt>
                <c:pt idx="20">
                  <c:v>24</c:v>
                </c:pt>
                <c:pt idx="21">
                  <c:v>21</c:v>
                </c:pt>
                <c:pt idx="22">
                  <c:v>69</c:v>
                </c:pt>
                <c:pt idx="23">
                  <c:v>136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'26.09 Kira-Bulindo-24h'!$AF$9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Kira-Bulindo-24h'!$R$10:$R$33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Kira-Bulindo-24h'!$AF$10:$AF$33</c:f>
              <c:numCache>
                <c:formatCode>0</c:formatCode>
                <c:ptCount val="24"/>
                <c:pt idx="0">
                  <c:v>573</c:v>
                </c:pt>
                <c:pt idx="1">
                  <c:v>482</c:v>
                </c:pt>
                <c:pt idx="2">
                  <c:v>630</c:v>
                </c:pt>
                <c:pt idx="3">
                  <c:v>577</c:v>
                </c:pt>
                <c:pt idx="4">
                  <c:v>470</c:v>
                </c:pt>
                <c:pt idx="5">
                  <c:v>458</c:v>
                </c:pt>
                <c:pt idx="6">
                  <c:v>443</c:v>
                </c:pt>
                <c:pt idx="7">
                  <c:v>519</c:v>
                </c:pt>
                <c:pt idx="8">
                  <c:v>464</c:v>
                </c:pt>
                <c:pt idx="9">
                  <c:v>627</c:v>
                </c:pt>
                <c:pt idx="10">
                  <c:v>674</c:v>
                </c:pt>
                <c:pt idx="11">
                  <c:v>739</c:v>
                </c:pt>
                <c:pt idx="12">
                  <c:v>766</c:v>
                </c:pt>
                <c:pt idx="13">
                  <c:v>659</c:v>
                </c:pt>
                <c:pt idx="14">
                  <c:v>680</c:v>
                </c:pt>
                <c:pt idx="15">
                  <c:v>546</c:v>
                </c:pt>
                <c:pt idx="16">
                  <c:v>307</c:v>
                </c:pt>
                <c:pt idx="17">
                  <c:v>178</c:v>
                </c:pt>
                <c:pt idx="18">
                  <c:v>93</c:v>
                </c:pt>
                <c:pt idx="19">
                  <c:v>43</c:v>
                </c:pt>
                <c:pt idx="20">
                  <c:v>32</c:v>
                </c:pt>
                <c:pt idx="21">
                  <c:v>46</c:v>
                </c:pt>
                <c:pt idx="22">
                  <c:v>94</c:v>
                </c:pt>
                <c:pt idx="23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0679168"/>
        <c:axId val="280680704"/>
      </c:lineChart>
      <c:catAx>
        <c:axId val="280679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0680704"/>
        <c:crosses val="autoZero"/>
        <c:auto val="1"/>
        <c:lblAlgn val="ctr"/>
        <c:lblOffset val="100"/>
        <c:noMultiLvlLbl val="0"/>
      </c:catAx>
      <c:valAx>
        <c:axId val="2806807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067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Kira-Bulindo-24h'!$C$9:$N$9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Kira-Bulindo-24h'!$C$107:$N$107</c:f>
              <c:numCache>
                <c:formatCode>0.0%</c:formatCode>
                <c:ptCount val="12"/>
                <c:pt idx="0">
                  <c:v>0.3026481715006305</c:v>
                </c:pt>
                <c:pt idx="1">
                  <c:v>3.8510039771073819E-2</c:v>
                </c:pt>
                <c:pt idx="2">
                  <c:v>3.7637016199437386E-2</c:v>
                </c:pt>
                <c:pt idx="3">
                  <c:v>6.3051702395964693E-2</c:v>
                </c:pt>
                <c:pt idx="4">
                  <c:v>2.7160733339800175E-3</c:v>
                </c:pt>
                <c:pt idx="5">
                  <c:v>1.9400523814142983E-4</c:v>
                </c:pt>
                <c:pt idx="6">
                  <c:v>3.6860995246871663E-2</c:v>
                </c:pt>
                <c:pt idx="7">
                  <c:v>4.3651178581821711E-3</c:v>
                </c:pt>
                <c:pt idx="8">
                  <c:v>4.7531283344650309E-3</c:v>
                </c:pt>
                <c:pt idx="9">
                  <c:v>6.7901833349500438E-4</c:v>
                </c:pt>
                <c:pt idx="10">
                  <c:v>0.50848772916868756</c:v>
                </c:pt>
                <c:pt idx="11">
                  <c:v>9.7002619070714915E-5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Kira-Bulindo-24h'!$C$9:$N$9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Kira-Bulindo-24h'!$C$108:$N$108</c:f>
              <c:numCache>
                <c:formatCode>0.00%</c:formatCode>
                <c:ptCount val="12"/>
                <c:pt idx="0">
                  <c:v>0.61574896388395506</c:v>
                </c:pt>
                <c:pt idx="1">
                  <c:v>7.8350108545490432E-2</c:v>
                </c:pt>
                <c:pt idx="2">
                  <c:v>7.6573909611209787E-2</c:v>
                </c:pt>
                <c:pt idx="3">
                  <c:v>0.12828103414249062</c:v>
                </c:pt>
                <c:pt idx="4">
                  <c:v>5.525952239984212E-3</c:v>
                </c:pt>
                <c:pt idx="5">
                  <c:v>3.9471087428458656E-4</c:v>
                </c:pt>
                <c:pt idx="6">
                  <c:v>7.4995066114071446E-2</c:v>
                </c:pt>
                <c:pt idx="7">
                  <c:v>8.8809946714031966E-3</c:v>
                </c:pt>
                <c:pt idx="8">
                  <c:v>9.6704164199723705E-3</c:v>
                </c:pt>
                <c:pt idx="9">
                  <c:v>1.381488059996053E-3</c:v>
                </c:pt>
                <c:pt idx="11">
                  <c:v>1.9735543714229328E-4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'[1]27.09 Kira-Bulindo'!$AE$9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'[1]27.09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'[1]27.09 Kira-Bulindo'!$AE$10:$AE$21</c:f>
              <c:numCache>
                <c:formatCode>General</c:formatCode>
                <c:ptCount val="12"/>
                <c:pt idx="0">
                  <c:v>241</c:v>
                </c:pt>
                <c:pt idx="1">
                  <c:v>190</c:v>
                </c:pt>
                <c:pt idx="2">
                  <c:v>182</c:v>
                </c:pt>
                <c:pt idx="3">
                  <c:v>187</c:v>
                </c:pt>
                <c:pt idx="4">
                  <c:v>198</c:v>
                </c:pt>
                <c:pt idx="5">
                  <c:v>221</c:v>
                </c:pt>
                <c:pt idx="6">
                  <c:v>188</c:v>
                </c:pt>
                <c:pt idx="7">
                  <c:v>198</c:v>
                </c:pt>
                <c:pt idx="8">
                  <c:v>223</c:v>
                </c:pt>
                <c:pt idx="9">
                  <c:v>266</c:v>
                </c:pt>
                <c:pt idx="10">
                  <c:v>289</c:v>
                </c:pt>
                <c:pt idx="11">
                  <c:v>298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'[1]27.09 Kira-Bulindo'!$AF$9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'[1]27.09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'[1]27.09 Kira-Bulindo'!$AF$10:$AF$21</c:f>
              <c:numCache>
                <c:formatCode>General</c:formatCode>
                <c:ptCount val="12"/>
                <c:pt idx="0">
                  <c:v>523</c:v>
                </c:pt>
                <c:pt idx="1">
                  <c:v>589</c:v>
                </c:pt>
                <c:pt idx="2">
                  <c:v>489</c:v>
                </c:pt>
                <c:pt idx="3">
                  <c:v>450</c:v>
                </c:pt>
                <c:pt idx="4">
                  <c:v>468</c:v>
                </c:pt>
                <c:pt idx="5">
                  <c:v>413</c:v>
                </c:pt>
                <c:pt idx="6">
                  <c:v>302</c:v>
                </c:pt>
                <c:pt idx="7">
                  <c:v>313</c:v>
                </c:pt>
                <c:pt idx="8">
                  <c:v>416</c:v>
                </c:pt>
                <c:pt idx="9">
                  <c:v>471</c:v>
                </c:pt>
                <c:pt idx="10">
                  <c:v>455</c:v>
                </c:pt>
                <c:pt idx="11">
                  <c:v>508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711808"/>
        <c:axId val="76718080"/>
      </c:lineChart>
      <c:catAx>
        <c:axId val="76711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718080"/>
        <c:crosses val="autoZero"/>
        <c:auto val="1"/>
        <c:lblAlgn val="ctr"/>
        <c:lblOffset val="100"/>
        <c:noMultiLvlLbl val="0"/>
      </c:catAx>
      <c:valAx>
        <c:axId val="767180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71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'[1]27.09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'[1]27.09 Kira-Bulindo'!$C$59:$N$59</c:f>
              <c:numCache>
                <c:formatCode>General</c:formatCode>
                <c:ptCount val="12"/>
                <c:pt idx="0">
                  <c:v>0.27941448953122106</c:v>
                </c:pt>
                <c:pt idx="1">
                  <c:v>4.9101352603298128E-2</c:v>
                </c:pt>
                <c:pt idx="2">
                  <c:v>4.3542708912358716E-2</c:v>
                </c:pt>
                <c:pt idx="3">
                  <c:v>6.800074115249212E-2</c:v>
                </c:pt>
                <c:pt idx="4">
                  <c:v>2.4087455994070781E-3</c:v>
                </c:pt>
                <c:pt idx="5">
                  <c:v>5.5586436909394106E-4</c:v>
                </c:pt>
                <c:pt idx="6">
                  <c:v>4.1504539559014265E-2</c:v>
                </c:pt>
                <c:pt idx="7">
                  <c:v>6.6703724291272927E-3</c:v>
                </c:pt>
                <c:pt idx="8">
                  <c:v>4.2616268297202145E-3</c:v>
                </c:pt>
                <c:pt idx="9">
                  <c:v>9.2644061515656843E-4</c:v>
                </c:pt>
                <c:pt idx="10">
                  <c:v>0.50324254215304798</c:v>
                </c:pt>
                <c:pt idx="11">
                  <c:v>3.7057624606262737E-4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'[1]27.09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'[1]27.09 Kira-Bulindo'!$C$60:$N$60</c:f>
              <c:numCache>
                <c:formatCode>General</c:formatCode>
                <c:ptCount val="12"/>
                <c:pt idx="0">
                  <c:v>0.56247668780305859</c:v>
                </c:pt>
                <c:pt idx="1">
                  <c:v>9.8843715031704582E-2</c:v>
                </c:pt>
                <c:pt idx="2">
                  <c:v>8.7653860499813496E-2</c:v>
                </c:pt>
                <c:pt idx="3">
                  <c:v>0.13688922044013427</c:v>
                </c:pt>
                <c:pt idx="4">
                  <c:v>4.8489369638194703E-3</c:v>
                </c:pt>
                <c:pt idx="5">
                  <c:v>1.1189854531891085E-3</c:v>
                </c:pt>
                <c:pt idx="6">
                  <c:v>8.3550913838120106E-2</c:v>
                </c:pt>
                <c:pt idx="7">
                  <c:v>1.3427825438269302E-2</c:v>
                </c:pt>
                <c:pt idx="8">
                  <c:v>8.5788884744498316E-3</c:v>
                </c:pt>
                <c:pt idx="9">
                  <c:v>1.8649757553151809E-3</c:v>
                </c:pt>
                <c:pt idx="11">
                  <c:v>7.459903021260724E-4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'[1]26.09 Kira-Bulindo-24h'!$AE$9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'[1]26.09 Kira-Bulindo-24h'!$R$10:$R$33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'[1]26.09 Kira-Bulindo-24h'!$AE$10:$AE$33</c:f>
              <c:numCache>
                <c:formatCode>General</c:formatCode>
                <c:ptCount val="24"/>
                <c:pt idx="0">
                  <c:v>259</c:v>
                </c:pt>
                <c:pt idx="1">
                  <c:v>166</c:v>
                </c:pt>
                <c:pt idx="2">
                  <c:v>268</c:v>
                </c:pt>
                <c:pt idx="3">
                  <c:v>207</c:v>
                </c:pt>
                <c:pt idx="4">
                  <c:v>197</c:v>
                </c:pt>
                <c:pt idx="5">
                  <c:v>187</c:v>
                </c:pt>
                <c:pt idx="6">
                  <c:v>205</c:v>
                </c:pt>
                <c:pt idx="7">
                  <c:v>245</c:v>
                </c:pt>
                <c:pt idx="8">
                  <c:v>228</c:v>
                </c:pt>
                <c:pt idx="9">
                  <c:v>344</c:v>
                </c:pt>
                <c:pt idx="10">
                  <c:v>402</c:v>
                </c:pt>
                <c:pt idx="11">
                  <c:v>436</c:v>
                </c:pt>
                <c:pt idx="12">
                  <c:v>380</c:v>
                </c:pt>
                <c:pt idx="13">
                  <c:v>324</c:v>
                </c:pt>
                <c:pt idx="14">
                  <c:v>350</c:v>
                </c:pt>
                <c:pt idx="15">
                  <c:v>312</c:v>
                </c:pt>
                <c:pt idx="16">
                  <c:v>153</c:v>
                </c:pt>
                <c:pt idx="17">
                  <c:v>98</c:v>
                </c:pt>
                <c:pt idx="18">
                  <c:v>34</c:v>
                </c:pt>
                <c:pt idx="19">
                  <c:v>22</c:v>
                </c:pt>
                <c:pt idx="20">
                  <c:v>24</c:v>
                </c:pt>
                <c:pt idx="21">
                  <c:v>21</c:v>
                </c:pt>
                <c:pt idx="22">
                  <c:v>69</c:v>
                </c:pt>
                <c:pt idx="23">
                  <c:v>136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'[1]26.09 Kira-Bulindo-24h'!$AF$9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'[1]26.09 Kira-Bulindo-24h'!$R$10:$R$33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'[1]26.09 Kira-Bulindo-24h'!$AF$10:$AF$33</c:f>
              <c:numCache>
                <c:formatCode>General</c:formatCode>
                <c:ptCount val="24"/>
                <c:pt idx="0">
                  <c:v>573</c:v>
                </c:pt>
                <c:pt idx="1">
                  <c:v>482</c:v>
                </c:pt>
                <c:pt idx="2">
                  <c:v>630</c:v>
                </c:pt>
                <c:pt idx="3">
                  <c:v>577</c:v>
                </c:pt>
                <c:pt idx="4">
                  <c:v>470</c:v>
                </c:pt>
                <c:pt idx="5">
                  <c:v>458</c:v>
                </c:pt>
                <c:pt idx="6">
                  <c:v>443</c:v>
                </c:pt>
                <c:pt idx="7">
                  <c:v>519</c:v>
                </c:pt>
                <c:pt idx="8">
                  <c:v>464</c:v>
                </c:pt>
                <c:pt idx="9">
                  <c:v>627</c:v>
                </c:pt>
                <c:pt idx="10">
                  <c:v>674</c:v>
                </c:pt>
                <c:pt idx="11">
                  <c:v>739</c:v>
                </c:pt>
                <c:pt idx="12">
                  <c:v>766</c:v>
                </c:pt>
                <c:pt idx="13">
                  <c:v>659</c:v>
                </c:pt>
                <c:pt idx="14">
                  <c:v>680</c:v>
                </c:pt>
                <c:pt idx="15">
                  <c:v>546</c:v>
                </c:pt>
                <c:pt idx="16">
                  <c:v>307</c:v>
                </c:pt>
                <c:pt idx="17">
                  <c:v>178</c:v>
                </c:pt>
                <c:pt idx="18">
                  <c:v>93</c:v>
                </c:pt>
                <c:pt idx="19">
                  <c:v>43</c:v>
                </c:pt>
                <c:pt idx="20">
                  <c:v>32</c:v>
                </c:pt>
                <c:pt idx="21">
                  <c:v>46</c:v>
                </c:pt>
                <c:pt idx="22">
                  <c:v>94</c:v>
                </c:pt>
                <c:pt idx="23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590208"/>
        <c:axId val="106592128"/>
      </c:lineChart>
      <c:catAx>
        <c:axId val="1065902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592128"/>
        <c:crosses val="autoZero"/>
        <c:auto val="1"/>
        <c:lblAlgn val="ctr"/>
        <c:lblOffset val="100"/>
        <c:noMultiLvlLbl val="0"/>
      </c:catAx>
      <c:valAx>
        <c:axId val="106592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59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'[1]26.09 Kira-Bulindo-24h'!$C$9:$N$9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'[1]26.09 Kira-Bulindo-24h'!$C$107:$N$107</c:f>
              <c:numCache>
                <c:formatCode>General</c:formatCode>
                <c:ptCount val="12"/>
                <c:pt idx="0">
                  <c:v>0.3026481715006305</c:v>
                </c:pt>
                <c:pt idx="1">
                  <c:v>3.8510039771073819E-2</c:v>
                </c:pt>
                <c:pt idx="2">
                  <c:v>3.7637016199437386E-2</c:v>
                </c:pt>
                <c:pt idx="3">
                  <c:v>6.3051702395964693E-2</c:v>
                </c:pt>
                <c:pt idx="4">
                  <c:v>2.7160733339800175E-3</c:v>
                </c:pt>
                <c:pt idx="5">
                  <c:v>1.9400523814142983E-4</c:v>
                </c:pt>
                <c:pt idx="6">
                  <c:v>3.6860995246871663E-2</c:v>
                </c:pt>
                <c:pt idx="7">
                  <c:v>4.3651178581821711E-3</c:v>
                </c:pt>
                <c:pt idx="8">
                  <c:v>4.7531283344650309E-3</c:v>
                </c:pt>
                <c:pt idx="9">
                  <c:v>6.7901833349500438E-4</c:v>
                </c:pt>
                <c:pt idx="10">
                  <c:v>0.50848772916868756</c:v>
                </c:pt>
                <c:pt idx="11">
                  <c:v>9.7002619070714915E-5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'[1]26.09 Kira-Bulindo-24h'!$C$9:$N$9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'[1]26.09 Kira-Bulindo-24h'!$C$108:$N$108</c:f>
              <c:numCache>
                <c:formatCode>General</c:formatCode>
                <c:ptCount val="12"/>
                <c:pt idx="0">
                  <c:v>0.61574896388395506</c:v>
                </c:pt>
                <c:pt idx="1">
                  <c:v>7.8350108545490432E-2</c:v>
                </c:pt>
                <c:pt idx="2">
                  <c:v>7.6573909611209787E-2</c:v>
                </c:pt>
                <c:pt idx="3">
                  <c:v>0.12828103414249062</c:v>
                </c:pt>
                <c:pt idx="4">
                  <c:v>5.525952239984212E-3</c:v>
                </c:pt>
                <c:pt idx="5">
                  <c:v>3.9471087428458656E-4</c:v>
                </c:pt>
                <c:pt idx="6">
                  <c:v>7.4995066114071446E-2</c:v>
                </c:pt>
                <c:pt idx="7">
                  <c:v>8.8809946714031966E-3</c:v>
                </c:pt>
                <c:pt idx="8">
                  <c:v>9.6704164199723705E-3</c:v>
                </c:pt>
                <c:pt idx="9">
                  <c:v>1.381488059996053E-3</c:v>
                </c:pt>
                <c:pt idx="11">
                  <c:v>1.9735543714229328E-4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Bulind-Kira-24h'!$AE$9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Bulind-Kira-24h'!$R$10:$R$33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Bulind-Kira-24h'!$AE$10:$AE$33</c:f>
              <c:numCache>
                <c:formatCode>0</c:formatCode>
                <c:ptCount val="24"/>
                <c:pt idx="0">
                  <c:v>538</c:v>
                </c:pt>
                <c:pt idx="1">
                  <c:v>382</c:v>
                </c:pt>
                <c:pt idx="2">
                  <c:v>337</c:v>
                </c:pt>
                <c:pt idx="3">
                  <c:v>319</c:v>
                </c:pt>
                <c:pt idx="4">
                  <c:v>314</c:v>
                </c:pt>
                <c:pt idx="5">
                  <c:v>268</c:v>
                </c:pt>
                <c:pt idx="6">
                  <c:v>225</c:v>
                </c:pt>
                <c:pt idx="7">
                  <c:v>301</c:v>
                </c:pt>
                <c:pt idx="8">
                  <c:v>290</c:v>
                </c:pt>
                <c:pt idx="9">
                  <c:v>274</c:v>
                </c:pt>
                <c:pt idx="10">
                  <c:v>335</c:v>
                </c:pt>
                <c:pt idx="11">
                  <c:v>283</c:v>
                </c:pt>
                <c:pt idx="12">
                  <c:v>307</c:v>
                </c:pt>
                <c:pt idx="13">
                  <c:v>200</c:v>
                </c:pt>
                <c:pt idx="14">
                  <c:v>141</c:v>
                </c:pt>
                <c:pt idx="15">
                  <c:v>124</c:v>
                </c:pt>
                <c:pt idx="16">
                  <c:v>59</c:v>
                </c:pt>
                <c:pt idx="17">
                  <c:v>31</c:v>
                </c:pt>
                <c:pt idx="18">
                  <c:v>16</c:v>
                </c:pt>
                <c:pt idx="19">
                  <c:v>4</c:v>
                </c:pt>
                <c:pt idx="20">
                  <c:v>9</c:v>
                </c:pt>
                <c:pt idx="21">
                  <c:v>31</c:v>
                </c:pt>
                <c:pt idx="22">
                  <c:v>141</c:v>
                </c:pt>
                <c:pt idx="23">
                  <c:v>643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'26.09 Bulind-Kira-24h'!$AF$9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Bulind-Kira-24h'!$R$10:$R$33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Bulind-Kira-24h'!$AF$10:$AF$33</c:f>
              <c:numCache>
                <c:formatCode>0</c:formatCode>
                <c:ptCount val="24"/>
                <c:pt idx="0">
                  <c:v>1029</c:v>
                </c:pt>
                <c:pt idx="1">
                  <c:v>780</c:v>
                </c:pt>
                <c:pt idx="2">
                  <c:v>655</c:v>
                </c:pt>
                <c:pt idx="3">
                  <c:v>676</c:v>
                </c:pt>
                <c:pt idx="4">
                  <c:v>592</c:v>
                </c:pt>
                <c:pt idx="5">
                  <c:v>531</c:v>
                </c:pt>
                <c:pt idx="6">
                  <c:v>516</c:v>
                </c:pt>
                <c:pt idx="7">
                  <c:v>549</c:v>
                </c:pt>
                <c:pt idx="8">
                  <c:v>545</c:v>
                </c:pt>
                <c:pt idx="9">
                  <c:v>573</c:v>
                </c:pt>
                <c:pt idx="10">
                  <c:v>605</c:v>
                </c:pt>
                <c:pt idx="11">
                  <c:v>615</c:v>
                </c:pt>
                <c:pt idx="12">
                  <c:v>684</c:v>
                </c:pt>
                <c:pt idx="13">
                  <c:v>519</c:v>
                </c:pt>
                <c:pt idx="14">
                  <c:v>351</c:v>
                </c:pt>
                <c:pt idx="15">
                  <c:v>288</c:v>
                </c:pt>
                <c:pt idx="16">
                  <c:v>145</c:v>
                </c:pt>
                <c:pt idx="17">
                  <c:v>82</c:v>
                </c:pt>
                <c:pt idx="18">
                  <c:v>43</c:v>
                </c:pt>
                <c:pt idx="19">
                  <c:v>22</c:v>
                </c:pt>
                <c:pt idx="20">
                  <c:v>20</c:v>
                </c:pt>
                <c:pt idx="21">
                  <c:v>45</c:v>
                </c:pt>
                <c:pt idx="22">
                  <c:v>176</c:v>
                </c:pt>
                <c:pt idx="23">
                  <c:v>749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0967808"/>
        <c:axId val="280998272"/>
      </c:lineChart>
      <c:catAx>
        <c:axId val="280967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0998272"/>
        <c:crosses val="autoZero"/>
        <c:auto val="1"/>
        <c:lblAlgn val="ctr"/>
        <c:lblOffset val="100"/>
        <c:noMultiLvlLbl val="0"/>
      </c:catAx>
      <c:valAx>
        <c:axId val="2809982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096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Bulind-Kira-24h'!$C$9:$N$9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Bulind-Kira-24h'!$C$107:$N$107</c:f>
              <c:numCache>
                <c:formatCode>0.0%</c:formatCode>
                <c:ptCount val="12"/>
                <c:pt idx="0">
                  <c:v>0.32455977757182575</c:v>
                </c:pt>
                <c:pt idx="1">
                  <c:v>3.5310472659870251E-2</c:v>
                </c:pt>
                <c:pt idx="2">
                  <c:v>3.7071362372567189E-2</c:v>
                </c:pt>
                <c:pt idx="3">
                  <c:v>6.5060240963855417E-2</c:v>
                </c:pt>
                <c:pt idx="4">
                  <c:v>2.5949953660797036E-3</c:v>
                </c:pt>
                <c:pt idx="5">
                  <c:v>9.2678405931417978E-5</c:v>
                </c:pt>
                <c:pt idx="6">
                  <c:v>4.2817423540315105E-2</c:v>
                </c:pt>
                <c:pt idx="7">
                  <c:v>3.8924930491195551E-3</c:v>
                </c:pt>
                <c:pt idx="8">
                  <c:v>4.5412418906394811E-3</c:v>
                </c:pt>
                <c:pt idx="9">
                  <c:v>4.6339202965708991E-4</c:v>
                </c:pt>
                <c:pt idx="10">
                  <c:v>0.48359592215013902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Bulind-Kira-24h'!$C$9:$N$9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Bulind-Kira-24h'!$C$108:$N$108</c:f>
              <c:numCache>
                <c:formatCode>0.00%</c:formatCode>
                <c:ptCount val="12"/>
                <c:pt idx="0">
                  <c:v>0.62849964106245515</c:v>
                </c:pt>
                <c:pt idx="1">
                  <c:v>6.8377602297200288E-2</c:v>
                </c:pt>
                <c:pt idx="2">
                  <c:v>7.1787508973438621E-2</c:v>
                </c:pt>
                <c:pt idx="3">
                  <c:v>0.12598707824838479</c:v>
                </c:pt>
                <c:pt idx="4">
                  <c:v>5.0251256281407036E-3</c:v>
                </c:pt>
                <c:pt idx="5">
                  <c:v>1.7946877243359656E-4</c:v>
                </c:pt>
                <c:pt idx="6">
                  <c:v>8.2914572864321606E-2</c:v>
                </c:pt>
                <c:pt idx="7">
                  <c:v>7.537688442211055E-3</c:v>
                </c:pt>
                <c:pt idx="8">
                  <c:v>8.7939698492462311E-3</c:v>
                </c:pt>
                <c:pt idx="9">
                  <c:v>8.9734386216798272E-4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'[1]26.09 Bulind-Kira-24h'!$AE$9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'[1]26.09 Bulind-Kira-24h'!$R$10:$R$33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'[1]26.09 Bulind-Kira-24h'!$AE$10:$AE$33</c:f>
              <c:numCache>
                <c:formatCode>General</c:formatCode>
                <c:ptCount val="24"/>
                <c:pt idx="0">
                  <c:v>538</c:v>
                </c:pt>
                <c:pt idx="1">
                  <c:v>382</c:v>
                </c:pt>
                <c:pt idx="2">
                  <c:v>337</c:v>
                </c:pt>
                <c:pt idx="3">
                  <c:v>319</c:v>
                </c:pt>
                <c:pt idx="4">
                  <c:v>314</c:v>
                </c:pt>
                <c:pt idx="5">
                  <c:v>268</c:v>
                </c:pt>
                <c:pt idx="6">
                  <c:v>225</c:v>
                </c:pt>
                <c:pt idx="7">
                  <c:v>301</c:v>
                </c:pt>
                <c:pt idx="8">
                  <c:v>290</c:v>
                </c:pt>
                <c:pt idx="9">
                  <c:v>274</c:v>
                </c:pt>
                <c:pt idx="10">
                  <c:v>335</c:v>
                </c:pt>
                <c:pt idx="11">
                  <c:v>283</c:v>
                </c:pt>
                <c:pt idx="12">
                  <c:v>307</c:v>
                </c:pt>
                <c:pt idx="13">
                  <c:v>200</c:v>
                </c:pt>
                <c:pt idx="14">
                  <c:v>141</c:v>
                </c:pt>
                <c:pt idx="15">
                  <c:v>124</c:v>
                </c:pt>
                <c:pt idx="16">
                  <c:v>59</c:v>
                </c:pt>
                <c:pt idx="17">
                  <c:v>31</c:v>
                </c:pt>
                <c:pt idx="18">
                  <c:v>16</c:v>
                </c:pt>
                <c:pt idx="19">
                  <c:v>4</c:v>
                </c:pt>
                <c:pt idx="20">
                  <c:v>9</c:v>
                </c:pt>
                <c:pt idx="21">
                  <c:v>31</c:v>
                </c:pt>
                <c:pt idx="22">
                  <c:v>141</c:v>
                </c:pt>
                <c:pt idx="23">
                  <c:v>643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'[1]26.09 Bulind-Kira-24h'!$AF$9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'[1]26.09 Bulind-Kira-24h'!$R$10:$R$33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'[1]26.09 Bulind-Kira-24h'!$AF$10:$AF$33</c:f>
              <c:numCache>
                <c:formatCode>General</c:formatCode>
                <c:ptCount val="24"/>
                <c:pt idx="0">
                  <c:v>1029</c:v>
                </c:pt>
                <c:pt idx="1">
                  <c:v>780</c:v>
                </c:pt>
                <c:pt idx="2">
                  <c:v>655</c:v>
                </c:pt>
                <c:pt idx="3">
                  <c:v>676</c:v>
                </c:pt>
                <c:pt idx="4">
                  <c:v>592</c:v>
                </c:pt>
                <c:pt idx="5">
                  <c:v>531</c:v>
                </c:pt>
                <c:pt idx="6">
                  <c:v>516</c:v>
                </c:pt>
                <c:pt idx="7">
                  <c:v>549</c:v>
                </c:pt>
                <c:pt idx="8">
                  <c:v>545</c:v>
                </c:pt>
                <c:pt idx="9">
                  <c:v>573</c:v>
                </c:pt>
                <c:pt idx="10">
                  <c:v>605</c:v>
                </c:pt>
                <c:pt idx="11">
                  <c:v>615</c:v>
                </c:pt>
                <c:pt idx="12">
                  <c:v>684</c:v>
                </c:pt>
                <c:pt idx="13">
                  <c:v>519</c:v>
                </c:pt>
                <c:pt idx="14">
                  <c:v>351</c:v>
                </c:pt>
                <c:pt idx="15">
                  <c:v>288</c:v>
                </c:pt>
                <c:pt idx="16">
                  <c:v>145</c:v>
                </c:pt>
                <c:pt idx="17">
                  <c:v>82</c:v>
                </c:pt>
                <c:pt idx="18">
                  <c:v>43</c:v>
                </c:pt>
                <c:pt idx="19">
                  <c:v>22</c:v>
                </c:pt>
                <c:pt idx="20">
                  <c:v>20</c:v>
                </c:pt>
                <c:pt idx="21">
                  <c:v>45</c:v>
                </c:pt>
                <c:pt idx="22">
                  <c:v>176</c:v>
                </c:pt>
                <c:pt idx="23">
                  <c:v>749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99232"/>
        <c:axId val="64405504"/>
      </c:lineChart>
      <c:catAx>
        <c:axId val="643992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4405504"/>
        <c:crosses val="autoZero"/>
        <c:auto val="1"/>
        <c:lblAlgn val="ctr"/>
        <c:lblOffset val="100"/>
        <c:noMultiLvlLbl val="0"/>
      </c:catAx>
      <c:valAx>
        <c:axId val="644055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439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'[1]26.09 Bulind-Kira-24h'!$C$9:$N$9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'[1]26.09 Bulind-Kira-24h'!$C$107:$N$107</c:f>
              <c:numCache>
                <c:formatCode>General</c:formatCode>
                <c:ptCount val="12"/>
                <c:pt idx="0">
                  <c:v>0.32455977757182575</c:v>
                </c:pt>
                <c:pt idx="1">
                  <c:v>3.5310472659870251E-2</c:v>
                </c:pt>
                <c:pt idx="2">
                  <c:v>3.7071362372567189E-2</c:v>
                </c:pt>
                <c:pt idx="3">
                  <c:v>6.5060240963855417E-2</c:v>
                </c:pt>
                <c:pt idx="4">
                  <c:v>2.5949953660797036E-3</c:v>
                </c:pt>
                <c:pt idx="5">
                  <c:v>9.2678405931417978E-5</c:v>
                </c:pt>
                <c:pt idx="6">
                  <c:v>4.2817423540315105E-2</c:v>
                </c:pt>
                <c:pt idx="7">
                  <c:v>3.8924930491195551E-3</c:v>
                </c:pt>
                <c:pt idx="8">
                  <c:v>4.5412418906394811E-3</c:v>
                </c:pt>
                <c:pt idx="9">
                  <c:v>4.6339202965708991E-4</c:v>
                </c:pt>
                <c:pt idx="10">
                  <c:v>0.48359592215013902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'[1]26.09 Bulind-Kira-24h'!$C$9:$N$9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'[1]26.09 Bulind-Kira-24h'!$C$108:$N$108</c:f>
              <c:numCache>
                <c:formatCode>General</c:formatCode>
                <c:ptCount val="12"/>
                <c:pt idx="0">
                  <c:v>0.62849964106245515</c:v>
                </c:pt>
                <c:pt idx="1">
                  <c:v>6.8377602297200288E-2</c:v>
                </c:pt>
                <c:pt idx="2">
                  <c:v>7.1787508973438621E-2</c:v>
                </c:pt>
                <c:pt idx="3">
                  <c:v>0.12598707824838479</c:v>
                </c:pt>
                <c:pt idx="4">
                  <c:v>5.0251256281407036E-3</c:v>
                </c:pt>
                <c:pt idx="5">
                  <c:v>1.7946877243359656E-4</c:v>
                </c:pt>
                <c:pt idx="6">
                  <c:v>8.2914572864321606E-2</c:v>
                </c:pt>
                <c:pt idx="7">
                  <c:v>7.537688442211055E-3</c:v>
                </c:pt>
                <c:pt idx="8">
                  <c:v>8.7939698492462311E-3</c:v>
                </c:pt>
                <c:pt idx="9">
                  <c:v>8.9734386216798272E-4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'[1]26.09 Bulind-Kira-24h'!$AE$9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'[1]26.09 Bulind-Kira-24h'!$R$10:$R$33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'[1]26.09 Bulind-Kira-24h'!$AE$10:$AE$33</c:f>
              <c:numCache>
                <c:formatCode>General</c:formatCode>
                <c:ptCount val="24"/>
                <c:pt idx="0">
                  <c:v>538</c:v>
                </c:pt>
                <c:pt idx="1">
                  <c:v>382</c:v>
                </c:pt>
                <c:pt idx="2">
                  <c:v>337</c:v>
                </c:pt>
                <c:pt idx="3">
                  <c:v>319</c:v>
                </c:pt>
                <c:pt idx="4">
                  <c:v>314</c:v>
                </c:pt>
                <c:pt idx="5">
                  <c:v>268</c:v>
                </c:pt>
                <c:pt idx="6">
                  <c:v>225</c:v>
                </c:pt>
                <c:pt idx="7">
                  <c:v>301</c:v>
                </c:pt>
                <c:pt idx="8">
                  <c:v>290</c:v>
                </c:pt>
                <c:pt idx="9">
                  <c:v>274</c:v>
                </c:pt>
                <c:pt idx="10">
                  <c:v>335</c:v>
                </c:pt>
                <c:pt idx="11">
                  <c:v>283</c:v>
                </c:pt>
                <c:pt idx="12">
                  <c:v>307</c:v>
                </c:pt>
                <c:pt idx="13">
                  <c:v>200</c:v>
                </c:pt>
                <c:pt idx="14">
                  <c:v>141</c:v>
                </c:pt>
                <c:pt idx="15">
                  <c:v>124</c:v>
                </c:pt>
                <c:pt idx="16">
                  <c:v>59</c:v>
                </c:pt>
                <c:pt idx="17">
                  <c:v>31</c:v>
                </c:pt>
                <c:pt idx="18">
                  <c:v>16</c:v>
                </c:pt>
                <c:pt idx="19">
                  <c:v>4</c:v>
                </c:pt>
                <c:pt idx="20">
                  <c:v>9</c:v>
                </c:pt>
                <c:pt idx="21">
                  <c:v>31</c:v>
                </c:pt>
                <c:pt idx="22">
                  <c:v>141</c:v>
                </c:pt>
                <c:pt idx="23">
                  <c:v>643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'[1]26.09 Bulind-Kira-24h'!$AF$9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'[1]26.09 Bulind-Kira-24h'!$R$10:$R$33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'[1]26.09 Bulind-Kira-24h'!$AF$10:$AF$33</c:f>
              <c:numCache>
                <c:formatCode>General</c:formatCode>
                <c:ptCount val="24"/>
                <c:pt idx="0">
                  <c:v>1029</c:v>
                </c:pt>
                <c:pt idx="1">
                  <c:v>780</c:v>
                </c:pt>
                <c:pt idx="2">
                  <c:v>655</c:v>
                </c:pt>
                <c:pt idx="3">
                  <c:v>676</c:v>
                </c:pt>
                <c:pt idx="4">
                  <c:v>592</c:v>
                </c:pt>
                <c:pt idx="5">
                  <c:v>531</c:v>
                </c:pt>
                <c:pt idx="6">
                  <c:v>516</c:v>
                </c:pt>
                <c:pt idx="7">
                  <c:v>549</c:v>
                </c:pt>
                <c:pt idx="8">
                  <c:v>545</c:v>
                </c:pt>
                <c:pt idx="9">
                  <c:v>573</c:v>
                </c:pt>
                <c:pt idx="10">
                  <c:v>605</c:v>
                </c:pt>
                <c:pt idx="11">
                  <c:v>615</c:v>
                </c:pt>
                <c:pt idx="12">
                  <c:v>684</c:v>
                </c:pt>
                <c:pt idx="13">
                  <c:v>519</c:v>
                </c:pt>
                <c:pt idx="14">
                  <c:v>351</c:v>
                </c:pt>
                <c:pt idx="15">
                  <c:v>288</c:v>
                </c:pt>
                <c:pt idx="16">
                  <c:v>145</c:v>
                </c:pt>
                <c:pt idx="17">
                  <c:v>82</c:v>
                </c:pt>
                <c:pt idx="18">
                  <c:v>43</c:v>
                </c:pt>
                <c:pt idx="19">
                  <c:v>22</c:v>
                </c:pt>
                <c:pt idx="20">
                  <c:v>20</c:v>
                </c:pt>
                <c:pt idx="21">
                  <c:v>45</c:v>
                </c:pt>
                <c:pt idx="22">
                  <c:v>176</c:v>
                </c:pt>
                <c:pt idx="23">
                  <c:v>749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207872"/>
        <c:axId val="106267392"/>
      </c:lineChart>
      <c:catAx>
        <c:axId val="106207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267392"/>
        <c:crosses val="autoZero"/>
        <c:auto val="1"/>
        <c:lblAlgn val="ctr"/>
        <c:lblOffset val="100"/>
        <c:noMultiLvlLbl val="0"/>
      </c:catAx>
      <c:valAx>
        <c:axId val="106267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20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'[1]26.09 Bulind-Kira-24h'!$C$9:$N$9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'[1]26.09 Bulind-Kira-24h'!$C$107:$N$107</c:f>
              <c:numCache>
                <c:formatCode>General</c:formatCode>
                <c:ptCount val="12"/>
                <c:pt idx="0">
                  <c:v>0.32455977757182575</c:v>
                </c:pt>
                <c:pt idx="1">
                  <c:v>3.5310472659870251E-2</c:v>
                </c:pt>
                <c:pt idx="2">
                  <c:v>3.7071362372567189E-2</c:v>
                </c:pt>
                <c:pt idx="3">
                  <c:v>6.5060240963855417E-2</c:v>
                </c:pt>
                <c:pt idx="4">
                  <c:v>2.5949953660797036E-3</c:v>
                </c:pt>
                <c:pt idx="5">
                  <c:v>9.2678405931417978E-5</c:v>
                </c:pt>
                <c:pt idx="6">
                  <c:v>4.2817423540315105E-2</c:v>
                </c:pt>
                <c:pt idx="7">
                  <c:v>3.8924930491195551E-3</c:v>
                </c:pt>
                <c:pt idx="8">
                  <c:v>4.5412418906394811E-3</c:v>
                </c:pt>
                <c:pt idx="9">
                  <c:v>4.6339202965708991E-4</c:v>
                </c:pt>
                <c:pt idx="10">
                  <c:v>0.48359592215013902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'[1]26.09 Bulind-Kira-24h'!$C$9:$N$9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'[1]26.09 Bulind-Kira-24h'!$C$108:$N$108</c:f>
              <c:numCache>
                <c:formatCode>General</c:formatCode>
                <c:ptCount val="12"/>
                <c:pt idx="0">
                  <c:v>0.62849964106245515</c:v>
                </c:pt>
                <c:pt idx="1">
                  <c:v>6.8377602297200288E-2</c:v>
                </c:pt>
                <c:pt idx="2">
                  <c:v>7.1787508973438621E-2</c:v>
                </c:pt>
                <c:pt idx="3">
                  <c:v>0.12598707824838479</c:v>
                </c:pt>
                <c:pt idx="4">
                  <c:v>5.0251256281407036E-3</c:v>
                </c:pt>
                <c:pt idx="5">
                  <c:v>1.7946877243359656E-4</c:v>
                </c:pt>
                <c:pt idx="6">
                  <c:v>8.2914572864321606E-2</c:v>
                </c:pt>
                <c:pt idx="7">
                  <c:v>7.537688442211055E-3</c:v>
                </c:pt>
                <c:pt idx="8">
                  <c:v>8.7939698492462311E-3</c:v>
                </c:pt>
                <c:pt idx="9">
                  <c:v>8.9734386216798272E-4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Kira-Bulindo'!$AE$9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Kira-Bulindo'!$AE$10:$AE$21</c:f>
              <c:numCache>
                <c:formatCode>0</c:formatCode>
                <c:ptCount val="12"/>
                <c:pt idx="0">
                  <c:v>241</c:v>
                </c:pt>
                <c:pt idx="1">
                  <c:v>190</c:v>
                </c:pt>
                <c:pt idx="2">
                  <c:v>182</c:v>
                </c:pt>
                <c:pt idx="3">
                  <c:v>187</c:v>
                </c:pt>
                <c:pt idx="4">
                  <c:v>198</c:v>
                </c:pt>
                <c:pt idx="5">
                  <c:v>221</c:v>
                </c:pt>
                <c:pt idx="6">
                  <c:v>188</c:v>
                </c:pt>
                <c:pt idx="7">
                  <c:v>198</c:v>
                </c:pt>
                <c:pt idx="8">
                  <c:v>223</c:v>
                </c:pt>
                <c:pt idx="9">
                  <c:v>266</c:v>
                </c:pt>
                <c:pt idx="10">
                  <c:v>289</c:v>
                </c:pt>
                <c:pt idx="11">
                  <c:v>298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'27.09 Kira-Bulindo'!$AF$9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Kira-Bulindo'!$AF$10:$AF$21</c:f>
              <c:numCache>
                <c:formatCode>0</c:formatCode>
                <c:ptCount val="12"/>
                <c:pt idx="0">
                  <c:v>523</c:v>
                </c:pt>
                <c:pt idx="1">
                  <c:v>589</c:v>
                </c:pt>
                <c:pt idx="2">
                  <c:v>489</c:v>
                </c:pt>
                <c:pt idx="3">
                  <c:v>450</c:v>
                </c:pt>
                <c:pt idx="4">
                  <c:v>468</c:v>
                </c:pt>
                <c:pt idx="5">
                  <c:v>413</c:v>
                </c:pt>
                <c:pt idx="6">
                  <c:v>302</c:v>
                </c:pt>
                <c:pt idx="7">
                  <c:v>313</c:v>
                </c:pt>
                <c:pt idx="8">
                  <c:v>416</c:v>
                </c:pt>
                <c:pt idx="9">
                  <c:v>471</c:v>
                </c:pt>
                <c:pt idx="10">
                  <c:v>455</c:v>
                </c:pt>
                <c:pt idx="11">
                  <c:v>508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1321472"/>
        <c:axId val="281323008"/>
      </c:lineChart>
      <c:catAx>
        <c:axId val="2813214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1323008"/>
        <c:crosses val="autoZero"/>
        <c:auto val="1"/>
        <c:lblAlgn val="ctr"/>
        <c:lblOffset val="100"/>
        <c:noMultiLvlLbl val="0"/>
      </c:catAx>
      <c:valAx>
        <c:axId val="2813230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132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Kira-Bulindo'!$C$59:$N$59</c:f>
              <c:numCache>
                <c:formatCode>0.0%</c:formatCode>
                <c:ptCount val="12"/>
                <c:pt idx="0">
                  <c:v>0.27941448953122106</c:v>
                </c:pt>
                <c:pt idx="1">
                  <c:v>4.9101352603298128E-2</c:v>
                </c:pt>
                <c:pt idx="2">
                  <c:v>4.3542708912358716E-2</c:v>
                </c:pt>
                <c:pt idx="3">
                  <c:v>6.800074115249212E-2</c:v>
                </c:pt>
                <c:pt idx="4">
                  <c:v>2.4087455994070781E-3</c:v>
                </c:pt>
                <c:pt idx="5">
                  <c:v>5.5586436909394106E-4</c:v>
                </c:pt>
                <c:pt idx="6">
                  <c:v>4.1504539559014265E-2</c:v>
                </c:pt>
                <c:pt idx="7">
                  <c:v>6.6703724291272927E-3</c:v>
                </c:pt>
                <c:pt idx="8">
                  <c:v>4.2616268297202145E-3</c:v>
                </c:pt>
                <c:pt idx="9">
                  <c:v>9.2644061515656843E-4</c:v>
                </c:pt>
                <c:pt idx="10">
                  <c:v>0.50324254215304798</c:v>
                </c:pt>
                <c:pt idx="11">
                  <c:v>3.7057624606262737E-4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54"/>
          <c:y val="2.29602266373237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Kira-Bulindo'!$S$9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Kira-Bulindo'!$S$10:$S$21</c:f>
              <c:numCache>
                <c:formatCode>0</c:formatCode>
                <c:ptCount val="12"/>
                <c:pt idx="0">
                  <c:v>165</c:v>
                </c:pt>
                <c:pt idx="1">
                  <c:v>125</c:v>
                </c:pt>
                <c:pt idx="2">
                  <c:v>90</c:v>
                </c:pt>
                <c:pt idx="3">
                  <c:v>83</c:v>
                </c:pt>
                <c:pt idx="4">
                  <c:v>98</c:v>
                </c:pt>
                <c:pt idx="5">
                  <c:v>121</c:v>
                </c:pt>
                <c:pt idx="6">
                  <c:v>102</c:v>
                </c:pt>
                <c:pt idx="7">
                  <c:v>109</c:v>
                </c:pt>
                <c:pt idx="8">
                  <c:v>111</c:v>
                </c:pt>
                <c:pt idx="9">
                  <c:v>147</c:v>
                </c:pt>
                <c:pt idx="10">
                  <c:v>173</c:v>
                </c:pt>
                <c:pt idx="11">
                  <c:v>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'27.09 Kira-Bulindo'!$T$9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Kira-Bulindo'!$T$10:$T$21</c:f>
              <c:numCache>
                <c:formatCode>0</c:formatCode>
                <c:ptCount val="12"/>
                <c:pt idx="0">
                  <c:v>18</c:v>
                </c:pt>
                <c:pt idx="1">
                  <c:v>9</c:v>
                </c:pt>
                <c:pt idx="2">
                  <c:v>14</c:v>
                </c:pt>
                <c:pt idx="3">
                  <c:v>12</c:v>
                </c:pt>
                <c:pt idx="4">
                  <c:v>18</c:v>
                </c:pt>
                <c:pt idx="5">
                  <c:v>17</c:v>
                </c:pt>
                <c:pt idx="6">
                  <c:v>16</c:v>
                </c:pt>
                <c:pt idx="7">
                  <c:v>11</c:v>
                </c:pt>
                <c:pt idx="8">
                  <c:v>22</c:v>
                </c:pt>
                <c:pt idx="9">
                  <c:v>45</c:v>
                </c:pt>
                <c:pt idx="10">
                  <c:v>42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'27.09 Kira-Bulindo'!$U$9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Kira-Bulindo'!$U$10:$U$21</c:f>
              <c:numCache>
                <c:formatCode>0</c:formatCode>
                <c:ptCount val="12"/>
                <c:pt idx="0">
                  <c:v>12</c:v>
                </c:pt>
                <c:pt idx="1">
                  <c:v>14</c:v>
                </c:pt>
                <c:pt idx="2">
                  <c:v>16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12</c:v>
                </c:pt>
                <c:pt idx="7">
                  <c:v>25</c:v>
                </c:pt>
                <c:pt idx="8">
                  <c:v>28</c:v>
                </c:pt>
                <c:pt idx="9">
                  <c:v>17</c:v>
                </c:pt>
                <c:pt idx="10">
                  <c:v>21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'27.09 Kira-Bulindo'!$V$9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Kira-Bulindo'!$V$10:$V$21</c:f>
              <c:numCache>
                <c:formatCode>0</c:formatCode>
                <c:ptCount val="12"/>
                <c:pt idx="0">
                  <c:v>34</c:v>
                </c:pt>
                <c:pt idx="1">
                  <c:v>27</c:v>
                </c:pt>
                <c:pt idx="2">
                  <c:v>45</c:v>
                </c:pt>
                <c:pt idx="3">
                  <c:v>33</c:v>
                </c:pt>
                <c:pt idx="4">
                  <c:v>21</c:v>
                </c:pt>
                <c:pt idx="5">
                  <c:v>30</c:v>
                </c:pt>
                <c:pt idx="6">
                  <c:v>26</c:v>
                </c:pt>
                <c:pt idx="7">
                  <c:v>34</c:v>
                </c:pt>
                <c:pt idx="8">
                  <c:v>25</c:v>
                </c:pt>
                <c:pt idx="9">
                  <c:v>37</c:v>
                </c:pt>
                <c:pt idx="10">
                  <c:v>28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'27.09 Kira-Bulindo'!$W$9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Kira-Bulindo'!$W$10:$W$21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'27.09 Kira-Bulindo'!$X$9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Kira-Bulindo'!$X$10:$X$21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'27.09 Kira-Bulindo'!$Y$9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Kira-Bulindo'!$Y$10:$Y$21</c:f>
              <c:numCache>
                <c:formatCode>0</c:formatCode>
                <c:ptCount val="12"/>
                <c:pt idx="0">
                  <c:v>6</c:v>
                </c:pt>
                <c:pt idx="1">
                  <c:v>10</c:v>
                </c:pt>
                <c:pt idx="2">
                  <c:v>16</c:v>
                </c:pt>
                <c:pt idx="3">
                  <c:v>36</c:v>
                </c:pt>
                <c:pt idx="4">
                  <c:v>32</c:v>
                </c:pt>
                <c:pt idx="5">
                  <c:v>22</c:v>
                </c:pt>
                <c:pt idx="6">
                  <c:v>24</c:v>
                </c:pt>
                <c:pt idx="7">
                  <c:v>15</c:v>
                </c:pt>
                <c:pt idx="8">
                  <c:v>27</c:v>
                </c:pt>
                <c:pt idx="9">
                  <c:v>13</c:v>
                </c:pt>
                <c:pt idx="10">
                  <c:v>14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'27.09 Kira-Bulindo'!$Z$9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Kira-Bulindo'!$Z$10:$Z$21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6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'27.09 Kira-Bulindo'!$AA$9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Kira-Bulindo'!$AA$10:$AA$21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'27.09 Kira-Bulindo'!$AB$9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Kira-Bulindo'!$AB$10:$AB$21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'27.09 Kira-Bulindo'!$AC$9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Kira-Bulindo'!$AC$10:$AC$21</c:f>
              <c:numCache>
                <c:formatCode>0</c:formatCode>
                <c:ptCount val="12"/>
                <c:pt idx="0">
                  <c:v>282</c:v>
                </c:pt>
                <c:pt idx="1">
                  <c:v>399</c:v>
                </c:pt>
                <c:pt idx="2">
                  <c:v>307</c:v>
                </c:pt>
                <c:pt idx="3">
                  <c:v>263</c:v>
                </c:pt>
                <c:pt idx="4">
                  <c:v>270</c:v>
                </c:pt>
                <c:pt idx="5">
                  <c:v>192</c:v>
                </c:pt>
                <c:pt idx="6">
                  <c:v>114</c:v>
                </c:pt>
                <c:pt idx="7">
                  <c:v>115</c:v>
                </c:pt>
                <c:pt idx="8">
                  <c:v>193</c:v>
                </c:pt>
                <c:pt idx="9">
                  <c:v>205</c:v>
                </c:pt>
                <c:pt idx="10">
                  <c:v>166</c:v>
                </c:pt>
                <c:pt idx="11">
                  <c:v>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'27.09 Kira-Bulindo'!$AD$9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Kira-Bulindo'!$AD$10:$AD$21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479040"/>
        <c:axId val="281480576"/>
      </c:lineChart>
      <c:catAx>
        <c:axId val="28147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1480576"/>
        <c:crosses val="autoZero"/>
        <c:auto val="1"/>
        <c:lblAlgn val="ctr"/>
        <c:lblOffset val="100"/>
        <c:noMultiLvlLbl val="0"/>
      </c:catAx>
      <c:valAx>
        <c:axId val="28148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147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Kira-Bulindo'!$C$60:$N$60</c:f>
              <c:numCache>
                <c:formatCode>0.00%</c:formatCode>
                <c:ptCount val="12"/>
                <c:pt idx="0">
                  <c:v>0.56247668780305859</c:v>
                </c:pt>
                <c:pt idx="1">
                  <c:v>9.8843715031704582E-2</c:v>
                </c:pt>
                <c:pt idx="2">
                  <c:v>8.7653860499813496E-2</c:v>
                </c:pt>
                <c:pt idx="3">
                  <c:v>0.13688922044013427</c:v>
                </c:pt>
                <c:pt idx="4">
                  <c:v>4.8489369638194703E-3</c:v>
                </c:pt>
                <c:pt idx="5">
                  <c:v>1.1189854531891085E-3</c:v>
                </c:pt>
                <c:pt idx="6">
                  <c:v>8.3550913838120106E-2</c:v>
                </c:pt>
                <c:pt idx="7">
                  <c:v>1.3427825438269302E-2</c:v>
                </c:pt>
                <c:pt idx="8">
                  <c:v>8.5788884744498316E-3</c:v>
                </c:pt>
                <c:pt idx="9">
                  <c:v>1.8649757553151809E-3</c:v>
                </c:pt>
                <c:pt idx="11">
                  <c:v>7.459903021260724E-4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'[1]27.09 Kira-Bulindo'!$AE$9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'[1]27.09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'[1]27.09 Kira-Bulindo'!$AE$10:$AE$21</c:f>
              <c:numCache>
                <c:formatCode>General</c:formatCode>
                <c:ptCount val="12"/>
                <c:pt idx="0">
                  <c:v>241</c:v>
                </c:pt>
                <c:pt idx="1">
                  <c:v>190</c:v>
                </c:pt>
                <c:pt idx="2">
                  <c:v>182</c:v>
                </c:pt>
                <c:pt idx="3">
                  <c:v>187</c:v>
                </c:pt>
                <c:pt idx="4">
                  <c:v>198</c:v>
                </c:pt>
                <c:pt idx="5">
                  <c:v>221</c:v>
                </c:pt>
                <c:pt idx="6">
                  <c:v>188</c:v>
                </c:pt>
                <c:pt idx="7">
                  <c:v>198</c:v>
                </c:pt>
                <c:pt idx="8">
                  <c:v>223</c:v>
                </c:pt>
                <c:pt idx="9">
                  <c:v>266</c:v>
                </c:pt>
                <c:pt idx="10">
                  <c:v>289</c:v>
                </c:pt>
                <c:pt idx="11">
                  <c:v>298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'[1]27.09 Kira-Bulindo'!$AF$9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'[1]27.09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'[1]27.09 Kira-Bulindo'!$AF$10:$AF$21</c:f>
              <c:numCache>
                <c:formatCode>General</c:formatCode>
                <c:ptCount val="12"/>
                <c:pt idx="0">
                  <c:v>523</c:v>
                </c:pt>
                <c:pt idx="1">
                  <c:v>589</c:v>
                </c:pt>
                <c:pt idx="2">
                  <c:v>489</c:v>
                </c:pt>
                <c:pt idx="3">
                  <c:v>450</c:v>
                </c:pt>
                <c:pt idx="4">
                  <c:v>468</c:v>
                </c:pt>
                <c:pt idx="5">
                  <c:v>413</c:v>
                </c:pt>
                <c:pt idx="6">
                  <c:v>302</c:v>
                </c:pt>
                <c:pt idx="7">
                  <c:v>313</c:v>
                </c:pt>
                <c:pt idx="8">
                  <c:v>416</c:v>
                </c:pt>
                <c:pt idx="9">
                  <c:v>471</c:v>
                </c:pt>
                <c:pt idx="10">
                  <c:v>455</c:v>
                </c:pt>
                <c:pt idx="11">
                  <c:v>508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594880"/>
        <c:axId val="107596800"/>
      </c:lineChart>
      <c:catAx>
        <c:axId val="107594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596800"/>
        <c:crosses val="autoZero"/>
        <c:auto val="1"/>
        <c:lblAlgn val="ctr"/>
        <c:lblOffset val="100"/>
        <c:noMultiLvlLbl val="0"/>
      </c:catAx>
      <c:valAx>
        <c:axId val="107596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59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'[1]27.09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'[1]27.09 Kira-Bulindo'!$C$59:$N$59</c:f>
              <c:numCache>
                <c:formatCode>General</c:formatCode>
                <c:ptCount val="12"/>
                <c:pt idx="0">
                  <c:v>0.27941448953122106</c:v>
                </c:pt>
                <c:pt idx="1">
                  <c:v>4.9101352603298128E-2</c:v>
                </c:pt>
                <c:pt idx="2">
                  <c:v>4.3542708912358716E-2</c:v>
                </c:pt>
                <c:pt idx="3">
                  <c:v>6.800074115249212E-2</c:v>
                </c:pt>
                <c:pt idx="4">
                  <c:v>2.4087455994070781E-3</c:v>
                </c:pt>
                <c:pt idx="5">
                  <c:v>5.5586436909394106E-4</c:v>
                </c:pt>
                <c:pt idx="6">
                  <c:v>4.1504539559014265E-2</c:v>
                </c:pt>
                <c:pt idx="7">
                  <c:v>6.6703724291272927E-3</c:v>
                </c:pt>
                <c:pt idx="8">
                  <c:v>4.2616268297202145E-3</c:v>
                </c:pt>
                <c:pt idx="9">
                  <c:v>9.2644061515656843E-4</c:v>
                </c:pt>
                <c:pt idx="10">
                  <c:v>0.50324254215304798</c:v>
                </c:pt>
                <c:pt idx="11">
                  <c:v>3.7057624606262737E-4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'[1]27.09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'[1]27.09 Kira-Bulindo'!$C$60:$N$60</c:f>
              <c:numCache>
                <c:formatCode>General</c:formatCode>
                <c:ptCount val="12"/>
                <c:pt idx="0">
                  <c:v>0.56247668780305859</c:v>
                </c:pt>
                <c:pt idx="1">
                  <c:v>9.8843715031704582E-2</c:v>
                </c:pt>
                <c:pt idx="2">
                  <c:v>8.7653860499813496E-2</c:v>
                </c:pt>
                <c:pt idx="3">
                  <c:v>0.13688922044013427</c:v>
                </c:pt>
                <c:pt idx="4">
                  <c:v>4.8489369638194703E-3</c:v>
                </c:pt>
                <c:pt idx="5">
                  <c:v>1.1189854531891085E-3</c:v>
                </c:pt>
                <c:pt idx="6">
                  <c:v>8.3550913838120106E-2</c:v>
                </c:pt>
                <c:pt idx="7">
                  <c:v>1.3427825438269302E-2</c:v>
                </c:pt>
                <c:pt idx="8">
                  <c:v>8.5788884744498316E-3</c:v>
                </c:pt>
                <c:pt idx="9">
                  <c:v>1.8649757553151809E-3</c:v>
                </c:pt>
                <c:pt idx="11">
                  <c:v>7.459903021260724E-4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Bulindo-Kira'!$AE$9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Bulindo-Kira'!$AE$10:$AE$21</c:f>
              <c:numCache>
                <c:formatCode>0</c:formatCode>
                <c:ptCount val="12"/>
                <c:pt idx="0">
                  <c:v>337</c:v>
                </c:pt>
                <c:pt idx="1">
                  <c:v>312</c:v>
                </c:pt>
                <c:pt idx="2">
                  <c:v>338</c:v>
                </c:pt>
                <c:pt idx="3">
                  <c:v>304</c:v>
                </c:pt>
                <c:pt idx="4">
                  <c:v>285</c:v>
                </c:pt>
                <c:pt idx="5">
                  <c:v>308</c:v>
                </c:pt>
                <c:pt idx="6">
                  <c:v>246</c:v>
                </c:pt>
                <c:pt idx="7">
                  <c:v>231</c:v>
                </c:pt>
                <c:pt idx="8">
                  <c:v>252</c:v>
                </c:pt>
                <c:pt idx="9">
                  <c:v>301</c:v>
                </c:pt>
                <c:pt idx="10">
                  <c:v>304</c:v>
                </c:pt>
                <c:pt idx="11">
                  <c:v>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'27.09 Bulindo-Kira'!$AF$9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Bulindo-Kira'!$AF$10:$AF$21</c:f>
              <c:numCache>
                <c:formatCode>0</c:formatCode>
                <c:ptCount val="12"/>
                <c:pt idx="0">
                  <c:v>812</c:v>
                </c:pt>
                <c:pt idx="1">
                  <c:v>690</c:v>
                </c:pt>
                <c:pt idx="2">
                  <c:v>681</c:v>
                </c:pt>
                <c:pt idx="3">
                  <c:v>614</c:v>
                </c:pt>
                <c:pt idx="4">
                  <c:v>532</c:v>
                </c:pt>
                <c:pt idx="5">
                  <c:v>600</c:v>
                </c:pt>
                <c:pt idx="6">
                  <c:v>340</c:v>
                </c:pt>
                <c:pt idx="7">
                  <c:v>360</c:v>
                </c:pt>
                <c:pt idx="8">
                  <c:v>462</c:v>
                </c:pt>
                <c:pt idx="9">
                  <c:v>536</c:v>
                </c:pt>
                <c:pt idx="10">
                  <c:v>583</c:v>
                </c:pt>
                <c:pt idx="11">
                  <c:v>600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1809664"/>
        <c:axId val="281811200"/>
      </c:lineChart>
      <c:catAx>
        <c:axId val="281809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1811200"/>
        <c:crosses val="autoZero"/>
        <c:auto val="1"/>
        <c:lblAlgn val="ctr"/>
        <c:lblOffset val="100"/>
        <c:noMultiLvlLbl val="0"/>
      </c:catAx>
      <c:valAx>
        <c:axId val="28181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180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Bulindo-Kira'!$C$59:$N$59</c:f>
              <c:numCache>
                <c:formatCode>0.0%</c:formatCode>
                <c:ptCount val="12"/>
                <c:pt idx="0">
                  <c:v>0.31042584434654918</c:v>
                </c:pt>
                <c:pt idx="1">
                  <c:v>3.8913362701908955E-2</c:v>
                </c:pt>
                <c:pt idx="2">
                  <c:v>4.0675477239353892E-2</c:v>
                </c:pt>
                <c:pt idx="3">
                  <c:v>6.8281938325991193E-2</c:v>
                </c:pt>
                <c:pt idx="4">
                  <c:v>2.2026431718061676E-3</c:v>
                </c:pt>
                <c:pt idx="5">
                  <c:v>1.6152716593245229E-3</c:v>
                </c:pt>
                <c:pt idx="6">
                  <c:v>4.0822320117474303E-2</c:v>
                </c:pt>
                <c:pt idx="7">
                  <c:v>3.8179148311306903E-3</c:v>
                </c:pt>
                <c:pt idx="8">
                  <c:v>4.5521292217327461E-3</c:v>
                </c:pt>
                <c:pt idx="9">
                  <c:v>1.3215859030837004E-3</c:v>
                </c:pt>
                <c:pt idx="10">
                  <c:v>0.486784140969163</c:v>
                </c:pt>
                <c:pt idx="11">
                  <c:v>5.8737151248164463E-4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54"/>
          <c:y val="2.29602266373237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Bulindo-Kira'!$S$9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Bulindo-Kira'!$S$10:$S$21</c:f>
              <c:numCache>
                <c:formatCode>0</c:formatCode>
                <c:ptCount val="12"/>
                <c:pt idx="0">
                  <c:v>211</c:v>
                </c:pt>
                <c:pt idx="1">
                  <c:v>183</c:v>
                </c:pt>
                <c:pt idx="2">
                  <c:v>220</c:v>
                </c:pt>
                <c:pt idx="3">
                  <c:v>196</c:v>
                </c:pt>
                <c:pt idx="4">
                  <c:v>179</c:v>
                </c:pt>
                <c:pt idx="5">
                  <c:v>194</c:v>
                </c:pt>
                <c:pt idx="6">
                  <c:v>126</c:v>
                </c:pt>
                <c:pt idx="7">
                  <c:v>133</c:v>
                </c:pt>
                <c:pt idx="8">
                  <c:v>141</c:v>
                </c:pt>
                <c:pt idx="9">
                  <c:v>184</c:v>
                </c:pt>
                <c:pt idx="10">
                  <c:v>194</c:v>
                </c:pt>
                <c:pt idx="11">
                  <c:v>153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'27.09 Bulindo-Kira'!$T$9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Bulindo-Kira'!$T$10:$T$21</c:f>
              <c:numCache>
                <c:formatCode>0</c:formatCode>
                <c:ptCount val="12"/>
                <c:pt idx="0">
                  <c:v>39</c:v>
                </c:pt>
                <c:pt idx="1">
                  <c:v>42</c:v>
                </c:pt>
                <c:pt idx="2">
                  <c:v>26</c:v>
                </c:pt>
                <c:pt idx="3">
                  <c:v>27</c:v>
                </c:pt>
                <c:pt idx="4">
                  <c:v>15</c:v>
                </c:pt>
                <c:pt idx="5">
                  <c:v>10</c:v>
                </c:pt>
                <c:pt idx="6">
                  <c:v>12</c:v>
                </c:pt>
                <c:pt idx="7">
                  <c:v>18</c:v>
                </c:pt>
                <c:pt idx="8">
                  <c:v>16</c:v>
                </c:pt>
                <c:pt idx="9">
                  <c:v>20</c:v>
                </c:pt>
                <c:pt idx="10">
                  <c:v>18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'27.09 Bulindo-Kira'!$U$9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Bulindo-Kira'!$U$10:$U$21</c:f>
              <c:numCache>
                <c:formatCode>0</c:formatCode>
                <c:ptCount val="12"/>
                <c:pt idx="0">
                  <c:v>41</c:v>
                </c:pt>
                <c:pt idx="1">
                  <c:v>28</c:v>
                </c:pt>
                <c:pt idx="2">
                  <c:v>19</c:v>
                </c:pt>
                <c:pt idx="3">
                  <c:v>21</c:v>
                </c:pt>
                <c:pt idx="4">
                  <c:v>19</c:v>
                </c:pt>
                <c:pt idx="5">
                  <c:v>15</c:v>
                </c:pt>
                <c:pt idx="6">
                  <c:v>27</c:v>
                </c:pt>
                <c:pt idx="7">
                  <c:v>15</c:v>
                </c:pt>
                <c:pt idx="8">
                  <c:v>22</c:v>
                </c:pt>
                <c:pt idx="9">
                  <c:v>23</c:v>
                </c:pt>
                <c:pt idx="10">
                  <c:v>21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'27.09 Bulindo-Kira'!$V$9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Bulindo-Kira'!$V$10:$V$21</c:f>
              <c:numCache>
                <c:formatCode>0</c:formatCode>
                <c:ptCount val="12"/>
                <c:pt idx="0">
                  <c:v>34</c:v>
                </c:pt>
                <c:pt idx="1">
                  <c:v>28</c:v>
                </c:pt>
                <c:pt idx="2">
                  <c:v>43</c:v>
                </c:pt>
                <c:pt idx="3">
                  <c:v>41</c:v>
                </c:pt>
                <c:pt idx="4">
                  <c:v>34</c:v>
                </c:pt>
                <c:pt idx="5">
                  <c:v>42</c:v>
                </c:pt>
                <c:pt idx="6">
                  <c:v>32</c:v>
                </c:pt>
                <c:pt idx="7">
                  <c:v>38</c:v>
                </c:pt>
                <c:pt idx="8">
                  <c:v>43</c:v>
                </c:pt>
                <c:pt idx="9">
                  <c:v>37</c:v>
                </c:pt>
                <c:pt idx="10">
                  <c:v>44</c:v>
                </c:pt>
                <c:pt idx="1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'27.09 Bulindo-Kira'!$W$9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Bulindo-Kira'!$W$10:$W$21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'27.09 Bulindo-Kira'!$X$9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Bulindo-Kira'!$X$10:$X$21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'27.09 Bulindo-Kira'!$Y$9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Bulindo-Kira'!$Y$10:$Y$21</c:f>
              <c:numCache>
                <c:formatCode>0</c:formatCode>
                <c:ptCount val="12"/>
                <c:pt idx="0">
                  <c:v>7</c:v>
                </c:pt>
                <c:pt idx="1">
                  <c:v>19</c:v>
                </c:pt>
                <c:pt idx="2">
                  <c:v>28</c:v>
                </c:pt>
                <c:pt idx="3">
                  <c:v>15</c:v>
                </c:pt>
                <c:pt idx="4">
                  <c:v>26</c:v>
                </c:pt>
                <c:pt idx="5">
                  <c:v>44</c:v>
                </c:pt>
                <c:pt idx="6">
                  <c:v>35</c:v>
                </c:pt>
                <c:pt idx="7">
                  <c:v>21</c:v>
                </c:pt>
                <c:pt idx="8">
                  <c:v>24</c:v>
                </c:pt>
                <c:pt idx="9">
                  <c:v>21</c:v>
                </c:pt>
                <c:pt idx="10">
                  <c:v>19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'27.09 Bulindo-Kira'!$Z$9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Bulindo-Kira'!$Z$10:$Z$21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0</c:v>
                </c:pt>
                <c:pt idx="6">
                  <c:v>5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'27.09 Bulindo-Kira'!$AA$9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Bulindo-Kira'!$AA$10:$AA$21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6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'27.09 Bulindo-Kira'!$AB$9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Bulindo-Kira'!$AB$10:$AB$21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'27.09 Bulindo-Kira'!$AC$9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Bulindo-Kira'!$AC$10:$AC$21</c:f>
              <c:numCache>
                <c:formatCode>0</c:formatCode>
                <c:ptCount val="12"/>
                <c:pt idx="0">
                  <c:v>475</c:v>
                </c:pt>
                <c:pt idx="1">
                  <c:v>378</c:v>
                </c:pt>
                <c:pt idx="2">
                  <c:v>343</c:v>
                </c:pt>
                <c:pt idx="3">
                  <c:v>310</c:v>
                </c:pt>
                <c:pt idx="4">
                  <c:v>247</c:v>
                </c:pt>
                <c:pt idx="5">
                  <c:v>292</c:v>
                </c:pt>
                <c:pt idx="6">
                  <c:v>94</c:v>
                </c:pt>
                <c:pt idx="7">
                  <c:v>129</c:v>
                </c:pt>
                <c:pt idx="8">
                  <c:v>210</c:v>
                </c:pt>
                <c:pt idx="9">
                  <c:v>235</c:v>
                </c:pt>
                <c:pt idx="10">
                  <c:v>279</c:v>
                </c:pt>
                <c:pt idx="11">
                  <c:v>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'27.09 Bulindo-Kira'!$AD$9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Bulindo-Kira'!$AD$10:$AD$21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893504"/>
        <c:axId val="281919872"/>
      </c:lineChart>
      <c:catAx>
        <c:axId val="28189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1919872"/>
        <c:crosses val="autoZero"/>
        <c:auto val="1"/>
        <c:lblAlgn val="ctr"/>
        <c:lblOffset val="100"/>
        <c:noMultiLvlLbl val="0"/>
      </c:catAx>
      <c:valAx>
        <c:axId val="28191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1893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Bulindo-Kira'!$C$60:$N$60</c:f>
              <c:numCache>
                <c:formatCode>0.00%</c:formatCode>
                <c:ptCount val="12"/>
                <c:pt idx="0">
                  <c:v>0.60486409155937049</c:v>
                </c:pt>
                <c:pt idx="1">
                  <c:v>7.5822603719599424E-2</c:v>
                </c:pt>
                <c:pt idx="2">
                  <c:v>7.9256080114449207E-2</c:v>
                </c:pt>
                <c:pt idx="3">
                  <c:v>0.13304721030042918</c:v>
                </c:pt>
                <c:pt idx="4">
                  <c:v>4.2918454935622317E-3</c:v>
                </c:pt>
                <c:pt idx="5">
                  <c:v>3.1473533619456365E-3</c:v>
                </c:pt>
                <c:pt idx="6">
                  <c:v>7.9542203147353358E-2</c:v>
                </c:pt>
                <c:pt idx="7">
                  <c:v>7.4391988555078687E-3</c:v>
                </c:pt>
                <c:pt idx="8">
                  <c:v>8.8698140200286126E-3</c:v>
                </c:pt>
                <c:pt idx="9">
                  <c:v>2.5751072961373391E-3</c:v>
                </c:pt>
                <c:pt idx="11">
                  <c:v>1.1444921316165952E-3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'[1]27.09 Bulindo-Kira'!$AE$9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'[1]27.09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'[1]27.09 Bulindo-Kira'!$AE$10:$AE$21</c:f>
              <c:numCache>
                <c:formatCode>General</c:formatCode>
                <c:ptCount val="12"/>
                <c:pt idx="0">
                  <c:v>337</c:v>
                </c:pt>
                <c:pt idx="1">
                  <c:v>312</c:v>
                </c:pt>
                <c:pt idx="2">
                  <c:v>338</c:v>
                </c:pt>
                <c:pt idx="3">
                  <c:v>304</c:v>
                </c:pt>
                <c:pt idx="4">
                  <c:v>285</c:v>
                </c:pt>
                <c:pt idx="5">
                  <c:v>308</c:v>
                </c:pt>
                <c:pt idx="6">
                  <c:v>246</c:v>
                </c:pt>
                <c:pt idx="7">
                  <c:v>231</c:v>
                </c:pt>
                <c:pt idx="8">
                  <c:v>252</c:v>
                </c:pt>
                <c:pt idx="9">
                  <c:v>301</c:v>
                </c:pt>
                <c:pt idx="10">
                  <c:v>304</c:v>
                </c:pt>
                <c:pt idx="11">
                  <c:v>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'[1]27.09 Bulindo-Kira'!$AF$9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'[1]27.09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'[1]27.09 Bulindo-Kira'!$AF$10:$AF$21</c:f>
              <c:numCache>
                <c:formatCode>General</c:formatCode>
                <c:ptCount val="12"/>
                <c:pt idx="0">
                  <c:v>812</c:v>
                </c:pt>
                <c:pt idx="1">
                  <c:v>690</c:v>
                </c:pt>
                <c:pt idx="2">
                  <c:v>681</c:v>
                </c:pt>
                <c:pt idx="3">
                  <c:v>614</c:v>
                </c:pt>
                <c:pt idx="4">
                  <c:v>532</c:v>
                </c:pt>
                <c:pt idx="5">
                  <c:v>600</c:v>
                </c:pt>
                <c:pt idx="6">
                  <c:v>340</c:v>
                </c:pt>
                <c:pt idx="7">
                  <c:v>360</c:v>
                </c:pt>
                <c:pt idx="8">
                  <c:v>462</c:v>
                </c:pt>
                <c:pt idx="9">
                  <c:v>536</c:v>
                </c:pt>
                <c:pt idx="10">
                  <c:v>583</c:v>
                </c:pt>
                <c:pt idx="11">
                  <c:v>600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017216"/>
        <c:axId val="115019136"/>
      </c:lineChart>
      <c:catAx>
        <c:axId val="115017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019136"/>
        <c:crosses val="autoZero"/>
        <c:auto val="1"/>
        <c:lblAlgn val="ctr"/>
        <c:lblOffset val="100"/>
        <c:noMultiLvlLbl val="0"/>
      </c:catAx>
      <c:valAx>
        <c:axId val="115019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01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'[1]27.09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'[1]27.09 Bulindo-Kira'!$C$59:$N$59</c:f>
              <c:numCache>
                <c:formatCode>General</c:formatCode>
                <c:ptCount val="12"/>
                <c:pt idx="0">
                  <c:v>0.31042584434654918</c:v>
                </c:pt>
                <c:pt idx="1">
                  <c:v>3.8913362701908955E-2</c:v>
                </c:pt>
                <c:pt idx="2">
                  <c:v>4.0675477239353892E-2</c:v>
                </c:pt>
                <c:pt idx="3">
                  <c:v>6.8281938325991193E-2</c:v>
                </c:pt>
                <c:pt idx="4">
                  <c:v>2.2026431718061676E-3</c:v>
                </c:pt>
                <c:pt idx="5">
                  <c:v>1.6152716593245229E-3</c:v>
                </c:pt>
                <c:pt idx="6">
                  <c:v>4.0822320117474303E-2</c:v>
                </c:pt>
                <c:pt idx="7">
                  <c:v>3.8179148311306903E-3</c:v>
                </c:pt>
                <c:pt idx="8">
                  <c:v>4.5521292217327461E-3</c:v>
                </c:pt>
                <c:pt idx="9">
                  <c:v>1.3215859030837004E-3</c:v>
                </c:pt>
                <c:pt idx="10">
                  <c:v>0.486784140969163</c:v>
                </c:pt>
                <c:pt idx="11">
                  <c:v>5.8737151248164463E-4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'[1]27.09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'[1]27.09 Bulindo-Kira'!$C$60:$N$60</c:f>
              <c:numCache>
                <c:formatCode>General</c:formatCode>
                <c:ptCount val="12"/>
                <c:pt idx="0">
                  <c:v>0.60486409155937049</c:v>
                </c:pt>
                <c:pt idx="1">
                  <c:v>7.5822603719599424E-2</c:v>
                </c:pt>
                <c:pt idx="2">
                  <c:v>7.9256080114449207E-2</c:v>
                </c:pt>
                <c:pt idx="3">
                  <c:v>0.13304721030042918</c:v>
                </c:pt>
                <c:pt idx="4">
                  <c:v>4.2918454935622317E-3</c:v>
                </c:pt>
                <c:pt idx="5">
                  <c:v>3.1473533619456365E-3</c:v>
                </c:pt>
                <c:pt idx="6">
                  <c:v>7.9542203147353358E-2</c:v>
                </c:pt>
                <c:pt idx="7">
                  <c:v>7.4391988555078687E-3</c:v>
                </c:pt>
                <c:pt idx="8">
                  <c:v>8.8698140200286126E-3</c:v>
                </c:pt>
                <c:pt idx="9">
                  <c:v>2.5751072961373391E-3</c:v>
                </c:pt>
                <c:pt idx="11">
                  <c:v>1.1444921316165952E-3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Kira-Bulindo-24h'!$AE$9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Kira-Bulindo-24h'!$R$10:$R$33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Kira-Bulindo-24h'!$AE$10:$AE$33</c:f>
              <c:numCache>
                <c:formatCode>0</c:formatCode>
                <c:ptCount val="24"/>
                <c:pt idx="0">
                  <c:v>140</c:v>
                </c:pt>
                <c:pt idx="1">
                  <c:v>173</c:v>
                </c:pt>
                <c:pt idx="2">
                  <c:v>236</c:v>
                </c:pt>
                <c:pt idx="3">
                  <c:v>293</c:v>
                </c:pt>
                <c:pt idx="4">
                  <c:v>333</c:v>
                </c:pt>
                <c:pt idx="5">
                  <c:v>307</c:v>
                </c:pt>
                <c:pt idx="6">
                  <c:v>387</c:v>
                </c:pt>
                <c:pt idx="7">
                  <c:v>348</c:v>
                </c:pt>
                <c:pt idx="8">
                  <c:v>333</c:v>
                </c:pt>
                <c:pt idx="9">
                  <c:v>359</c:v>
                </c:pt>
                <c:pt idx="10">
                  <c:v>330</c:v>
                </c:pt>
                <c:pt idx="11">
                  <c:v>393</c:v>
                </c:pt>
                <c:pt idx="12">
                  <c:v>361</c:v>
                </c:pt>
                <c:pt idx="13">
                  <c:v>368</c:v>
                </c:pt>
                <c:pt idx="14">
                  <c:v>331</c:v>
                </c:pt>
                <c:pt idx="15">
                  <c:v>322</c:v>
                </c:pt>
                <c:pt idx="16">
                  <c:v>250</c:v>
                </c:pt>
                <c:pt idx="17">
                  <c:v>170</c:v>
                </c:pt>
                <c:pt idx="18">
                  <c:v>109</c:v>
                </c:pt>
                <c:pt idx="19">
                  <c:v>104</c:v>
                </c:pt>
                <c:pt idx="20">
                  <c:v>61</c:v>
                </c:pt>
                <c:pt idx="21">
                  <c:v>61</c:v>
                </c:pt>
                <c:pt idx="22">
                  <c:v>45</c:v>
                </c:pt>
                <c:pt idx="23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'28.09 Kira-Bulindo-24h'!$AF$9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Kira-Bulindo-24h'!$R$10:$R$33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Kira-Bulindo-24h'!$AF$10:$AF$33</c:f>
              <c:numCache>
                <c:formatCode>0</c:formatCode>
                <c:ptCount val="24"/>
                <c:pt idx="0">
                  <c:v>418</c:v>
                </c:pt>
                <c:pt idx="1">
                  <c:v>537</c:v>
                </c:pt>
                <c:pt idx="2">
                  <c:v>590</c:v>
                </c:pt>
                <c:pt idx="3">
                  <c:v>649</c:v>
                </c:pt>
                <c:pt idx="4">
                  <c:v>670</c:v>
                </c:pt>
                <c:pt idx="5">
                  <c:v>563</c:v>
                </c:pt>
                <c:pt idx="6">
                  <c:v>687</c:v>
                </c:pt>
                <c:pt idx="7">
                  <c:v>668</c:v>
                </c:pt>
                <c:pt idx="8">
                  <c:v>618</c:v>
                </c:pt>
                <c:pt idx="9">
                  <c:v>679</c:v>
                </c:pt>
                <c:pt idx="10">
                  <c:v>534</c:v>
                </c:pt>
                <c:pt idx="11">
                  <c:v>700</c:v>
                </c:pt>
                <c:pt idx="12">
                  <c:v>789</c:v>
                </c:pt>
                <c:pt idx="13">
                  <c:v>753</c:v>
                </c:pt>
                <c:pt idx="14">
                  <c:v>650</c:v>
                </c:pt>
                <c:pt idx="15">
                  <c:v>598</c:v>
                </c:pt>
                <c:pt idx="16">
                  <c:v>418</c:v>
                </c:pt>
                <c:pt idx="17">
                  <c:v>270</c:v>
                </c:pt>
                <c:pt idx="18">
                  <c:v>183</c:v>
                </c:pt>
                <c:pt idx="19">
                  <c:v>189</c:v>
                </c:pt>
                <c:pt idx="20">
                  <c:v>103</c:v>
                </c:pt>
                <c:pt idx="21">
                  <c:v>103</c:v>
                </c:pt>
                <c:pt idx="22">
                  <c:v>80</c:v>
                </c:pt>
                <c:pt idx="23">
                  <c:v>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2192512"/>
        <c:axId val="282366336"/>
      </c:lineChart>
      <c:catAx>
        <c:axId val="2821925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2366336"/>
        <c:crosses val="autoZero"/>
        <c:auto val="1"/>
        <c:lblAlgn val="ctr"/>
        <c:lblOffset val="100"/>
        <c:noMultiLvlLbl val="0"/>
      </c:catAx>
      <c:valAx>
        <c:axId val="2823663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219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Kira-Bulindo-24h'!$C$9:$N$9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Kira-Bulindo-24h'!$C$107:$N$107</c:f>
              <c:numCache>
                <c:formatCode>0.0%</c:formatCode>
                <c:ptCount val="12"/>
                <c:pt idx="0">
                  <c:v>0.32922703218530408</c:v>
                </c:pt>
                <c:pt idx="1">
                  <c:v>4.6065758653595905E-2</c:v>
                </c:pt>
                <c:pt idx="2">
                  <c:v>4.1294352390040777E-2</c:v>
                </c:pt>
                <c:pt idx="3">
                  <c:v>5.0229895029062201E-2</c:v>
                </c:pt>
                <c:pt idx="4">
                  <c:v>1.0410340938665742E-3</c:v>
                </c:pt>
                <c:pt idx="5">
                  <c:v>6.0726988808883491E-4</c:v>
                </c:pt>
                <c:pt idx="6">
                  <c:v>3.418061941528585E-2</c:v>
                </c:pt>
                <c:pt idx="7">
                  <c:v>3.3833608050663658E-3</c:v>
                </c:pt>
                <c:pt idx="8">
                  <c:v>1.9953153465776005E-3</c:v>
                </c:pt>
                <c:pt idx="9">
                  <c:v>1.7350568231109568E-4</c:v>
                </c:pt>
                <c:pt idx="10">
                  <c:v>0.49171510366964516</c:v>
                </c:pt>
                <c:pt idx="11">
                  <c:v>8.6752841155547842E-5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Kira-Bulindo-24h'!$C$9:$N$9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Kira-Bulindo-24h'!$C$108:$N$108</c:f>
              <c:numCache>
                <c:formatCode>0.00%</c:formatCode>
                <c:ptCount val="12"/>
                <c:pt idx="0">
                  <c:v>0.64772145417306703</c:v>
                </c:pt>
                <c:pt idx="1">
                  <c:v>9.0629800307219663E-2</c:v>
                </c:pt>
                <c:pt idx="2">
                  <c:v>8.1242532855436075E-2</c:v>
                </c:pt>
                <c:pt idx="3">
                  <c:v>9.8822324628776242E-2</c:v>
                </c:pt>
                <c:pt idx="4">
                  <c:v>2.0481310803891449E-3</c:v>
                </c:pt>
                <c:pt idx="5">
                  <c:v>1.1947431302270011E-3</c:v>
                </c:pt>
                <c:pt idx="6">
                  <c:v>6.7246970472776918E-2</c:v>
                </c:pt>
                <c:pt idx="7">
                  <c:v>6.6564260112647209E-3</c:v>
                </c:pt>
                <c:pt idx="8">
                  <c:v>3.9255845707458614E-3</c:v>
                </c:pt>
                <c:pt idx="9">
                  <c:v>3.413551800648575E-4</c:v>
                </c:pt>
                <c:pt idx="11">
                  <c:v>1.7067759003242875E-4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'[2]28.09 Kira-Bulindo-24h'!$AE$9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'[2]28.09 Kira-Bulindo-24h'!$R$10:$R$33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Kira-Bulindo-24h'!$AE$10:$AE$33</c:f>
              <c:numCache>
                <c:formatCode>General</c:formatCode>
                <c:ptCount val="24"/>
                <c:pt idx="0">
                  <c:v>140</c:v>
                </c:pt>
                <c:pt idx="1">
                  <c:v>173</c:v>
                </c:pt>
                <c:pt idx="2">
                  <c:v>236</c:v>
                </c:pt>
                <c:pt idx="3">
                  <c:v>293</c:v>
                </c:pt>
                <c:pt idx="4">
                  <c:v>333</c:v>
                </c:pt>
                <c:pt idx="5">
                  <c:v>307</c:v>
                </c:pt>
                <c:pt idx="6">
                  <c:v>387</c:v>
                </c:pt>
                <c:pt idx="7">
                  <c:v>348</c:v>
                </c:pt>
                <c:pt idx="8">
                  <c:v>333</c:v>
                </c:pt>
                <c:pt idx="9">
                  <c:v>359</c:v>
                </c:pt>
                <c:pt idx="10">
                  <c:v>330</c:v>
                </c:pt>
                <c:pt idx="11">
                  <c:v>393</c:v>
                </c:pt>
                <c:pt idx="12">
                  <c:v>361</c:v>
                </c:pt>
                <c:pt idx="13">
                  <c:v>368</c:v>
                </c:pt>
                <c:pt idx="14">
                  <c:v>331</c:v>
                </c:pt>
                <c:pt idx="15">
                  <c:v>322</c:v>
                </c:pt>
                <c:pt idx="16">
                  <c:v>250</c:v>
                </c:pt>
                <c:pt idx="17">
                  <c:v>170</c:v>
                </c:pt>
                <c:pt idx="18">
                  <c:v>109</c:v>
                </c:pt>
                <c:pt idx="19">
                  <c:v>104</c:v>
                </c:pt>
                <c:pt idx="20">
                  <c:v>61</c:v>
                </c:pt>
                <c:pt idx="21">
                  <c:v>61</c:v>
                </c:pt>
                <c:pt idx="22">
                  <c:v>45</c:v>
                </c:pt>
                <c:pt idx="23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09-4E95-ADF1-ECCAF7859301}"/>
            </c:ext>
          </c:extLst>
        </c:ser>
        <c:ser>
          <c:idx val="1"/>
          <c:order val="1"/>
          <c:tx>
            <c:strRef>
              <c:f>'[2]28.09 Kira-Bulindo-24h'!$AF$9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'[2]28.09 Kira-Bulindo-24h'!$R$10:$R$33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Kira-Bulindo-24h'!$AF$10:$AF$33</c:f>
              <c:numCache>
                <c:formatCode>General</c:formatCode>
                <c:ptCount val="24"/>
                <c:pt idx="0">
                  <c:v>418</c:v>
                </c:pt>
                <c:pt idx="1">
                  <c:v>537</c:v>
                </c:pt>
                <c:pt idx="2">
                  <c:v>590</c:v>
                </c:pt>
                <c:pt idx="3">
                  <c:v>649</c:v>
                </c:pt>
                <c:pt idx="4">
                  <c:v>670</c:v>
                </c:pt>
                <c:pt idx="5">
                  <c:v>563</c:v>
                </c:pt>
                <c:pt idx="6">
                  <c:v>687</c:v>
                </c:pt>
                <c:pt idx="7">
                  <c:v>668</c:v>
                </c:pt>
                <c:pt idx="8">
                  <c:v>618</c:v>
                </c:pt>
                <c:pt idx="9">
                  <c:v>679</c:v>
                </c:pt>
                <c:pt idx="10">
                  <c:v>534</c:v>
                </c:pt>
                <c:pt idx="11">
                  <c:v>700</c:v>
                </c:pt>
                <c:pt idx="12">
                  <c:v>789</c:v>
                </c:pt>
                <c:pt idx="13">
                  <c:v>753</c:v>
                </c:pt>
                <c:pt idx="14">
                  <c:v>650</c:v>
                </c:pt>
                <c:pt idx="15">
                  <c:v>598</c:v>
                </c:pt>
                <c:pt idx="16">
                  <c:v>418</c:v>
                </c:pt>
                <c:pt idx="17">
                  <c:v>270</c:v>
                </c:pt>
                <c:pt idx="18">
                  <c:v>183</c:v>
                </c:pt>
                <c:pt idx="19">
                  <c:v>189</c:v>
                </c:pt>
                <c:pt idx="20">
                  <c:v>103</c:v>
                </c:pt>
                <c:pt idx="21">
                  <c:v>103</c:v>
                </c:pt>
                <c:pt idx="22">
                  <c:v>80</c:v>
                </c:pt>
                <c:pt idx="23">
                  <c:v>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09-4E95-ADF1-ECCAF7859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2491904"/>
        <c:axId val="282072192"/>
      </c:lineChart>
      <c:catAx>
        <c:axId val="282491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2072192"/>
        <c:crosses val="autoZero"/>
        <c:auto val="1"/>
        <c:lblAlgn val="ctr"/>
        <c:lblOffset val="100"/>
        <c:noMultiLvlLbl val="0"/>
      </c:catAx>
      <c:valAx>
        <c:axId val="2820721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249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96E-4661-B3C6-69321C61CD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96E-4661-B3C6-69321C61CD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96E-4661-B3C6-69321C61CD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96E-4661-B3C6-69321C61CD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96E-4661-B3C6-69321C61CD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96E-4661-B3C6-69321C61CD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96E-4661-B3C6-69321C61CD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96E-4661-B3C6-69321C61CD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96E-4661-B3C6-69321C61CD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96E-4661-B3C6-69321C61CD3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96E-4661-B3C6-69321C61CD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96E-4661-B3C6-69321C61CD36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96E-4661-B3C6-69321C61CD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Kira-Bulindo-24h'!$C$9:$N$9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Kira-Bulindo-24h'!$C$107:$N$107</c:f>
              <c:numCache>
                <c:formatCode>General</c:formatCode>
                <c:ptCount val="12"/>
                <c:pt idx="0">
                  <c:v>0.32922703218530408</c:v>
                </c:pt>
                <c:pt idx="1">
                  <c:v>4.6065758653595905E-2</c:v>
                </c:pt>
                <c:pt idx="2">
                  <c:v>4.1294352390040777E-2</c:v>
                </c:pt>
                <c:pt idx="3">
                  <c:v>5.0229895029062201E-2</c:v>
                </c:pt>
                <c:pt idx="4">
                  <c:v>1.0410340938665742E-3</c:v>
                </c:pt>
                <c:pt idx="5">
                  <c:v>6.0726988808883491E-4</c:v>
                </c:pt>
                <c:pt idx="6">
                  <c:v>3.418061941528585E-2</c:v>
                </c:pt>
                <c:pt idx="7">
                  <c:v>3.3833608050663658E-3</c:v>
                </c:pt>
                <c:pt idx="8">
                  <c:v>1.9953153465776005E-3</c:v>
                </c:pt>
                <c:pt idx="9">
                  <c:v>1.7350568231109568E-4</c:v>
                </c:pt>
                <c:pt idx="10">
                  <c:v>0.49171510366964516</c:v>
                </c:pt>
                <c:pt idx="11">
                  <c:v>8.6752841155547842E-5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96E-4661-B3C6-69321C6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D46-45D2-B43C-3B73183269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D46-45D2-B43C-3B73183269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D46-45D2-B43C-3B73183269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D46-45D2-B43C-3B73183269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D46-45D2-B43C-3B73183269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D46-45D2-B43C-3B73183269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D46-45D2-B43C-3B73183269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D46-45D2-B43C-3B73183269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D46-45D2-B43C-3B73183269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D46-45D2-B43C-3B73183269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D46-45D2-B43C-3B73183269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D46-45D2-B43C-3B73183269A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D46-45D2-B43C-3B73183269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Kira-Bulindo-24h'!$C$9:$N$9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Kira-Bulindo-24h'!$C$108:$N$108</c:f>
              <c:numCache>
                <c:formatCode>General</c:formatCode>
                <c:ptCount val="12"/>
                <c:pt idx="0">
                  <c:v>0.64772145417306703</c:v>
                </c:pt>
                <c:pt idx="1">
                  <c:v>9.0629800307219663E-2</c:v>
                </c:pt>
                <c:pt idx="2">
                  <c:v>8.1242532855436075E-2</c:v>
                </c:pt>
                <c:pt idx="3">
                  <c:v>9.8822324628776242E-2</c:v>
                </c:pt>
                <c:pt idx="4">
                  <c:v>2.0481310803891449E-3</c:v>
                </c:pt>
                <c:pt idx="5">
                  <c:v>1.1947431302270011E-3</c:v>
                </c:pt>
                <c:pt idx="6">
                  <c:v>6.7246970472776918E-2</c:v>
                </c:pt>
                <c:pt idx="7">
                  <c:v>6.6564260112647209E-3</c:v>
                </c:pt>
                <c:pt idx="8">
                  <c:v>3.9255845707458614E-3</c:v>
                </c:pt>
                <c:pt idx="9">
                  <c:v>3.413551800648575E-4</c:v>
                </c:pt>
                <c:pt idx="11">
                  <c:v>1.7067759003242875E-4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D46-45D2-B43C-3B73183269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Bulindo-Kira- 24h'!$AE$9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Bulindo-Kira- 24h'!$R$10:$R$33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Bulindo-Kira- 24h'!$AE$10:$AE$33</c:f>
              <c:numCache>
                <c:formatCode>0</c:formatCode>
                <c:ptCount val="24"/>
                <c:pt idx="0">
                  <c:v>325</c:v>
                </c:pt>
                <c:pt idx="1">
                  <c:v>402</c:v>
                </c:pt>
                <c:pt idx="2">
                  <c:v>447</c:v>
                </c:pt>
                <c:pt idx="3">
                  <c:v>428</c:v>
                </c:pt>
                <c:pt idx="4">
                  <c:v>380</c:v>
                </c:pt>
                <c:pt idx="5">
                  <c:v>360</c:v>
                </c:pt>
                <c:pt idx="6">
                  <c:v>310</c:v>
                </c:pt>
                <c:pt idx="7">
                  <c:v>280</c:v>
                </c:pt>
                <c:pt idx="8">
                  <c:v>323</c:v>
                </c:pt>
                <c:pt idx="9">
                  <c:v>353</c:v>
                </c:pt>
                <c:pt idx="10">
                  <c:v>401</c:v>
                </c:pt>
                <c:pt idx="11">
                  <c:v>351</c:v>
                </c:pt>
                <c:pt idx="12">
                  <c:v>423</c:v>
                </c:pt>
                <c:pt idx="13">
                  <c:v>345</c:v>
                </c:pt>
                <c:pt idx="14">
                  <c:v>242</c:v>
                </c:pt>
                <c:pt idx="15">
                  <c:v>163</c:v>
                </c:pt>
                <c:pt idx="16">
                  <c:v>105</c:v>
                </c:pt>
                <c:pt idx="17">
                  <c:v>70</c:v>
                </c:pt>
                <c:pt idx="18">
                  <c:v>42</c:v>
                </c:pt>
                <c:pt idx="19">
                  <c:v>39</c:v>
                </c:pt>
                <c:pt idx="20">
                  <c:v>41</c:v>
                </c:pt>
                <c:pt idx="21">
                  <c:v>26</c:v>
                </c:pt>
                <c:pt idx="22">
                  <c:v>32</c:v>
                </c:pt>
                <c:pt idx="23">
                  <c:v>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'28.09 Bulindo-Kira- 24h'!$AF$9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Bulindo-Kira- 24h'!$R$10:$R$33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Bulindo-Kira- 24h'!$AF$10:$AF$33</c:f>
              <c:numCache>
                <c:formatCode>0</c:formatCode>
                <c:ptCount val="24"/>
                <c:pt idx="0">
                  <c:v>660</c:v>
                </c:pt>
                <c:pt idx="1">
                  <c:v>815</c:v>
                </c:pt>
                <c:pt idx="2">
                  <c:v>885</c:v>
                </c:pt>
                <c:pt idx="3">
                  <c:v>769</c:v>
                </c:pt>
                <c:pt idx="4">
                  <c:v>663</c:v>
                </c:pt>
                <c:pt idx="5">
                  <c:v>678</c:v>
                </c:pt>
                <c:pt idx="6">
                  <c:v>579</c:v>
                </c:pt>
                <c:pt idx="7">
                  <c:v>528</c:v>
                </c:pt>
                <c:pt idx="8">
                  <c:v>597</c:v>
                </c:pt>
                <c:pt idx="9">
                  <c:v>692</c:v>
                </c:pt>
                <c:pt idx="10">
                  <c:v>666</c:v>
                </c:pt>
                <c:pt idx="11">
                  <c:v>631</c:v>
                </c:pt>
                <c:pt idx="12">
                  <c:v>717</c:v>
                </c:pt>
                <c:pt idx="13">
                  <c:v>658</c:v>
                </c:pt>
                <c:pt idx="14">
                  <c:v>462</c:v>
                </c:pt>
                <c:pt idx="15">
                  <c:v>355</c:v>
                </c:pt>
                <c:pt idx="16">
                  <c:v>229</c:v>
                </c:pt>
                <c:pt idx="17">
                  <c:v>129</c:v>
                </c:pt>
                <c:pt idx="18">
                  <c:v>95</c:v>
                </c:pt>
                <c:pt idx="19">
                  <c:v>78</c:v>
                </c:pt>
                <c:pt idx="20">
                  <c:v>72</c:v>
                </c:pt>
                <c:pt idx="21">
                  <c:v>53</c:v>
                </c:pt>
                <c:pt idx="22">
                  <c:v>62</c:v>
                </c:pt>
                <c:pt idx="23">
                  <c:v>193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2820992"/>
        <c:axId val="282822528"/>
      </c:lineChart>
      <c:catAx>
        <c:axId val="2828209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2822528"/>
        <c:crosses val="autoZero"/>
        <c:auto val="1"/>
        <c:lblAlgn val="ctr"/>
        <c:lblOffset val="100"/>
        <c:noMultiLvlLbl val="0"/>
      </c:catAx>
      <c:valAx>
        <c:axId val="282822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28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Bulindo-Kira- 24h'!$C$9:$N$9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Bulindo-Kira- 24h'!$C$107:$N$107</c:f>
              <c:numCache>
                <c:formatCode>0.0%</c:formatCode>
                <c:ptCount val="12"/>
                <c:pt idx="0">
                  <c:v>0.3442215515710989</c:v>
                </c:pt>
                <c:pt idx="1">
                  <c:v>4.6245339960944432E-2</c:v>
                </c:pt>
                <c:pt idx="2">
                  <c:v>3.5416296822297175E-2</c:v>
                </c:pt>
                <c:pt idx="3">
                  <c:v>5.1837386827622935E-2</c:v>
                </c:pt>
                <c:pt idx="4">
                  <c:v>1.2426770814841115E-3</c:v>
                </c:pt>
                <c:pt idx="5">
                  <c:v>3.5505059470974611E-4</c:v>
                </c:pt>
                <c:pt idx="6">
                  <c:v>3.9144328066749515E-2</c:v>
                </c:pt>
                <c:pt idx="7">
                  <c:v>9.8526540031954549E-3</c:v>
                </c:pt>
                <c:pt idx="8">
                  <c:v>2.4853541629682231E-3</c:v>
                </c:pt>
                <c:pt idx="9">
                  <c:v>4.4381324338718268E-4</c:v>
                </c:pt>
                <c:pt idx="10">
                  <c:v>0.46857802236818746</c:v>
                </c:pt>
                <c:pt idx="11">
                  <c:v>1.7752529735487306E-4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Bulindo-Kira- 24h'!$C$9:$N$9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Bulindo-Kira- 24h'!$C$108:$N$108</c:f>
              <c:numCache>
                <c:formatCode>0.00%</c:formatCode>
                <c:ptCount val="12"/>
                <c:pt idx="0">
                  <c:v>0.64773676298647065</c:v>
                </c:pt>
                <c:pt idx="1">
                  <c:v>8.7021880741606814E-2</c:v>
                </c:pt>
                <c:pt idx="2">
                  <c:v>6.6644396191748792E-2</c:v>
                </c:pt>
                <c:pt idx="3">
                  <c:v>9.7544680140303985E-2</c:v>
                </c:pt>
                <c:pt idx="4">
                  <c:v>2.3383998663771507E-3</c:v>
                </c:pt>
                <c:pt idx="5">
                  <c:v>6.6811424753632871E-4</c:v>
                </c:pt>
                <c:pt idx="6">
                  <c:v>7.3659595790880245E-2</c:v>
                </c:pt>
                <c:pt idx="7">
                  <c:v>1.8540170369133122E-2</c:v>
                </c:pt>
                <c:pt idx="8">
                  <c:v>4.6767997327543014E-3</c:v>
                </c:pt>
                <c:pt idx="9">
                  <c:v>8.3514280942041089E-4</c:v>
                </c:pt>
                <c:pt idx="11">
                  <c:v>3.3405712376816435E-4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'[2]28.09 Bulindo-Kira-24h'!$AE$9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'[2]28.09 Bulindo-Kira-24h'!$R$10:$R$33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Bulindo-Kira-24h'!$AE$10:$AE$33</c:f>
              <c:numCache>
                <c:formatCode>General</c:formatCode>
                <c:ptCount val="24"/>
                <c:pt idx="0">
                  <c:v>325</c:v>
                </c:pt>
                <c:pt idx="1">
                  <c:v>402</c:v>
                </c:pt>
                <c:pt idx="2">
                  <c:v>447</c:v>
                </c:pt>
                <c:pt idx="3">
                  <c:v>428</c:v>
                </c:pt>
                <c:pt idx="4">
                  <c:v>380</c:v>
                </c:pt>
                <c:pt idx="5">
                  <c:v>360</c:v>
                </c:pt>
                <c:pt idx="6">
                  <c:v>310</c:v>
                </c:pt>
                <c:pt idx="7">
                  <c:v>280</c:v>
                </c:pt>
                <c:pt idx="8">
                  <c:v>323</c:v>
                </c:pt>
                <c:pt idx="9">
                  <c:v>353</c:v>
                </c:pt>
                <c:pt idx="10">
                  <c:v>401</c:v>
                </c:pt>
                <c:pt idx="11">
                  <c:v>351</c:v>
                </c:pt>
                <c:pt idx="12">
                  <c:v>423</c:v>
                </c:pt>
                <c:pt idx="13">
                  <c:v>345</c:v>
                </c:pt>
                <c:pt idx="14">
                  <c:v>242</c:v>
                </c:pt>
                <c:pt idx="15">
                  <c:v>163</c:v>
                </c:pt>
                <c:pt idx="16">
                  <c:v>105</c:v>
                </c:pt>
                <c:pt idx="17">
                  <c:v>70</c:v>
                </c:pt>
                <c:pt idx="18">
                  <c:v>42</c:v>
                </c:pt>
                <c:pt idx="19">
                  <c:v>39</c:v>
                </c:pt>
                <c:pt idx="20">
                  <c:v>41</c:v>
                </c:pt>
                <c:pt idx="21">
                  <c:v>26</c:v>
                </c:pt>
                <c:pt idx="22">
                  <c:v>32</c:v>
                </c:pt>
                <c:pt idx="23">
                  <c:v>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D-4BD9-8C5C-B026A5F0C5BD}"/>
            </c:ext>
          </c:extLst>
        </c:ser>
        <c:ser>
          <c:idx val="1"/>
          <c:order val="1"/>
          <c:tx>
            <c:strRef>
              <c:f>'[2]28.09 Bulindo-Kira-24h'!$AF$9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'[2]28.09 Bulindo-Kira-24h'!$R$10:$R$33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Bulindo-Kira-24h'!$AF$10:$AF$33</c:f>
              <c:numCache>
                <c:formatCode>General</c:formatCode>
                <c:ptCount val="24"/>
                <c:pt idx="0">
                  <c:v>660</c:v>
                </c:pt>
                <c:pt idx="1">
                  <c:v>815</c:v>
                </c:pt>
                <c:pt idx="2">
                  <c:v>885</c:v>
                </c:pt>
                <c:pt idx="3">
                  <c:v>769</c:v>
                </c:pt>
                <c:pt idx="4">
                  <c:v>663</c:v>
                </c:pt>
                <c:pt idx="5">
                  <c:v>678</c:v>
                </c:pt>
                <c:pt idx="6">
                  <c:v>579</c:v>
                </c:pt>
                <c:pt idx="7">
                  <c:v>528</c:v>
                </c:pt>
                <c:pt idx="8">
                  <c:v>597</c:v>
                </c:pt>
                <c:pt idx="9">
                  <c:v>692</c:v>
                </c:pt>
                <c:pt idx="10">
                  <c:v>666</c:v>
                </c:pt>
                <c:pt idx="11">
                  <c:v>631</c:v>
                </c:pt>
                <c:pt idx="12">
                  <c:v>717</c:v>
                </c:pt>
                <c:pt idx="13">
                  <c:v>658</c:v>
                </c:pt>
                <c:pt idx="14">
                  <c:v>462</c:v>
                </c:pt>
                <c:pt idx="15">
                  <c:v>355</c:v>
                </c:pt>
                <c:pt idx="16">
                  <c:v>229</c:v>
                </c:pt>
                <c:pt idx="17">
                  <c:v>129</c:v>
                </c:pt>
                <c:pt idx="18">
                  <c:v>95</c:v>
                </c:pt>
                <c:pt idx="19">
                  <c:v>78</c:v>
                </c:pt>
                <c:pt idx="20">
                  <c:v>72</c:v>
                </c:pt>
                <c:pt idx="21">
                  <c:v>53</c:v>
                </c:pt>
                <c:pt idx="22">
                  <c:v>62</c:v>
                </c:pt>
                <c:pt idx="23">
                  <c:v>193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FD-4BD9-8C5C-B026A5F0C5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120768"/>
        <c:axId val="283122304"/>
      </c:lineChart>
      <c:catAx>
        <c:axId val="2831207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3122304"/>
        <c:crosses val="autoZero"/>
        <c:auto val="1"/>
        <c:lblAlgn val="ctr"/>
        <c:lblOffset val="100"/>
        <c:noMultiLvlLbl val="0"/>
      </c:catAx>
      <c:valAx>
        <c:axId val="283122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312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7D7-4F96-9115-7547C4EEA69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7D7-4F96-9115-7547C4EEA69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7D7-4F96-9115-7547C4EEA69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7D7-4F96-9115-7547C4EEA69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7D7-4F96-9115-7547C4EEA69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7D7-4F96-9115-7547C4EEA69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7D7-4F96-9115-7547C4EEA69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7D7-4F96-9115-7547C4EEA69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7D7-4F96-9115-7547C4EEA69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7D7-4F96-9115-7547C4EEA69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7D7-4F96-9115-7547C4EEA69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7D7-4F96-9115-7547C4EEA691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7-4F96-9115-7547C4EEA6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Bulindo-Kira-24h'!$C$9:$N$9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Bulindo-Kira-24h'!$C$107:$N$107</c:f>
              <c:numCache>
                <c:formatCode>General</c:formatCode>
                <c:ptCount val="12"/>
                <c:pt idx="0">
                  <c:v>0.3442215515710989</c:v>
                </c:pt>
                <c:pt idx="1">
                  <c:v>4.6245339960944432E-2</c:v>
                </c:pt>
                <c:pt idx="2">
                  <c:v>3.5416296822297175E-2</c:v>
                </c:pt>
                <c:pt idx="3">
                  <c:v>5.1837386827622935E-2</c:v>
                </c:pt>
                <c:pt idx="4">
                  <c:v>1.2426770814841115E-3</c:v>
                </c:pt>
                <c:pt idx="5">
                  <c:v>3.5505059470974611E-4</c:v>
                </c:pt>
                <c:pt idx="6">
                  <c:v>3.9144328066749515E-2</c:v>
                </c:pt>
                <c:pt idx="7">
                  <c:v>9.8526540031954549E-3</c:v>
                </c:pt>
                <c:pt idx="8">
                  <c:v>2.4853541629682231E-3</c:v>
                </c:pt>
                <c:pt idx="9">
                  <c:v>4.4381324338718268E-4</c:v>
                </c:pt>
                <c:pt idx="10">
                  <c:v>0.46857802236818746</c:v>
                </c:pt>
                <c:pt idx="11">
                  <c:v>1.7752529735487306E-4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7D7-4F96-9115-7547C4EEA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7A2-4289-A00E-EC4F10E2B4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7A2-4289-A00E-EC4F10E2B4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7A2-4289-A00E-EC4F10E2B4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7A2-4289-A00E-EC4F10E2B4D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7A2-4289-A00E-EC4F10E2B4D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7A2-4289-A00E-EC4F10E2B4D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7A2-4289-A00E-EC4F10E2B4D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7A2-4289-A00E-EC4F10E2B4D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7A2-4289-A00E-EC4F10E2B4D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7A2-4289-A00E-EC4F10E2B4D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7A2-4289-A00E-EC4F10E2B4D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7A2-4289-A00E-EC4F10E2B4D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7A2-4289-A00E-EC4F10E2B4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Bulindo-Kira-24h'!$C$9:$N$9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Bulindo-Kira-24h'!$C$108:$N$108</c:f>
              <c:numCache>
                <c:formatCode>General</c:formatCode>
                <c:ptCount val="12"/>
                <c:pt idx="0">
                  <c:v>0.64773676298647065</c:v>
                </c:pt>
                <c:pt idx="1">
                  <c:v>8.7021880741606814E-2</c:v>
                </c:pt>
                <c:pt idx="2">
                  <c:v>6.6644396191748792E-2</c:v>
                </c:pt>
                <c:pt idx="3">
                  <c:v>9.7544680140303985E-2</c:v>
                </c:pt>
                <c:pt idx="4">
                  <c:v>2.3383998663771507E-3</c:v>
                </c:pt>
                <c:pt idx="5">
                  <c:v>6.6811424753632871E-4</c:v>
                </c:pt>
                <c:pt idx="6">
                  <c:v>7.3659595790880245E-2</c:v>
                </c:pt>
                <c:pt idx="7">
                  <c:v>1.8540170369133122E-2</c:v>
                </c:pt>
                <c:pt idx="8">
                  <c:v>4.6767997327543014E-3</c:v>
                </c:pt>
                <c:pt idx="9">
                  <c:v>8.3514280942041089E-4</c:v>
                </c:pt>
                <c:pt idx="11">
                  <c:v>3.3405712376816435E-4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7A2-4289-A00E-EC4F10E2B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Kira-Bulindo'!$AE$9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Kira-Bulindo'!$AE$10:$AE$21</c:f>
              <c:numCache>
                <c:formatCode>0</c:formatCode>
                <c:ptCount val="12"/>
                <c:pt idx="0">
                  <c:v>112</c:v>
                </c:pt>
                <c:pt idx="1">
                  <c:v>144</c:v>
                </c:pt>
                <c:pt idx="2">
                  <c:v>210</c:v>
                </c:pt>
                <c:pt idx="3">
                  <c:v>261</c:v>
                </c:pt>
                <c:pt idx="4">
                  <c:v>244</c:v>
                </c:pt>
                <c:pt idx="5">
                  <c:v>263</c:v>
                </c:pt>
                <c:pt idx="6">
                  <c:v>295</c:v>
                </c:pt>
                <c:pt idx="7">
                  <c:v>298</c:v>
                </c:pt>
                <c:pt idx="8">
                  <c:v>283</c:v>
                </c:pt>
                <c:pt idx="9">
                  <c:v>294</c:v>
                </c:pt>
                <c:pt idx="10">
                  <c:v>247</c:v>
                </c:pt>
                <c:pt idx="11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'29.09 Kira-Bulindo'!$AF$9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Kira-Bulindo'!$AF$10:$AF$21</c:f>
              <c:numCache>
                <c:formatCode>0</c:formatCode>
                <c:ptCount val="12"/>
                <c:pt idx="0">
                  <c:v>268</c:v>
                </c:pt>
                <c:pt idx="1">
                  <c:v>341</c:v>
                </c:pt>
                <c:pt idx="2">
                  <c:v>391</c:v>
                </c:pt>
                <c:pt idx="3">
                  <c:v>430</c:v>
                </c:pt>
                <c:pt idx="4">
                  <c:v>402</c:v>
                </c:pt>
                <c:pt idx="5">
                  <c:v>330</c:v>
                </c:pt>
                <c:pt idx="6">
                  <c:v>359</c:v>
                </c:pt>
                <c:pt idx="7">
                  <c:v>395</c:v>
                </c:pt>
                <c:pt idx="8">
                  <c:v>433</c:v>
                </c:pt>
                <c:pt idx="9">
                  <c:v>504</c:v>
                </c:pt>
                <c:pt idx="10">
                  <c:v>394</c:v>
                </c:pt>
                <c:pt idx="11">
                  <c:v>315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658880"/>
        <c:axId val="283668864"/>
      </c:lineChart>
      <c:catAx>
        <c:axId val="283658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3668864"/>
        <c:crosses val="autoZero"/>
        <c:auto val="1"/>
        <c:lblAlgn val="ctr"/>
        <c:lblOffset val="100"/>
        <c:noMultiLvlLbl val="0"/>
      </c:catAx>
      <c:valAx>
        <c:axId val="2836688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3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Kira-Bulindo'!$C$59:$N$59</c:f>
              <c:numCache>
                <c:formatCode>0.0%</c:formatCode>
                <c:ptCount val="12"/>
                <c:pt idx="0">
                  <c:v>0.31696624287593161</c:v>
                </c:pt>
                <c:pt idx="1">
                  <c:v>0.12976764576939939</c:v>
                </c:pt>
                <c:pt idx="2">
                  <c:v>4.1429197720298114E-2</c:v>
                </c:pt>
                <c:pt idx="3">
                  <c:v>8.9434458570802275E-2</c:v>
                </c:pt>
                <c:pt idx="4">
                  <c:v>1.31521262604121E-3</c:v>
                </c:pt>
                <c:pt idx="5">
                  <c:v>0</c:v>
                </c:pt>
                <c:pt idx="6">
                  <c:v>3.5510740903112667E-2</c:v>
                </c:pt>
                <c:pt idx="7">
                  <c:v>1.0740903112669882E-2</c:v>
                </c:pt>
                <c:pt idx="8">
                  <c:v>2.4112231477422183E-3</c:v>
                </c:pt>
                <c:pt idx="9">
                  <c:v>2.1920210434020167E-4</c:v>
                </c:pt>
                <c:pt idx="10">
                  <c:v>0.37198597106532222</c:v>
                </c:pt>
                <c:pt idx="11">
                  <c:v>2.1920210434020167E-4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54"/>
          <c:y val="2.29602266373237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Kira-Bulindo'!$S$9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Kira-Bulindo'!$S$10:$S$21</c:f>
              <c:numCache>
                <c:formatCode>0</c:formatCode>
                <c:ptCount val="12"/>
                <c:pt idx="0">
                  <c:v>36</c:v>
                </c:pt>
                <c:pt idx="1">
                  <c:v>50</c:v>
                </c:pt>
                <c:pt idx="2">
                  <c:v>87</c:v>
                </c:pt>
                <c:pt idx="3">
                  <c:v>148</c:v>
                </c:pt>
                <c:pt idx="4">
                  <c:v>123</c:v>
                </c:pt>
                <c:pt idx="5">
                  <c:v>139</c:v>
                </c:pt>
                <c:pt idx="6">
                  <c:v>117</c:v>
                </c:pt>
                <c:pt idx="7">
                  <c:v>149</c:v>
                </c:pt>
                <c:pt idx="8">
                  <c:v>171</c:v>
                </c:pt>
                <c:pt idx="9">
                  <c:v>166</c:v>
                </c:pt>
                <c:pt idx="10">
                  <c:v>138</c:v>
                </c:pt>
                <c:pt idx="11">
                  <c:v>122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'29.09 Kira-Bulindo'!$T$9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Kira-Bulindo'!$T$10:$T$21</c:f>
              <c:numCache>
                <c:formatCode>0</c:formatCode>
                <c:ptCount val="12"/>
                <c:pt idx="0">
                  <c:v>16</c:v>
                </c:pt>
                <c:pt idx="1">
                  <c:v>33</c:v>
                </c:pt>
                <c:pt idx="2">
                  <c:v>44</c:v>
                </c:pt>
                <c:pt idx="3">
                  <c:v>53</c:v>
                </c:pt>
                <c:pt idx="4">
                  <c:v>45</c:v>
                </c:pt>
                <c:pt idx="5">
                  <c:v>60</c:v>
                </c:pt>
                <c:pt idx="6">
                  <c:v>61</c:v>
                </c:pt>
                <c:pt idx="7">
                  <c:v>70</c:v>
                </c:pt>
                <c:pt idx="8">
                  <c:v>59</c:v>
                </c:pt>
                <c:pt idx="9">
                  <c:v>55</c:v>
                </c:pt>
                <c:pt idx="10">
                  <c:v>45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'29.09 Kira-Bulindo'!$U$9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Kira-Bulindo'!$U$10:$U$21</c:f>
              <c:numCache>
                <c:formatCode>0</c:formatCode>
                <c:ptCount val="12"/>
                <c:pt idx="0">
                  <c:v>8</c:v>
                </c:pt>
                <c:pt idx="1">
                  <c:v>6</c:v>
                </c:pt>
                <c:pt idx="2">
                  <c:v>17</c:v>
                </c:pt>
                <c:pt idx="3">
                  <c:v>13</c:v>
                </c:pt>
                <c:pt idx="4">
                  <c:v>22</c:v>
                </c:pt>
                <c:pt idx="5">
                  <c:v>19</c:v>
                </c:pt>
                <c:pt idx="6">
                  <c:v>19</c:v>
                </c:pt>
                <c:pt idx="7">
                  <c:v>14</c:v>
                </c:pt>
                <c:pt idx="8">
                  <c:v>15</c:v>
                </c:pt>
                <c:pt idx="9">
                  <c:v>29</c:v>
                </c:pt>
                <c:pt idx="10">
                  <c:v>18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'29.09 Kira-Bulindo'!$V$9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Kira-Bulindo'!$V$10:$V$21</c:f>
              <c:numCache>
                <c:formatCode>0</c:formatCode>
                <c:ptCount val="12"/>
                <c:pt idx="0">
                  <c:v>35</c:v>
                </c:pt>
                <c:pt idx="1">
                  <c:v>33</c:v>
                </c:pt>
                <c:pt idx="2">
                  <c:v>31</c:v>
                </c:pt>
                <c:pt idx="3">
                  <c:v>24</c:v>
                </c:pt>
                <c:pt idx="4">
                  <c:v>29</c:v>
                </c:pt>
                <c:pt idx="5">
                  <c:v>30</c:v>
                </c:pt>
                <c:pt idx="6">
                  <c:v>84</c:v>
                </c:pt>
                <c:pt idx="7">
                  <c:v>39</c:v>
                </c:pt>
                <c:pt idx="8">
                  <c:v>23</c:v>
                </c:pt>
                <c:pt idx="9">
                  <c:v>30</c:v>
                </c:pt>
                <c:pt idx="10">
                  <c:v>31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'29.09 Kira-Bulindo'!$W$9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Kira-Bulindo'!$W$10:$W$21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'29.09 Kira-Bulindo'!$X$9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Kira-Bulindo'!$X$10:$X$21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'29.09 Kira-Bulindo'!$Y$9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Kira-Bulindo'!$Y$10:$Y$21</c:f>
              <c:numCache>
                <c:formatCode>0</c:formatCode>
                <c:ptCount val="12"/>
                <c:pt idx="0">
                  <c:v>14</c:v>
                </c:pt>
                <c:pt idx="1">
                  <c:v>14</c:v>
                </c:pt>
                <c:pt idx="2">
                  <c:v>20</c:v>
                </c:pt>
                <c:pt idx="3">
                  <c:v>17</c:v>
                </c:pt>
                <c:pt idx="4">
                  <c:v>18</c:v>
                </c:pt>
                <c:pt idx="5">
                  <c:v>10</c:v>
                </c:pt>
                <c:pt idx="6">
                  <c:v>10</c:v>
                </c:pt>
                <c:pt idx="7">
                  <c:v>20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'29.09 Kira-Bulindo'!$Z$9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Kira-Bulindo'!$Z$10:$Z$21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8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'29.09 Kira-Bulindo'!$AA$9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Kira-Bulindo'!$AA$10:$AA$21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'29.09 Kira-Bulindo'!$AB$9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Kira-Bulindo'!$AB$10:$AB$21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'29.09 Kira-Bulindo'!$AC$9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Kira-Bulindo'!$AC$10:$AC$21</c:f>
              <c:numCache>
                <c:formatCode>0</c:formatCode>
                <c:ptCount val="12"/>
                <c:pt idx="0">
                  <c:v>156</c:v>
                </c:pt>
                <c:pt idx="1">
                  <c:v>197</c:v>
                </c:pt>
                <c:pt idx="2">
                  <c:v>181</c:v>
                </c:pt>
                <c:pt idx="3">
                  <c:v>169</c:v>
                </c:pt>
                <c:pt idx="4">
                  <c:v>158</c:v>
                </c:pt>
                <c:pt idx="5">
                  <c:v>67</c:v>
                </c:pt>
                <c:pt idx="6">
                  <c:v>64</c:v>
                </c:pt>
                <c:pt idx="7">
                  <c:v>97</c:v>
                </c:pt>
                <c:pt idx="8">
                  <c:v>150</c:v>
                </c:pt>
                <c:pt idx="9">
                  <c:v>210</c:v>
                </c:pt>
                <c:pt idx="10">
                  <c:v>147</c:v>
                </c:pt>
                <c:pt idx="11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'29.09 Kira-Bulindo'!$AD$9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Kira-Bulindo'!$AD$10:$AD$21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3616000"/>
        <c:axId val="283617536"/>
      </c:lineChart>
      <c:catAx>
        <c:axId val="283616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3617536"/>
        <c:crosses val="autoZero"/>
        <c:auto val="1"/>
        <c:lblAlgn val="ctr"/>
        <c:lblOffset val="100"/>
        <c:noMultiLvlLbl val="0"/>
      </c:catAx>
      <c:valAx>
        <c:axId val="28361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361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Kira-Bulindo'!$C$60:$N$60</c:f>
              <c:numCache>
                <c:formatCode>0.00%</c:formatCode>
                <c:ptCount val="12"/>
                <c:pt idx="0">
                  <c:v>0.50471204188481678</c:v>
                </c:pt>
                <c:pt idx="1">
                  <c:v>0.20663176265270505</c:v>
                </c:pt>
                <c:pt idx="2">
                  <c:v>6.5968586387434552E-2</c:v>
                </c:pt>
                <c:pt idx="3">
                  <c:v>0.14240837696335079</c:v>
                </c:pt>
                <c:pt idx="4">
                  <c:v>2.0942408376963353E-3</c:v>
                </c:pt>
                <c:pt idx="5">
                  <c:v>0</c:v>
                </c:pt>
                <c:pt idx="6">
                  <c:v>5.654450261780105E-2</c:v>
                </c:pt>
                <c:pt idx="7">
                  <c:v>1.7102966841186736E-2</c:v>
                </c:pt>
                <c:pt idx="8">
                  <c:v>3.8394415357766143E-3</c:v>
                </c:pt>
                <c:pt idx="9">
                  <c:v>3.4904013961605586E-4</c:v>
                </c:pt>
                <c:pt idx="11">
                  <c:v>3.4904013961605586E-4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'[2]29.09 Kira-Bulindo'!$AE$9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'[2]29.09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Kira-Bulindo'!$AE$10:$AE$21</c:f>
              <c:numCache>
                <c:formatCode>General</c:formatCode>
                <c:ptCount val="12"/>
                <c:pt idx="0">
                  <c:v>112</c:v>
                </c:pt>
                <c:pt idx="1">
                  <c:v>144</c:v>
                </c:pt>
                <c:pt idx="2">
                  <c:v>210</c:v>
                </c:pt>
                <c:pt idx="3">
                  <c:v>261</c:v>
                </c:pt>
                <c:pt idx="4">
                  <c:v>244</c:v>
                </c:pt>
                <c:pt idx="5">
                  <c:v>263</c:v>
                </c:pt>
                <c:pt idx="6">
                  <c:v>295</c:v>
                </c:pt>
                <c:pt idx="7">
                  <c:v>298</c:v>
                </c:pt>
                <c:pt idx="8">
                  <c:v>283</c:v>
                </c:pt>
                <c:pt idx="9">
                  <c:v>294</c:v>
                </c:pt>
                <c:pt idx="10">
                  <c:v>247</c:v>
                </c:pt>
                <c:pt idx="11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9E-4456-BC45-925DB6FCA5DF}"/>
            </c:ext>
          </c:extLst>
        </c:ser>
        <c:ser>
          <c:idx val="1"/>
          <c:order val="1"/>
          <c:tx>
            <c:strRef>
              <c:f>'[2]29.09 Kira-Bulindo'!$AF$9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'[2]29.09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Kira-Bulindo'!$AF$10:$AF$21</c:f>
              <c:numCache>
                <c:formatCode>General</c:formatCode>
                <c:ptCount val="12"/>
                <c:pt idx="0">
                  <c:v>268</c:v>
                </c:pt>
                <c:pt idx="1">
                  <c:v>341</c:v>
                </c:pt>
                <c:pt idx="2">
                  <c:v>391</c:v>
                </c:pt>
                <c:pt idx="3">
                  <c:v>430</c:v>
                </c:pt>
                <c:pt idx="4">
                  <c:v>402</c:v>
                </c:pt>
                <c:pt idx="5">
                  <c:v>330</c:v>
                </c:pt>
                <c:pt idx="6">
                  <c:v>359</c:v>
                </c:pt>
                <c:pt idx="7">
                  <c:v>395</c:v>
                </c:pt>
                <c:pt idx="8">
                  <c:v>433</c:v>
                </c:pt>
                <c:pt idx="9">
                  <c:v>504</c:v>
                </c:pt>
                <c:pt idx="10">
                  <c:v>394</c:v>
                </c:pt>
                <c:pt idx="11">
                  <c:v>315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69E-4456-BC45-925DB6FCA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941504"/>
        <c:axId val="283869568"/>
      </c:lineChart>
      <c:catAx>
        <c:axId val="2839415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3869568"/>
        <c:crosses val="autoZero"/>
        <c:auto val="1"/>
        <c:lblAlgn val="ctr"/>
        <c:lblOffset val="100"/>
        <c:noMultiLvlLbl val="0"/>
      </c:catAx>
      <c:valAx>
        <c:axId val="283869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394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109-4C4A-905A-7F81C35D79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109-4C4A-905A-7F81C35D79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109-4C4A-905A-7F81C35D79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109-4C4A-905A-7F81C35D79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109-4C4A-905A-7F81C35D79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109-4C4A-905A-7F81C35D79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109-4C4A-905A-7F81C35D79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109-4C4A-905A-7F81C35D79F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109-4C4A-905A-7F81C35D79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109-4C4A-905A-7F81C35D79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109-4C4A-905A-7F81C35D79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109-4C4A-905A-7F81C35D79F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109-4C4A-905A-7F81C35D79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Kira-Bulindo'!$C$59:$N$59</c:f>
              <c:numCache>
                <c:formatCode>General</c:formatCode>
                <c:ptCount val="12"/>
                <c:pt idx="0">
                  <c:v>0.31696624287593161</c:v>
                </c:pt>
                <c:pt idx="1">
                  <c:v>0.12976764576939939</c:v>
                </c:pt>
                <c:pt idx="2">
                  <c:v>4.1429197720298114E-2</c:v>
                </c:pt>
                <c:pt idx="3">
                  <c:v>8.9434458570802275E-2</c:v>
                </c:pt>
                <c:pt idx="4">
                  <c:v>1.31521262604121E-3</c:v>
                </c:pt>
                <c:pt idx="5">
                  <c:v>0</c:v>
                </c:pt>
                <c:pt idx="6">
                  <c:v>3.5510740903112667E-2</c:v>
                </c:pt>
                <c:pt idx="7">
                  <c:v>1.0740903112669882E-2</c:v>
                </c:pt>
                <c:pt idx="8">
                  <c:v>2.4112231477422183E-3</c:v>
                </c:pt>
                <c:pt idx="9">
                  <c:v>2.1920210434020167E-4</c:v>
                </c:pt>
                <c:pt idx="10">
                  <c:v>0.37198597106532222</c:v>
                </c:pt>
                <c:pt idx="11">
                  <c:v>2.1920210434020167E-4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109-4C4A-905A-7F81C35D79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3D-4775-9FC7-612B7D84D4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3D-4775-9FC7-612B7D84D4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3D-4775-9FC7-612B7D84D4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3D-4775-9FC7-612B7D84D4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3D-4775-9FC7-612B7D84D4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3D-4775-9FC7-612B7D84D4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3D-4775-9FC7-612B7D84D4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3D-4775-9FC7-612B7D84D4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3D-4775-9FC7-612B7D84D4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3D-4775-9FC7-612B7D84D4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3D-4775-9FC7-612B7D84D4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3D-4775-9FC7-612B7D84D49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3D-4775-9FC7-612B7D84D4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Kira-Bulindo'!$C$60:$N$60</c:f>
              <c:numCache>
                <c:formatCode>General</c:formatCode>
                <c:ptCount val="12"/>
                <c:pt idx="0">
                  <c:v>0.50471204188481678</c:v>
                </c:pt>
                <c:pt idx="1">
                  <c:v>0.20663176265270505</c:v>
                </c:pt>
                <c:pt idx="2">
                  <c:v>6.5968586387434552E-2</c:v>
                </c:pt>
                <c:pt idx="3">
                  <c:v>0.14240837696335079</c:v>
                </c:pt>
                <c:pt idx="4">
                  <c:v>2.0942408376963353E-3</c:v>
                </c:pt>
                <c:pt idx="5">
                  <c:v>0</c:v>
                </c:pt>
                <c:pt idx="6">
                  <c:v>5.654450261780105E-2</c:v>
                </c:pt>
                <c:pt idx="7">
                  <c:v>1.7102966841186736E-2</c:v>
                </c:pt>
                <c:pt idx="8">
                  <c:v>3.8394415357766143E-3</c:v>
                </c:pt>
                <c:pt idx="9">
                  <c:v>3.4904013961605586E-4</c:v>
                </c:pt>
                <c:pt idx="11">
                  <c:v>3.4904013961605586E-4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3D-4775-9FC7-612B7D84D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Bulindo-Kira'!$AE$9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Bulindo-Kira'!$AE$10:$AE$21</c:f>
              <c:numCache>
                <c:formatCode>0</c:formatCode>
                <c:ptCount val="12"/>
                <c:pt idx="0">
                  <c:v>209</c:v>
                </c:pt>
                <c:pt idx="1">
                  <c:v>321</c:v>
                </c:pt>
                <c:pt idx="2">
                  <c:v>388</c:v>
                </c:pt>
                <c:pt idx="3">
                  <c:v>368</c:v>
                </c:pt>
                <c:pt idx="4">
                  <c:v>373</c:v>
                </c:pt>
                <c:pt idx="5">
                  <c:v>324</c:v>
                </c:pt>
                <c:pt idx="6">
                  <c:v>243</c:v>
                </c:pt>
                <c:pt idx="7">
                  <c:v>281</c:v>
                </c:pt>
                <c:pt idx="8">
                  <c:v>319</c:v>
                </c:pt>
                <c:pt idx="9">
                  <c:v>346</c:v>
                </c:pt>
                <c:pt idx="10">
                  <c:v>363</c:v>
                </c:pt>
                <c:pt idx="11">
                  <c:v>895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'29.09 Bulindo-Kira'!$AF$9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Bulindo-Kira'!$AF$10:$AF$21</c:f>
              <c:numCache>
                <c:formatCode>0</c:formatCode>
                <c:ptCount val="12"/>
                <c:pt idx="0">
                  <c:v>443</c:v>
                </c:pt>
                <c:pt idx="1">
                  <c:v>651</c:v>
                </c:pt>
                <c:pt idx="2">
                  <c:v>698</c:v>
                </c:pt>
                <c:pt idx="3">
                  <c:v>656</c:v>
                </c:pt>
                <c:pt idx="4">
                  <c:v>664</c:v>
                </c:pt>
                <c:pt idx="5">
                  <c:v>487</c:v>
                </c:pt>
                <c:pt idx="6">
                  <c:v>365</c:v>
                </c:pt>
                <c:pt idx="7">
                  <c:v>514</c:v>
                </c:pt>
                <c:pt idx="8">
                  <c:v>574</c:v>
                </c:pt>
                <c:pt idx="9">
                  <c:v>625</c:v>
                </c:pt>
                <c:pt idx="10">
                  <c:v>652</c:v>
                </c:pt>
                <c:pt idx="11">
                  <c:v>1141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4366336"/>
        <c:axId val="284367872"/>
      </c:lineChart>
      <c:catAx>
        <c:axId val="284366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4367872"/>
        <c:crosses val="autoZero"/>
        <c:auto val="1"/>
        <c:lblAlgn val="ctr"/>
        <c:lblOffset val="100"/>
        <c:noMultiLvlLbl val="0"/>
      </c:catAx>
      <c:valAx>
        <c:axId val="2843678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436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Bulindo-Kira'!$C$59:$N$59</c:f>
              <c:numCache>
                <c:formatCode>0.0%</c:formatCode>
                <c:ptCount val="12"/>
                <c:pt idx="0">
                  <c:v>0.40562248995983935</c:v>
                </c:pt>
                <c:pt idx="1">
                  <c:v>5.4082998661311915E-2</c:v>
                </c:pt>
                <c:pt idx="2">
                  <c:v>3.3601070950468541E-2</c:v>
                </c:pt>
                <c:pt idx="3">
                  <c:v>5.7965194109772425E-2</c:v>
                </c:pt>
                <c:pt idx="4">
                  <c:v>1.07095046854083E-3</c:v>
                </c:pt>
                <c:pt idx="5">
                  <c:v>2.6773761713520751E-4</c:v>
                </c:pt>
                <c:pt idx="6">
                  <c:v>3.4404283801874165E-2</c:v>
                </c:pt>
                <c:pt idx="7">
                  <c:v>4.0160642570281121E-3</c:v>
                </c:pt>
                <c:pt idx="8">
                  <c:v>1.7402945113788486E-3</c:v>
                </c:pt>
                <c:pt idx="9">
                  <c:v>2.6773761713520751E-4</c:v>
                </c:pt>
                <c:pt idx="10">
                  <c:v>0.4069611780455154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54"/>
          <c:y val="2.29602266373237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Bulindo-Kira'!$S$9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Bulindo-Kira'!$S$10:$S$21</c:f>
              <c:numCache>
                <c:formatCode>0</c:formatCode>
                <c:ptCount val="12"/>
                <c:pt idx="0">
                  <c:v>116</c:v>
                </c:pt>
                <c:pt idx="1">
                  <c:v>184</c:v>
                </c:pt>
                <c:pt idx="2">
                  <c:v>253</c:v>
                </c:pt>
                <c:pt idx="3">
                  <c:v>229</c:v>
                </c:pt>
                <c:pt idx="4">
                  <c:v>264</c:v>
                </c:pt>
                <c:pt idx="5">
                  <c:v>217</c:v>
                </c:pt>
                <c:pt idx="6">
                  <c:v>143</c:v>
                </c:pt>
                <c:pt idx="7">
                  <c:v>174</c:v>
                </c:pt>
                <c:pt idx="8">
                  <c:v>203</c:v>
                </c:pt>
                <c:pt idx="9">
                  <c:v>227</c:v>
                </c:pt>
                <c:pt idx="10">
                  <c:v>244</c:v>
                </c:pt>
                <c:pt idx="11">
                  <c:v>776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'29.09 Bulindo-Kira'!$T$9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Bulindo-Kira'!$T$10:$T$21</c:f>
              <c:numCache>
                <c:formatCode>0</c:formatCode>
                <c:ptCount val="12"/>
                <c:pt idx="0">
                  <c:v>23</c:v>
                </c:pt>
                <c:pt idx="1">
                  <c:v>30</c:v>
                </c:pt>
                <c:pt idx="2">
                  <c:v>42</c:v>
                </c:pt>
                <c:pt idx="3">
                  <c:v>55</c:v>
                </c:pt>
                <c:pt idx="4">
                  <c:v>31</c:v>
                </c:pt>
                <c:pt idx="5">
                  <c:v>25</c:v>
                </c:pt>
                <c:pt idx="6">
                  <c:v>30</c:v>
                </c:pt>
                <c:pt idx="7">
                  <c:v>29</c:v>
                </c:pt>
                <c:pt idx="8">
                  <c:v>27</c:v>
                </c:pt>
                <c:pt idx="9">
                  <c:v>44</c:v>
                </c:pt>
                <c:pt idx="10">
                  <c:v>38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'29.09 Bulindo-Kira'!$U$9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Bulindo-Kira'!$U$10:$U$21</c:f>
              <c:numCache>
                <c:formatCode>0</c:formatCode>
                <c:ptCount val="12"/>
                <c:pt idx="0">
                  <c:v>17</c:v>
                </c:pt>
                <c:pt idx="1">
                  <c:v>21</c:v>
                </c:pt>
                <c:pt idx="2">
                  <c:v>18</c:v>
                </c:pt>
                <c:pt idx="3">
                  <c:v>17</c:v>
                </c:pt>
                <c:pt idx="4">
                  <c:v>25</c:v>
                </c:pt>
                <c:pt idx="5">
                  <c:v>24</c:v>
                </c:pt>
                <c:pt idx="6">
                  <c:v>12</c:v>
                </c:pt>
                <c:pt idx="7">
                  <c:v>21</c:v>
                </c:pt>
                <c:pt idx="8">
                  <c:v>22</c:v>
                </c:pt>
                <c:pt idx="9">
                  <c:v>17</c:v>
                </c:pt>
                <c:pt idx="10">
                  <c:v>24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'29.09 Bulindo-Kira'!$V$9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Bulindo-Kira'!$V$10:$V$21</c:f>
              <c:numCache>
                <c:formatCode>0</c:formatCode>
                <c:ptCount val="12"/>
                <c:pt idx="0">
                  <c:v>37</c:v>
                </c:pt>
                <c:pt idx="1">
                  <c:v>41</c:v>
                </c:pt>
                <c:pt idx="2">
                  <c:v>45</c:v>
                </c:pt>
                <c:pt idx="3">
                  <c:v>39</c:v>
                </c:pt>
                <c:pt idx="4">
                  <c:v>29</c:v>
                </c:pt>
                <c:pt idx="5">
                  <c:v>37</c:v>
                </c:pt>
                <c:pt idx="6">
                  <c:v>31</c:v>
                </c:pt>
                <c:pt idx="7">
                  <c:v>31</c:v>
                </c:pt>
                <c:pt idx="8">
                  <c:v>34</c:v>
                </c:pt>
                <c:pt idx="9">
                  <c:v>33</c:v>
                </c:pt>
                <c:pt idx="10">
                  <c:v>39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'29.09 Bulindo-Kira'!$W$9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Bulindo-Kira'!$W$10:$W$21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'29.09 Bulindo-Kira'!$X$9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Bulindo-Kira'!$X$10:$X$21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'29.09 Bulindo-Kira'!$Y$9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Bulindo-Kira'!$Y$10:$Y$21</c:f>
              <c:numCache>
                <c:formatCode>0</c:formatCode>
                <c:ptCount val="12"/>
                <c:pt idx="0">
                  <c:v>14</c:v>
                </c:pt>
                <c:pt idx="1">
                  <c:v>41</c:v>
                </c:pt>
                <c:pt idx="2">
                  <c:v>24</c:v>
                </c:pt>
                <c:pt idx="3">
                  <c:v>23</c:v>
                </c:pt>
                <c:pt idx="4">
                  <c:v>18</c:v>
                </c:pt>
                <c:pt idx="5">
                  <c:v>18</c:v>
                </c:pt>
                <c:pt idx="6">
                  <c:v>20</c:v>
                </c:pt>
                <c:pt idx="7">
                  <c:v>23</c:v>
                </c:pt>
                <c:pt idx="8">
                  <c:v>24</c:v>
                </c:pt>
                <c:pt idx="9">
                  <c:v>24</c:v>
                </c:pt>
                <c:pt idx="10">
                  <c:v>15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'29.09 Bulindo-Kira'!$Z$9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Bulindo-Kira'!$Z$10:$Z$21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  <c:pt idx="5">
                  <c:v>3</c:v>
                </c:pt>
                <c:pt idx="6">
                  <c:v>5</c:v>
                </c:pt>
                <c:pt idx="7">
                  <c:v>2</c:v>
                </c:pt>
                <c:pt idx="8">
                  <c:v>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'29.09 Bulindo-Kira'!$AA$9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Bulindo-Kira'!$AA$10:$AA$21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'29.09 Bulindo-Kira'!$AB$9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Bulindo-Kira'!$AB$10:$AB$21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'29.09 Bulindo-Kira'!$AC$9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Bulindo-Kira'!$AC$10:$AC$21</c:f>
              <c:numCache>
                <c:formatCode>0</c:formatCode>
                <c:ptCount val="12"/>
                <c:pt idx="0">
                  <c:v>234</c:v>
                </c:pt>
                <c:pt idx="1">
                  <c:v>330</c:v>
                </c:pt>
                <c:pt idx="2">
                  <c:v>310</c:v>
                </c:pt>
                <c:pt idx="3">
                  <c:v>288</c:v>
                </c:pt>
                <c:pt idx="4">
                  <c:v>291</c:v>
                </c:pt>
                <c:pt idx="5">
                  <c:v>163</c:v>
                </c:pt>
                <c:pt idx="6">
                  <c:v>122</c:v>
                </c:pt>
                <c:pt idx="7">
                  <c:v>233</c:v>
                </c:pt>
                <c:pt idx="8">
                  <c:v>255</c:v>
                </c:pt>
                <c:pt idx="9">
                  <c:v>279</c:v>
                </c:pt>
                <c:pt idx="10">
                  <c:v>289</c:v>
                </c:pt>
                <c:pt idx="11">
                  <c:v>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'29.09 Bulindo-Kira'!$AD$9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Bulindo-Kira'!$AD$10:$AD$21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4433792"/>
        <c:axId val="284460160"/>
      </c:lineChart>
      <c:catAx>
        <c:axId val="284433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4460160"/>
        <c:crosses val="autoZero"/>
        <c:auto val="1"/>
        <c:lblAlgn val="ctr"/>
        <c:lblOffset val="100"/>
        <c:noMultiLvlLbl val="0"/>
      </c:catAx>
      <c:valAx>
        <c:axId val="28446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443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Bulindo-Kira'!$C$60:$N$60</c:f>
              <c:numCache>
                <c:formatCode>0.00%</c:formatCode>
                <c:ptCount val="12"/>
                <c:pt idx="0">
                  <c:v>0.68397291196388266</c:v>
                </c:pt>
                <c:pt idx="1">
                  <c:v>9.1196388261851016E-2</c:v>
                </c:pt>
                <c:pt idx="2">
                  <c:v>5.6659142212189616E-2</c:v>
                </c:pt>
                <c:pt idx="3">
                  <c:v>9.7742663656884873E-2</c:v>
                </c:pt>
                <c:pt idx="4">
                  <c:v>1.8058690744920992E-3</c:v>
                </c:pt>
                <c:pt idx="5">
                  <c:v>4.514672686230248E-4</c:v>
                </c:pt>
                <c:pt idx="6">
                  <c:v>5.8013544018058694E-2</c:v>
                </c:pt>
                <c:pt idx="7">
                  <c:v>6.7720090293453723E-3</c:v>
                </c:pt>
                <c:pt idx="8">
                  <c:v>2.9345372460496612E-3</c:v>
                </c:pt>
                <c:pt idx="9">
                  <c:v>4.514672686230248E-4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'[2]29.09 Bulindo-Kira'!$AE$9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'[2]29.09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Bulindo-Kira'!$AE$10:$AE$21</c:f>
              <c:numCache>
                <c:formatCode>General</c:formatCode>
                <c:ptCount val="12"/>
                <c:pt idx="0">
                  <c:v>209</c:v>
                </c:pt>
                <c:pt idx="1">
                  <c:v>321</c:v>
                </c:pt>
                <c:pt idx="2">
                  <c:v>388</c:v>
                </c:pt>
                <c:pt idx="3">
                  <c:v>368</c:v>
                </c:pt>
                <c:pt idx="4">
                  <c:v>373</c:v>
                </c:pt>
                <c:pt idx="5">
                  <c:v>324</c:v>
                </c:pt>
                <c:pt idx="6">
                  <c:v>243</c:v>
                </c:pt>
                <c:pt idx="7">
                  <c:v>281</c:v>
                </c:pt>
                <c:pt idx="8">
                  <c:v>319</c:v>
                </c:pt>
                <c:pt idx="9">
                  <c:v>346</c:v>
                </c:pt>
                <c:pt idx="10">
                  <c:v>363</c:v>
                </c:pt>
                <c:pt idx="11">
                  <c:v>895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99-47D9-985D-5A3068527AD7}"/>
            </c:ext>
          </c:extLst>
        </c:ser>
        <c:ser>
          <c:idx val="1"/>
          <c:order val="1"/>
          <c:tx>
            <c:strRef>
              <c:f>'[2]29.09 Bulindo-Kira'!$AF$9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'[2]29.09 Bulindo-Kira'!$R$10:$R$21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Bulindo-Kira'!$AF$10:$AF$21</c:f>
              <c:numCache>
                <c:formatCode>General</c:formatCode>
                <c:ptCount val="12"/>
                <c:pt idx="0">
                  <c:v>443</c:v>
                </c:pt>
                <c:pt idx="1">
                  <c:v>651</c:v>
                </c:pt>
                <c:pt idx="2">
                  <c:v>698</c:v>
                </c:pt>
                <c:pt idx="3">
                  <c:v>656</c:v>
                </c:pt>
                <c:pt idx="4">
                  <c:v>664</c:v>
                </c:pt>
                <c:pt idx="5">
                  <c:v>487</c:v>
                </c:pt>
                <c:pt idx="6">
                  <c:v>365</c:v>
                </c:pt>
                <c:pt idx="7">
                  <c:v>514</c:v>
                </c:pt>
                <c:pt idx="8">
                  <c:v>574</c:v>
                </c:pt>
                <c:pt idx="9">
                  <c:v>625</c:v>
                </c:pt>
                <c:pt idx="10">
                  <c:v>652</c:v>
                </c:pt>
                <c:pt idx="11">
                  <c:v>1141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D99-47D9-985D-5A306852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4788224"/>
        <c:axId val="284789760"/>
      </c:lineChart>
      <c:catAx>
        <c:axId val="2847882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4789760"/>
        <c:crosses val="autoZero"/>
        <c:auto val="1"/>
        <c:lblAlgn val="ctr"/>
        <c:lblOffset val="100"/>
        <c:noMultiLvlLbl val="0"/>
      </c:catAx>
      <c:valAx>
        <c:axId val="2847897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478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916-449D-9071-96E889AA21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916-449D-9071-96E889AA21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916-449D-9071-96E889AA21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916-449D-9071-96E889AA21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916-449D-9071-96E889AA21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916-449D-9071-96E889AA21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916-449D-9071-96E889AA21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916-449D-9071-96E889AA21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916-449D-9071-96E889AA21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916-449D-9071-96E889AA21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916-449D-9071-96E889AA21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916-449D-9071-96E889AA218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916-449D-9071-96E889AA21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Bulindo-Kira'!$C$59:$N$59</c:f>
              <c:numCache>
                <c:formatCode>General</c:formatCode>
                <c:ptCount val="12"/>
                <c:pt idx="0">
                  <c:v>0.40562248995983935</c:v>
                </c:pt>
                <c:pt idx="1">
                  <c:v>5.4082998661311915E-2</c:v>
                </c:pt>
                <c:pt idx="2">
                  <c:v>3.3601070950468541E-2</c:v>
                </c:pt>
                <c:pt idx="3">
                  <c:v>5.7965194109772425E-2</c:v>
                </c:pt>
                <c:pt idx="4">
                  <c:v>1.07095046854083E-3</c:v>
                </c:pt>
                <c:pt idx="5">
                  <c:v>2.6773761713520751E-4</c:v>
                </c:pt>
                <c:pt idx="6">
                  <c:v>3.4404283801874165E-2</c:v>
                </c:pt>
                <c:pt idx="7">
                  <c:v>4.0160642570281121E-3</c:v>
                </c:pt>
                <c:pt idx="8">
                  <c:v>1.7402945113788486E-3</c:v>
                </c:pt>
                <c:pt idx="9">
                  <c:v>2.6773761713520751E-4</c:v>
                </c:pt>
                <c:pt idx="10">
                  <c:v>0.4069611780455154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916-449D-9071-96E889AA2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4B9-48C1-9BAE-AB40AAD282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4B9-48C1-9BAE-AB40AAD282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4B9-48C1-9BAE-AB40AAD282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4B9-48C1-9BAE-AB40AAD282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4B9-48C1-9BAE-AB40AAD282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4B9-48C1-9BAE-AB40AAD282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4B9-48C1-9BAE-AB40AAD282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4B9-48C1-9BAE-AB40AAD282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4B9-48C1-9BAE-AB40AAD282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4B9-48C1-9BAE-AB40AAD282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4B9-48C1-9BAE-AB40AAD282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4B9-48C1-9BAE-AB40AAD282D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B9-48C1-9BAE-AB40AAD282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Bulindo-Kira'!$C$60:$N$60</c:f>
              <c:numCache>
                <c:formatCode>General</c:formatCode>
                <c:ptCount val="12"/>
                <c:pt idx="0">
                  <c:v>0.68397291196388266</c:v>
                </c:pt>
                <c:pt idx="1">
                  <c:v>9.1196388261851016E-2</c:v>
                </c:pt>
                <c:pt idx="2">
                  <c:v>5.6659142212189616E-2</c:v>
                </c:pt>
                <c:pt idx="3">
                  <c:v>9.7742663656884873E-2</c:v>
                </c:pt>
                <c:pt idx="4">
                  <c:v>1.8058690744920992E-3</c:v>
                </c:pt>
                <c:pt idx="5">
                  <c:v>4.514672686230248E-4</c:v>
                </c:pt>
                <c:pt idx="6">
                  <c:v>5.8013544018058694E-2</c:v>
                </c:pt>
                <c:pt idx="7">
                  <c:v>6.7720090293453723E-3</c:v>
                </c:pt>
                <c:pt idx="8">
                  <c:v>2.9345372460496612E-3</c:v>
                </c:pt>
                <c:pt idx="9">
                  <c:v>4.514672686230248E-4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4B9-48C1-9BAE-AB40AAD2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Kira-Bulindo'!$AE$9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Kira-Bulindo'!$AE$10:$AE$21</c:f>
              <c:numCache>
                <c:formatCode>0</c:formatCode>
                <c:ptCount val="12"/>
                <c:pt idx="0">
                  <c:v>212.85714285714286</c:v>
                </c:pt>
                <c:pt idx="1">
                  <c:v>196.42857142857144</c:v>
                </c:pt>
                <c:pt idx="2">
                  <c:v>213.71428571428572</c:v>
                </c:pt>
                <c:pt idx="3">
                  <c:v>230.28571428571431</c:v>
                </c:pt>
                <c:pt idx="4">
                  <c:v>226.14285714285714</c:v>
                </c:pt>
                <c:pt idx="5">
                  <c:v>235</c:v>
                </c:pt>
                <c:pt idx="6">
                  <c:v>231</c:v>
                </c:pt>
                <c:pt idx="7">
                  <c:v>248.85714285714283</c:v>
                </c:pt>
                <c:pt idx="8">
                  <c:v>257.42857142857144</c:v>
                </c:pt>
                <c:pt idx="9">
                  <c:v>316.14285714285711</c:v>
                </c:pt>
                <c:pt idx="10">
                  <c:v>365.42857142857144</c:v>
                </c:pt>
                <c:pt idx="11">
                  <c:v>382.28571428571428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Kira-Bulindo'!$AF$9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Kira-Bulindo'!$R$10:$R$21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Kira-Bulindo'!$AF$10:$AF$21</c:f>
              <c:numCache>
                <c:formatCode>0</c:formatCode>
                <c:ptCount val="12"/>
                <c:pt idx="0">
                  <c:v>491</c:v>
                </c:pt>
                <c:pt idx="1">
                  <c:v>538.14285714285711</c:v>
                </c:pt>
                <c:pt idx="2">
                  <c:v>537.28571428571422</c:v>
                </c:pt>
                <c:pt idx="3">
                  <c:v>529.14285714285711</c:v>
                </c:pt>
                <c:pt idx="4">
                  <c:v>511.57142857142861</c:v>
                </c:pt>
                <c:pt idx="5">
                  <c:v>470.85714285714283</c:v>
                </c:pt>
                <c:pt idx="6">
                  <c:v>433.71428571428572</c:v>
                </c:pt>
                <c:pt idx="7">
                  <c:v>461.85714285714289</c:v>
                </c:pt>
                <c:pt idx="8">
                  <c:v>481.71428571428572</c:v>
                </c:pt>
                <c:pt idx="9">
                  <c:v>571.28571428571422</c:v>
                </c:pt>
                <c:pt idx="10">
                  <c:v>587</c:v>
                </c:pt>
                <c:pt idx="11">
                  <c:v>626.57142857142867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245824"/>
        <c:axId val="285247360"/>
      </c:lineChart>
      <c:catAx>
        <c:axId val="2852458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5247360"/>
        <c:crosses val="autoZero"/>
        <c:auto val="1"/>
        <c:lblAlgn val="ctr"/>
        <c:lblOffset val="100"/>
        <c:noMultiLvlLbl val="0"/>
      </c:catAx>
      <c:valAx>
        <c:axId val="2852473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524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Kira-Bulindo'!$C$107:$N$107</c:f>
              <c:numCache>
                <c:formatCode>0.0%</c:formatCode>
                <c:ptCount val="12"/>
                <c:pt idx="0">
                  <c:v>0.31703070258581351</c:v>
                </c:pt>
                <c:pt idx="1">
                  <c:v>4.8254944499441836E-2</c:v>
                </c:pt>
                <c:pt idx="2">
                  <c:v>4.0426592525503582E-2</c:v>
                </c:pt>
                <c:pt idx="3">
                  <c:v>6.0478407088344524E-2</c:v>
                </c:pt>
                <c:pt idx="4">
                  <c:v>1.8605500207117835E-3</c:v>
                </c:pt>
                <c:pt idx="5">
                  <c:v>3.0892151287289984E-4</c:v>
                </c:pt>
                <c:pt idx="6">
                  <c:v>3.1713601673792925E-2</c:v>
                </c:pt>
                <c:pt idx="7">
                  <c:v>5.7922783663668731E-3</c:v>
                </c:pt>
                <c:pt idx="8">
                  <c:v>3.721100041423567E-3</c:v>
                </c:pt>
                <c:pt idx="9">
                  <c:v>4.2827755193742921E-4</c:v>
                </c:pt>
                <c:pt idx="10">
                  <c:v>0.48980207960345717</c:v>
                </c:pt>
                <c:pt idx="11">
                  <c:v>1.8254453033398626E-4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Kira-Bulindo'!$C$9:$N$9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Kira-Bulindo'!$C$108:$N$108</c:f>
              <c:numCache>
                <c:formatCode>0.00%</c:formatCode>
                <c:ptCount val="12"/>
                <c:pt idx="0">
                  <c:v>0.6213876809599822</c:v>
                </c:pt>
                <c:pt idx="1">
                  <c:v>9.4580833379204018E-2</c:v>
                </c:pt>
                <c:pt idx="2">
                  <c:v>7.9237078218748258E-2</c:v>
                </c:pt>
                <c:pt idx="3">
                  <c:v>0.11853910937413988</c:v>
                </c:pt>
                <c:pt idx="4">
                  <c:v>3.646722078493972E-3</c:v>
                </c:pt>
                <c:pt idx="5">
                  <c:v>6.0549347718390472E-4</c:v>
                </c:pt>
                <c:pt idx="6">
                  <c:v>6.215940991908403E-2</c:v>
                </c:pt>
                <c:pt idx="7">
                  <c:v>1.1353002697198215E-2</c:v>
                </c:pt>
                <c:pt idx="8">
                  <c:v>7.293444156987944E-3</c:v>
                </c:pt>
                <c:pt idx="9">
                  <c:v>8.3943413882314039E-4</c:v>
                </c:pt>
                <c:pt idx="11">
                  <c:v>3.5779160015412544E-4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Bulindo-Kira'!$AE$9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Bulindo-Kira'!$R$10:$R$33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Bulindo-Kira'!$AE$10:$AE$33</c:f>
              <c:numCache>
                <c:formatCode>0</c:formatCode>
                <c:ptCount val="24"/>
                <c:pt idx="0">
                  <c:v>435.14285714285711</c:v>
                </c:pt>
                <c:pt idx="1">
                  <c:v>372.14285714285717</c:v>
                </c:pt>
                <c:pt idx="2">
                  <c:v>364.28571428571422</c:v>
                </c:pt>
                <c:pt idx="3">
                  <c:v>337.14285714285711</c:v>
                </c:pt>
                <c:pt idx="4">
                  <c:v>316.71428571428572</c:v>
                </c:pt>
                <c:pt idx="5">
                  <c:v>301.42857142857144</c:v>
                </c:pt>
                <c:pt idx="6">
                  <c:v>269.14285714285711</c:v>
                </c:pt>
                <c:pt idx="7">
                  <c:v>263.85714285714283</c:v>
                </c:pt>
                <c:pt idx="8">
                  <c:v>297.28571428571428</c:v>
                </c:pt>
                <c:pt idx="9">
                  <c:v>312.28571428571422</c:v>
                </c:pt>
                <c:pt idx="10">
                  <c:v>347</c:v>
                </c:pt>
                <c:pt idx="11">
                  <c:v>389.28571428571433</c:v>
                </c:pt>
                <c:pt idx="12">
                  <c:v>365</c:v>
                </c:pt>
                <c:pt idx="13">
                  <c:v>272.5</c:v>
                </c:pt>
                <c:pt idx="14">
                  <c:v>191.5</c:v>
                </c:pt>
                <c:pt idx="15">
                  <c:v>143.5</c:v>
                </c:pt>
                <c:pt idx="16">
                  <c:v>82</c:v>
                </c:pt>
                <c:pt idx="17">
                  <c:v>50.5</c:v>
                </c:pt>
                <c:pt idx="18">
                  <c:v>29</c:v>
                </c:pt>
                <c:pt idx="19">
                  <c:v>21.5</c:v>
                </c:pt>
                <c:pt idx="20">
                  <c:v>25</c:v>
                </c:pt>
                <c:pt idx="21">
                  <c:v>28.5</c:v>
                </c:pt>
                <c:pt idx="22">
                  <c:v>86.5</c:v>
                </c:pt>
                <c:pt idx="23">
                  <c:v>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Bulindo-Kira'!$AF$9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Bulindo-Kira'!$R$10:$R$33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Bulindo-Kira'!$AF$10:$AF$33</c:f>
              <c:numCache>
                <c:formatCode>0</c:formatCode>
                <c:ptCount val="24"/>
                <c:pt idx="0">
                  <c:v>866.71428571428578</c:v>
                </c:pt>
                <c:pt idx="1">
                  <c:v>766.71428571428578</c:v>
                </c:pt>
                <c:pt idx="2">
                  <c:v>722.57142857142856</c:v>
                </c:pt>
                <c:pt idx="3">
                  <c:v>674.28571428571422</c:v>
                </c:pt>
                <c:pt idx="4">
                  <c:v>621.71428571428578</c:v>
                </c:pt>
                <c:pt idx="5">
                  <c:v>570.71428571428567</c:v>
                </c:pt>
                <c:pt idx="6">
                  <c:v>484.85714285714289</c:v>
                </c:pt>
                <c:pt idx="7">
                  <c:v>497.99999999999989</c:v>
                </c:pt>
                <c:pt idx="8">
                  <c:v>564.42857142857144</c:v>
                </c:pt>
                <c:pt idx="9">
                  <c:v>605.57142857142856</c:v>
                </c:pt>
                <c:pt idx="10">
                  <c:v>626.42857142857144</c:v>
                </c:pt>
                <c:pt idx="11">
                  <c:v>674.42857142857133</c:v>
                </c:pt>
                <c:pt idx="12">
                  <c:v>700.5</c:v>
                </c:pt>
                <c:pt idx="13">
                  <c:v>588.5</c:v>
                </c:pt>
                <c:pt idx="14">
                  <c:v>406.5</c:v>
                </c:pt>
                <c:pt idx="15">
                  <c:v>321.5</c:v>
                </c:pt>
                <c:pt idx="16">
                  <c:v>187</c:v>
                </c:pt>
                <c:pt idx="17">
                  <c:v>105.5</c:v>
                </c:pt>
                <c:pt idx="18">
                  <c:v>69</c:v>
                </c:pt>
                <c:pt idx="19">
                  <c:v>50</c:v>
                </c:pt>
                <c:pt idx="20">
                  <c:v>46</c:v>
                </c:pt>
                <c:pt idx="21">
                  <c:v>49</c:v>
                </c:pt>
                <c:pt idx="22">
                  <c:v>119</c:v>
                </c:pt>
                <c:pt idx="23">
                  <c:v>471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50464"/>
        <c:axId val="285552000"/>
      </c:lineChart>
      <c:catAx>
        <c:axId val="2855504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5552000"/>
        <c:crosses val="autoZero"/>
        <c:auto val="1"/>
        <c:lblAlgn val="ctr"/>
        <c:lblOffset val="100"/>
        <c:noMultiLvlLbl val="0"/>
      </c:catAx>
      <c:valAx>
        <c:axId val="2855520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5550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Bulindo-Kira'!$C$107:$N$107</c:f>
              <c:numCache>
                <c:formatCode>0.0%</c:formatCode>
                <c:ptCount val="12"/>
                <c:pt idx="0">
                  <c:v>0.3328368385862478</c:v>
                </c:pt>
                <c:pt idx="1">
                  <c:v>4.3042784607338867E-2</c:v>
                </c:pt>
                <c:pt idx="2">
                  <c:v>3.7256965821301627E-2</c:v>
                </c:pt>
                <c:pt idx="3">
                  <c:v>6.1558728708650264E-2</c:v>
                </c:pt>
                <c:pt idx="4">
                  <c:v>1.9793590583811627E-3</c:v>
                </c:pt>
                <c:pt idx="5">
                  <c:v>5.2297446693014E-4</c:v>
                </c:pt>
                <c:pt idx="6">
                  <c:v>3.8316154615084176E-2</c:v>
                </c:pt>
                <c:pt idx="7">
                  <c:v>6.0770957043274499E-3</c:v>
                </c:pt>
                <c:pt idx="8">
                  <c:v>3.5416625292104425E-3</c:v>
                </c:pt>
                <c:pt idx="9">
                  <c:v>3.5085628794047363E-4</c:v>
                </c:pt>
                <c:pt idx="10">
                  <c:v>0.47430474185583132</c:v>
                </c:pt>
                <c:pt idx="11">
                  <c:v>2.1183775875651236E-4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Bulindo-Kira'!$C$9:$N$9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Bulindo-Kira'!$C$108:$N$108</c:f>
              <c:numCache>
                <c:formatCode>0.00%</c:formatCode>
                <c:ptCount val="12"/>
                <c:pt idx="0">
                  <c:v>0.63313646724005479</c:v>
                </c:pt>
                <c:pt idx="1">
                  <c:v>8.1877825490171377E-2</c:v>
                </c:pt>
                <c:pt idx="2">
                  <c:v>7.0871793580234474E-2</c:v>
                </c:pt>
                <c:pt idx="3">
                  <c:v>0.11709964614474061</c:v>
                </c:pt>
                <c:pt idx="4">
                  <c:v>3.7652214428731535E-3</c:v>
                </c:pt>
                <c:pt idx="5">
                  <c:v>9.9482439460528145E-4</c:v>
                </c:pt>
                <c:pt idx="6">
                  <c:v>7.2886627797156545E-2</c:v>
                </c:pt>
                <c:pt idx="7">
                  <c:v>1.1560111319590484E-2</c:v>
                </c:pt>
                <c:pt idx="8">
                  <c:v>6.7371019128332358E-3</c:v>
                </c:pt>
                <c:pt idx="9">
                  <c:v>6.6741383435544178E-4</c:v>
                </c:pt>
                <c:pt idx="11">
                  <c:v>4.0296684338441763E-4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Kira-Bulindo-2Dir'!$C$9:$N$9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Kira-Bulindo-2Dir'!$C$107:$N$107</c:f>
              <c:numCache>
                <c:formatCode>0.0%</c:formatCode>
                <c:ptCount val="12"/>
                <c:pt idx="0">
                  <c:v>0.30425186827625839</c:v>
                </c:pt>
                <c:pt idx="1">
                  <c:v>4.6624784429662461E-2</c:v>
                </c:pt>
                <c:pt idx="2">
                  <c:v>4.0044756508171131E-2</c:v>
                </c:pt>
                <c:pt idx="3">
                  <c:v>6.4311817360597823E-2</c:v>
                </c:pt>
                <c:pt idx="4">
                  <c:v>1.8169499876816949E-3</c:v>
                </c:pt>
                <c:pt idx="5">
                  <c:v>4.5167118337850032E-4</c:v>
                </c:pt>
                <c:pt idx="6">
                  <c:v>4.0855711587418887E-2</c:v>
                </c:pt>
                <c:pt idx="7">
                  <c:v>7.6886753716022002E-3</c:v>
                </c:pt>
                <c:pt idx="8">
                  <c:v>4.9273220004927305E-3</c:v>
                </c:pt>
                <c:pt idx="9">
                  <c:v>4.4140592921080717E-4</c:v>
                </c:pt>
                <c:pt idx="10">
                  <c:v>0.48828734499466186</c:v>
                </c:pt>
                <c:pt idx="11">
                  <c:v>2.9769237086310239E-4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54"/>
          <c:y val="2.29602266373237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Kira-Bulindo-2Dir'!$S$9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Kira-Bulindo-2Dir'!$R$10:$R$21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Kira-Bulindo-2Dir'!$S$10:$S$21</c:f>
              <c:numCache>
                <c:formatCode>0</c:formatCode>
                <c:ptCount val="12"/>
                <c:pt idx="0">
                  <c:v>425.28571428571433</c:v>
                </c:pt>
                <c:pt idx="1">
                  <c:v>340.71428571428578</c:v>
                </c:pt>
                <c:pt idx="2">
                  <c:v>338.14285714285717</c:v>
                </c:pt>
                <c:pt idx="3">
                  <c:v>314.85714285714289</c:v>
                </c:pt>
                <c:pt idx="4">
                  <c:v>305.42857142857144</c:v>
                </c:pt>
                <c:pt idx="5">
                  <c:v>306.57142857142856</c:v>
                </c:pt>
                <c:pt idx="6">
                  <c:v>264.42857142857144</c:v>
                </c:pt>
                <c:pt idx="7">
                  <c:v>283.42857142857144</c:v>
                </c:pt>
                <c:pt idx="8">
                  <c:v>314.85714285714289</c:v>
                </c:pt>
                <c:pt idx="9">
                  <c:v>385.57142857142861</c:v>
                </c:pt>
                <c:pt idx="10">
                  <c:v>445</c:v>
                </c:pt>
                <c:pt idx="11">
                  <c:v>509.85714285714289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E8-49CE-9A67-22D6951BE8EE}"/>
            </c:ext>
          </c:extLst>
        </c:ser>
        <c:ser>
          <c:idx val="1"/>
          <c:order val="1"/>
          <c:tx>
            <c:strRef>
              <c:f>'Avg Week Kira-Bulindo-2Dir'!$T$9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Kira-Bulindo-2Dir'!$R$10:$R$21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Kira-Bulindo-2Dir'!$T$10:$T$21</c:f>
              <c:numCache>
                <c:formatCode>0</c:formatCode>
                <c:ptCount val="12"/>
                <c:pt idx="0">
                  <c:v>53.285714285714292</c:v>
                </c:pt>
                <c:pt idx="1">
                  <c:v>52.857142857142861</c:v>
                </c:pt>
                <c:pt idx="2">
                  <c:v>51.857142857142854</c:v>
                </c:pt>
                <c:pt idx="3">
                  <c:v>55.857142857142854</c:v>
                </c:pt>
                <c:pt idx="4">
                  <c:v>47.142857142857139</c:v>
                </c:pt>
                <c:pt idx="5">
                  <c:v>45.857142857142861</c:v>
                </c:pt>
                <c:pt idx="6">
                  <c:v>46.142857142857139</c:v>
                </c:pt>
                <c:pt idx="7">
                  <c:v>44</c:v>
                </c:pt>
                <c:pt idx="8">
                  <c:v>48</c:v>
                </c:pt>
                <c:pt idx="9">
                  <c:v>59.857142857142854</c:v>
                </c:pt>
                <c:pt idx="10">
                  <c:v>67.428571428571431</c:v>
                </c:pt>
                <c:pt idx="11">
                  <c:v>76.571428571428569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6E8-49CE-9A67-22D6951BE8EE}"/>
            </c:ext>
          </c:extLst>
        </c:ser>
        <c:ser>
          <c:idx val="2"/>
          <c:order val="2"/>
          <c:tx>
            <c:strRef>
              <c:f>'Avg Week Kira-Bulindo-2Dir'!$U$9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Kira-Bulindo-2Dir'!$U$10:$U$21</c:f>
              <c:numCache>
                <c:formatCode>0</c:formatCode>
                <c:ptCount val="12"/>
                <c:pt idx="0">
                  <c:v>46.714285714285722</c:v>
                </c:pt>
                <c:pt idx="1">
                  <c:v>45.857142857142861</c:v>
                </c:pt>
                <c:pt idx="2">
                  <c:v>43.142857142857146</c:v>
                </c:pt>
                <c:pt idx="3">
                  <c:v>43.285714285714285</c:v>
                </c:pt>
                <c:pt idx="4">
                  <c:v>48.714285714285715</c:v>
                </c:pt>
                <c:pt idx="5">
                  <c:v>42.142857142857139</c:v>
                </c:pt>
                <c:pt idx="6">
                  <c:v>48.285714285714285</c:v>
                </c:pt>
                <c:pt idx="7">
                  <c:v>43.142857142857139</c:v>
                </c:pt>
                <c:pt idx="8">
                  <c:v>44</c:v>
                </c:pt>
                <c:pt idx="9">
                  <c:v>46.571428571428577</c:v>
                </c:pt>
                <c:pt idx="10">
                  <c:v>53.142857142857139</c:v>
                </c:pt>
                <c:pt idx="11">
                  <c:v>52.285714285714285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E8-49CE-9A67-22D6951BE8EE}"/>
            </c:ext>
          </c:extLst>
        </c:ser>
        <c:ser>
          <c:idx val="3"/>
          <c:order val="3"/>
          <c:tx>
            <c:strRef>
              <c:f>'Avg Week Kira-Bulindo-2Dir'!$V$9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Kira-Bulindo-2Dir'!$V$10:$V$21</c:f>
              <c:numCache>
                <c:formatCode>0</c:formatCode>
                <c:ptCount val="12"/>
                <c:pt idx="0">
                  <c:v>85.142857142857139</c:v>
                </c:pt>
                <c:pt idx="1">
                  <c:v>73.142857142857139</c:v>
                </c:pt>
                <c:pt idx="2">
                  <c:v>80.857142857142861</c:v>
                </c:pt>
                <c:pt idx="3">
                  <c:v>72.857142857142861</c:v>
                </c:pt>
                <c:pt idx="4">
                  <c:v>64.428571428571431</c:v>
                </c:pt>
                <c:pt idx="5">
                  <c:v>72</c:v>
                </c:pt>
                <c:pt idx="6">
                  <c:v>70.285714285714278</c:v>
                </c:pt>
                <c:pt idx="7">
                  <c:v>70.857142857142861</c:v>
                </c:pt>
                <c:pt idx="8">
                  <c:v>70.714285714285708</c:v>
                </c:pt>
                <c:pt idx="9">
                  <c:v>71.857142857142861</c:v>
                </c:pt>
                <c:pt idx="10">
                  <c:v>87.428571428571416</c:v>
                </c:pt>
                <c:pt idx="11">
                  <c:v>75.428571428571431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E8-49CE-9A67-22D6951BE8EE}"/>
            </c:ext>
          </c:extLst>
        </c:ser>
        <c:ser>
          <c:idx val="4"/>
          <c:order val="4"/>
          <c:tx>
            <c:strRef>
              <c:f>'Avg Week Kira-Bulindo-2Dir'!$W$9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Kira-Bulindo-2Dir'!$W$10:$W$21</c:f>
              <c:numCache>
                <c:formatCode>0</c:formatCode>
                <c:ptCount val="12"/>
                <c:pt idx="0">
                  <c:v>4.4285714285714288</c:v>
                </c:pt>
                <c:pt idx="1">
                  <c:v>0.99999999999999989</c:v>
                </c:pt>
                <c:pt idx="2">
                  <c:v>0.99999999999999989</c:v>
                </c:pt>
                <c:pt idx="3">
                  <c:v>0.42857142857142855</c:v>
                </c:pt>
                <c:pt idx="4">
                  <c:v>0.85714285714285698</c:v>
                </c:pt>
                <c:pt idx="5">
                  <c:v>1.1428571428571428</c:v>
                </c:pt>
                <c:pt idx="6">
                  <c:v>0.5714285714285714</c:v>
                </c:pt>
                <c:pt idx="7">
                  <c:v>1.857142857142857</c:v>
                </c:pt>
                <c:pt idx="8">
                  <c:v>1.8571428571428572</c:v>
                </c:pt>
                <c:pt idx="9">
                  <c:v>3.4285714285714284</c:v>
                </c:pt>
                <c:pt idx="10">
                  <c:v>4.7142857142857135</c:v>
                </c:pt>
                <c:pt idx="11">
                  <c:v>3.9999999999999996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6E8-49CE-9A67-22D6951BE8EE}"/>
            </c:ext>
          </c:extLst>
        </c:ser>
        <c:ser>
          <c:idx val="5"/>
          <c:order val="5"/>
          <c:tx>
            <c:strRef>
              <c:f>'Avg Week Kira-Bulindo-2Dir'!$X$9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Kira-Bulindo-2Dir'!$X$10:$X$21</c:f>
              <c:numCache>
                <c:formatCode>0</c:formatCode>
                <c:ptCount val="12"/>
                <c:pt idx="0">
                  <c:v>0.2857142857142857</c:v>
                </c:pt>
                <c:pt idx="1">
                  <c:v>1</c:v>
                </c:pt>
                <c:pt idx="2">
                  <c:v>0.71428571428571419</c:v>
                </c:pt>
                <c:pt idx="3">
                  <c:v>0.85714285714285721</c:v>
                </c:pt>
                <c:pt idx="4">
                  <c:v>0</c:v>
                </c:pt>
                <c:pt idx="5">
                  <c:v>0.14285714285714285</c:v>
                </c:pt>
                <c:pt idx="6">
                  <c:v>0.5714285714285714</c:v>
                </c:pt>
                <c:pt idx="7">
                  <c:v>0</c:v>
                </c:pt>
                <c:pt idx="8">
                  <c:v>1.8571428571428572</c:v>
                </c:pt>
                <c:pt idx="9">
                  <c:v>0.42857142857142855</c:v>
                </c:pt>
                <c:pt idx="10">
                  <c:v>0.14285714285714285</c:v>
                </c:pt>
                <c:pt idx="11">
                  <c:v>0.2857142857142857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6E8-49CE-9A67-22D6951BE8EE}"/>
            </c:ext>
          </c:extLst>
        </c:ser>
        <c:ser>
          <c:idx val="6"/>
          <c:order val="6"/>
          <c:tx>
            <c:strRef>
              <c:f>'Avg Week Kira-Bulindo-2Dir'!$Y$9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Kira-Bulindo-2Dir'!$Y$10:$Y$21</c:f>
              <c:numCache>
                <c:formatCode>0</c:formatCode>
                <c:ptCount val="12"/>
                <c:pt idx="0">
                  <c:v>27.571428571428573</c:v>
                </c:pt>
                <c:pt idx="1">
                  <c:v>42.142857142857139</c:v>
                </c:pt>
                <c:pt idx="2">
                  <c:v>49.142857142857146</c:v>
                </c:pt>
                <c:pt idx="3">
                  <c:v>64.142857142857139</c:v>
                </c:pt>
                <c:pt idx="4">
                  <c:v>56.714285714285722</c:v>
                </c:pt>
                <c:pt idx="5">
                  <c:v>55.714285714285715</c:v>
                </c:pt>
                <c:pt idx="6">
                  <c:v>52.285714285714285</c:v>
                </c:pt>
                <c:pt idx="7">
                  <c:v>50.857142857142861</c:v>
                </c:pt>
                <c:pt idx="8">
                  <c:v>55.285714285714278</c:v>
                </c:pt>
                <c:pt idx="9">
                  <c:v>43.857142857142861</c:v>
                </c:pt>
                <c:pt idx="10">
                  <c:v>37.428571428571431</c:v>
                </c:pt>
                <c:pt idx="11">
                  <c:v>33.428571428571431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6E8-49CE-9A67-22D6951BE8EE}"/>
            </c:ext>
          </c:extLst>
        </c:ser>
        <c:ser>
          <c:idx val="7"/>
          <c:order val="7"/>
          <c:tx>
            <c:strRef>
              <c:f>'Avg Week Kira-Bulindo-2Dir'!$Z$9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Kira-Bulindo-2Dir'!$Z$10:$Z$21</c:f>
              <c:numCache>
                <c:formatCode>0</c:formatCode>
                <c:ptCount val="12"/>
                <c:pt idx="0">
                  <c:v>2.7142857142857144</c:v>
                </c:pt>
                <c:pt idx="1">
                  <c:v>5.4285714285714288</c:v>
                </c:pt>
                <c:pt idx="2">
                  <c:v>7.4285714285714288</c:v>
                </c:pt>
                <c:pt idx="3">
                  <c:v>8.5714285714285712</c:v>
                </c:pt>
                <c:pt idx="4">
                  <c:v>11</c:v>
                </c:pt>
                <c:pt idx="5">
                  <c:v>7.7142857142857144</c:v>
                </c:pt>
                <c:pt idx="6">
                  <c:v>10.285714285714285</c:v>
                </c:pt>
                <c:pt idx="7">
                  <c:v>10.857142857142856</c:v>
                </c:pt>
                <c:pt idx="8">
                  <c:v>9.5714285714285712</c:v>
                </c:pt>
                <c:pt idx="9">
                  <c:v>8.5714285714285712</c:v>
                </c:pt>
                <c:pt idx="10">
                  <c:v>11</c:v>
                </c:pt>
                <c:pt idx="11">
                  <c:v>13.857142857142858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6E8-49CE-9A67-22D6951BE8EE}"/>
            </c:ext>
          </c:extLst>
        </c:ser>
        <c:ser>
          <c:idx val="8"/>
          <c:order val="8"/>
          <c:tx>
            <c:strRef>
              <c:f>'Avg Week Kira-Bulindo-2Dir'!$AA$9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Kira-Bulindo-2Dir'!$AA$10:$AA$21</c:f>
              <c:numCache>
                <c:formatCode>0</c:formatCode>
                <c:ptCount val="12"/>
                <c:pt idx="0">
                  <c:v>1.7142857142857142</c:v>
                </c:pt>
                <c:pt idx="1">
                  <c:v>6</c:v>
                </c:pt>
                <c:pt idx="2">
                  <c:v>5.1428571428571423</c:v>
                </c:pt>
                <c:pt idx="3">
                  <c:v>5.7142857142857144</c:v>
                </c:pt>
                <c:pt idx="4">
                  <c:v>7.5714285714285712</c:v>
                </c:pt>
                <c:pt idx="5">
                  <c:v>4.8571428571428568</c:v>
                </c:pt>
                <c:pt idx="6">
                  <c:v>6</c:v>
                </c:pt>
                <c:pt idx="7">
                  <c:v>6.8571428571428577</c:v>
                </c:pt>
                <c:pt idx="8">
                  <c:v>6.8571428571428559</c:v>
                </c:pt>
                <c:pt idx="9">
                  <c:v>7.2857142857142865</c:v>
                </c:pt>
                <c:pt idx="10">
                  <c:v>5.5714285714285712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6E8-49CE-9A67-22D6951BE8EE}"/>
            </c:ext>
          </c:extLst>
        </c:ser>
        <c:ser>
          <c:idx val="9"/>
          <c:order val="9"/>
          <c:tx>
            <c:strRef>
              <c:f>'Avg Week Kira-Bulindo-2Dir'!$AB$9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Kira-Bulindo-2Dir'!$AB$10:$AB$21</c:f>
              <c:numCache>
                <c:formatCode>0</c:formatCode>
                <c:ptCount val="12"/>
                <c:pt idx="0">
                  <c:v>0.42857142857142855</c:v>
                </c:pt>
                <c:pt idx="1">
                  <c:v>0.2857142857142857</c:v>
                </c:pt>
                <c:pt idx="2">
                  <c:v>0.2857142857142857</c:v>
                </c:pt>
                <c:pt idx="3">
                  <c:v>0.5714285714285714</c:v>
                </c:pt>
                <c:pt idx="4">
                  <c:v>0.8571428571428571</c:v>
                </c:pt>
                <c:pt idx="5">
                  <c:v>0.14285714285714285</c:v>
                </c:pt>
                <c:pt idx="6">
                  <c:v>0.42857142857142855</c:v>
                </c:pt>
                <c:pt idx="7">
                  <c:v>0.42857142857142855</c:v>
                </c:pt>
                <c:pt idx="8">
                  <c:v>1.2857142857142856</c:v>
                </c:pt>
                <c:pt idx="9">
                  <c:v>0.42857142857142855</c:v>
                </c:pt>
                <c:pt idx="10">
                  <c:v>0.2857142857142857</c:v>
                </c:pt>
                <c:pt idx="11">
                  <c:v>0.71428571428571419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6E8-49CE-9A67-22D6951BE8EE}"/>
            </c:ext>
          </c:extLst>
        </c:ser>
        <c:ser>
          <c:idx val="10"/>
          <c:order val="10"/>
          <c:tx>
            <c:strRef>
              <c:f>'Avg Week Kira-Bulindo-2Dir'!$AC$9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Kira-Bulindo-2Dir'!$AC$10:$AC$21</c:f>
              <c:numCache>
                <c:formatCode>0</c:formatCode>
                <c:ptCount val="12"/>
                <c:pt idx="0">
                  <c:v>709.71428571428567</c:v>
                </c:pt>
                <c:pt idx="1">
                  <c:v>736.28571428571422</c:v>
                </c:pt>
                <c:pt idx="2">
                  <c:v>681.85714285714289</c:v>
                </c:pt>
                <c:pt idx="3">
                  <c:v>636</c:v>
                </c:pt>
                <c:pt idx="4">
                  <c:v>590.42857142857144</c:v>
                </c:pt>
                <c:pt idx="5">
                  <c:v>505.14285714285711</c:v>
                </c:pt>
                <c:pt idx="6">
                  <c:v>418.42857142857139</c:v>
                </c:pt>
                <c:pt idx="7">
                  <c:v>447.14285714285711</c:v>
                </c:pt>
                <c:pt idx="8">
                  <c:v>491.42857142857144</c:v>
                </c:pt>
                <c:pt idx="9">
                  <c:v>548.42857142857133</c:v>
                </c:pt>
                <c:pt idx="10">
                  <c:v>501</c:v>
                </c:pt>
                <c:pt idx="11">
                  <c:v>529.42857142857133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6E8-49CE-9A67-22D6951BE8EE}"/>
            </c:ext>
          </c:extLst>
        </c:ser>
        <c:ser>
          <c:idx val="11"/>
          <c:order val="11"/>
          <c:tx>
            <c:strRef>
              <c:f>'Avg Week Kira-Bulindo-2Dir'!$AD$9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Kira-Bulindo-2Dir'!$AD$10:$AD$21</c:f>
              <c:numCache>
                <c:formatCode>0</c:formatCode>
                <c:ptCount val="12"/>
                <c:pt idx="0">
                  <c:v>0.42857142857142855</c:v>
                </c:pt>
                <c:pt idx="1">
                  <c:v>0.14285714285714285</c:v>
                </c:pt>
                <c:pt idx="2">
                  <c:v>0.2857142857142857</c:v>
                </c:pt>
                <c:pt idx="3">
                  <c:v>0.2857142857142857</c:v>
                </c:pt>
                <c:pt idx="4">
                  <c:v>0.14285714285714285</c:v>
                </c:pt>
                <c:pt idx="5">
                  <c:v>0.14285714285714285</c:v>
                </c:pt>
                <c:pt idx="6">
                  <c:v>0.85714285714285698</c:v>
                </c:pt>
                <c:pt idx="7">
                  <c:v>0.42857142857142855</c:v>
                </c:pt>
                <c:pt idx="8">
                  <c:v>0.42857142857142855</c:v>
                </c:pt>
                <c:pt idx="9">
                  <c:v>0.5714285714285714</c:v>
                </c:pt>
                <c:pt idx="10">
                  <c:v>0.2857142857142857</c:v>
                </c:pt>
                <c:pt idx="11">
                  <c:v>0.14285714285714285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6E8-49CE-9A67-22D6951BE8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6466816"/>
        <c:axId val="286468352"/>
      </c:lineChart>
      <c:catAx>
        <c:axId val="286466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6468352"/>
        <c:crosses val="autoZero"/>
        <c:auto val="1"/>
        <c:lblAlgn val="ctr"/>
        <c:lblOffset val="100"/>
        <c:noMultiLvlLbl val="0"/>
      </c:catAx>
      <c:valAx>
        <c:axId val="28646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646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000710060367767E-2"/>
          <c:y val="0.16408333139828157"/>
          <c:w val="0.82457032684075116"/>
          <c:h val="0.74337854108296031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Kira-Bulindo-2Dir'!$C$9:$N$9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Kira-Bulindo-2Dir'!$C$108:$N$108</c:f>
              <c:numCache>
                <c:formatCode>0.00%</c:formatCode>
                <c:ptCount val="12"/>
                <c:pt idx="0">
                  <c:v>0.59457561836746975</c:v>
                </c:pt>
                <c:pt idx="1">
                  <c:v>9.1115167806776462E-2</c:v>
                </c:pt>
                <c:pt idx="2">
                  <c:v>7.8256334129069807E-2</c:v>
                </c:pt>
                <c:pt idx="3">
                  <c:v>0.12567955224778832</c:v>
                </c:pt>
                <c:pt idx="4">
                  <c:v>3.5507231840157284E-3</c:v>
                </c:pt>
                <c:pt idx="5">
                  <c:v>8.8266565026379673E-4</c:v>
                </c:pt>
                <c:pt idx="6">
                  <c:v>7.9841120182952516E-2</c:v>
                </c:pt>
                <c:pt idx="7">
                  <c:v>1.502537663744509E-2</c:v>
                </c:pt>
                <c:pt idx="8">
                  <c:v>9.629079821059601E-3</c:v>
                </c:pt>
                <c:pt idx="9">
                  <c:v>8.6260506730325597E-4</c:v>
                </c:pt>
                <c:pt idx="11">
                  <c:v>5.8175690585568398E-4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Kira-Bulindo-2Dir'!$AE$9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Kira-Bulindo-2Dir'!$R$10:$R$33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Kira-Bulindo-2Dir'!$AE$10:$AE$33</c:f>
              <c:numCache>
                <c:formatCode>0</c:formatCode>
                <c:ptCount val="24"/>
                <c:pt idx="0">
                  <c:v>648</c:v>
                </c:pt>
                <c:pt idx="1">
                  <c:v>568.57142857142856</c:v>
                </c:pt>
                <c:pt idx="2">
                  <c:v>578</c:v>
                </c:pt>
                <c:pt idx="3">
                  <c:v>567.42857142857133</c:v>
                </c:pt>
                <c:pt idx="4">
                  <c:v>542.85714285714289</c:v>
                </c:pt>
                <c:pt idx="5">
                  <c:v>536.42857142857144</c:v>
                </c:pt>
                <c:pt idx="6">
                  <c:v>500.14285714285711</c:v>
                </c:pt>
                <c:pt idx="7">
                  <c:v>512.71428571428567</c:v>
                </c:pt>
                <c:pt idx="8">
                  <c:v>554.71428571428578</c:v>
                </c:pt>
                <c:pt idx="9">
                  <c:v>628.42857142857133</c:v>
                </c:pt>
                <c:pt idx="10">
                  <c:v>712.42857142857133</c:v>
                </c:pt>
                <c:pt idx="11">
                  <c:v>771.57142857142844</c:v>
                </c:pt>
                <c:pt idx="12">
                  <c:v>232.5</c:v>
                </c:pt>
                <c:pt idx="13">
                  <c:v>618.5</c:v>
                </c:pt>
                <c:pt idx="14">
                  <c:v>532</c:v>
                </c:pt>
                <c:pt idx="15">
                  <c:v>460.5</c:v>
                </c:pt>
                <c:pt idx="16">
                  <c:v>283.5</c:v>
                </c:pt>
                <c:pt idx="17">
                  <c:v>184.5</c:v>
                </c:pt>
                <c:pt idx="18">
                  <c:v>100.5</c:v>
                </c:pt>
                <c:pt idx="19">
                  <c:v>84.5</c:v>
                </c:pt>
                <c:pt idx="20">
                  <c:v>67.5</c:v>
                </c:pt>
                <c:pt idx="21">
                  <c:v>69.5</c:v>
                </c:pt>
                <c:pt idx="22">
                  <c:v>143.5</c:v>
                </c:pt>
                <c:pt idx="23">
                  <c:v>461.5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89-4C35-AF08-846C9CCF2A6F}"/>
            </c:ext>
          </c:extLst>
        </c:ser>
        <c:ser>
          <c:idx val="1"/>
          <c:order val="1"/>
          <c:tx>
            <c:strRef>
              <c:f>'Avg Week Kira-Bulindo-2Dir'!$AF$9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Kira-Bulindo-2Dir'!$R$10:$R$33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Kira-Bulindo-2Dir'!$AF$10:$AF$33</c:f>
              <c:numCache>
                <c:formatCode>0</c:formatCode>
                <c:ptCount val="24"/>
                <c:pt idx="0">
                  <c:v>1357.7142857142858</c:v>
                </c:pt>
                <c:pt idx="1">
                  <c:v>1304.8571428571429</c:v>
                </c:pt>
                <c:pt idx="2">
                  <c:v>1259.8571428571429</c:v>
                </c:pt>
                <c:pt idx="3">
                  <c:v>1203.4285714285713</c:v>
                </c:pt>
                <c:pt idx="4">
                  <c:v>1133.2857142857142</c:v>
                </c:pt>
                <c:pt idx="5">
                  <c:v>1041.5714285714287</c:v>
                </c:pt>
                <c:pt idx="6">
                  <c:v>918.57142857142856</c:v>
                </c:pt>
                <c:pt idx="7">
                  <c:v>959.85714285714289</c:v>
                </c:pt>
                <c:pt idx="8">
                  <c:v>1046.1428571428573</c:v>
                </c:pt>
                <c:pt idx="9">
                  <c:v>1176.8571428571427</c:v>
                </c:pt>
                <c:pt idx="10">
                  <c:v>1213.4285714285716</c:v>
                </c:pt>
                <c:pt idx="11">
                  <c:v>1301</c:v>
                </c:pt>
                <c:pt idx="12">
                  <c:v>232.5</c:v>
                </c:pt>
                <c:pt idx="13">
                  <c:v>1294.5</c:v>
                </c:pt>
                <c:pt idx="14">
                  <c:v>1071.5</c:v>
                </c:pt>
                <c:pt idx="15">
                  <c:v>893.5</c:v>
                </c:pt>
                <c:pt idx="16">
                  <c:v>549.5</c:v>
                </c:pt>
                <c:pt idx="17">
                  <c:v>329.5</c:v>
                </c:pt>
                <c:pt idx="18">
                  <c:v>207</c:v>
                </c:pt>
                <c:pt idx="19">
                  <c:v>166</c:v>
                </c:pt>
                <c:pt idx="20">
                  <c:v>113.5</c:v>
                </c:pt>
                <c:pt idx="21">
                  <c:v>123.5</c:v>
                </c:pt>
                <c:pt idx="22">
                  <c:v>206</c:v>
                </c:pt>
                <c:pt idx="23">
                  <c:v>614.5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789-4C35-AF08-846C9CCF2A6F}"/>
            </c:ext>
          </c:extLst>
        </c:ser>
        <c:ser>
          <c:idx val="5"/>
          <c:order val="2"/>
          <c:tx>
            <c:strRef>
              <c:f>'Avg Week Kira-Bulindo-2Dir'!$AC$9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Kira-Bulindo-2Dir'!$R$10:$R$33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Kira-Bulindo-2Dir'!$AC$10:$AC$33</c:f>
              <c:numCache>
                <c:formatCode>0</c:formatCode>
                <c:ptCount val="24"/>
                <c:pt idx="0">
                  <c:v>709.71428571428567</c:v>
                </c:pt>
                <c:pt idx="1">
                  <c:v>736.28571428571422</c:v>
                </c:pt>
                <c:pt idx="2">
                  <c:v>681.85714285714289</c:v>
                </c:pt>
                <c:pt idx="3">
                  <c:v>636</c:v>
                </c:pt>
                <c:pt idx="4">
                  <c:v>590.42857142857144</c:v>
                </c:pt>
                <c:pt idx="5">
                  <c:v>505.14285714285711</c:v>
                </c:pt>
                <c:pt idx="6">
                  <c:v>418.42857142857139</c:v>
                </c:pt>
                <c:pt idx="7">
                  <c:v>447.14285714285711</c:v>
                </c:pt>
                <c:pt idx="8">
                  <c:v>491.42857142857144</c:v>
                </c:pt>
                <c:pt idx="9">
                  <c:v>548.42857142857133</c:v>
                </c:pt>
                <c:pt idx="10">
                  <c:v>501</c:v>
                </c:pt>
                <c:pt idx="11">
                  <c:v>529.42857142857133</c:v>
                </c:pt>
                <c:pt idx="12">
                  <c:v>742.5</c:v>
                </c:pt>
                <c:pt idx="13">
                  <c:v>676</c:v>
                </c:pt>
                <c:pt idx="14">
                  <c:v>539.5</c:v>
                </c:pt>
                <c:pt idx="15">
                  <c:v>433</c:v>
                </c:pt>
                <c:pt idx="16">
                  <c:v>266</c:v>
                </c:pt>
                <c:pt idx="17">
                  <c:v>145</c:v>
                </c:pt>
                <c:pt idx="18">
                  <c:v>106.5</c:v>
                </c:pt>
                <c:pt idx="19">
                  <c:v>81.5</c:v>
                </c:pt>
                <c:pt idx="20">
                  <c:v>46</c:v>
                </c:pt>
                <c:pt idx="21">
                  <c:v>54</c:v>
                </c:pt>
                <c:pt idx="22">
                  <c:v>62.5</c:v>
                </c:pt>
                <c:pt idx="23">
                  <c:v>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89-4C35-AF08-846C9CCF2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505792"/>
        <c:axId val="157506944"/>
      </c:lineChart>
      <c:catAx>
        <c:axId val="15750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6944"/>
        <c:crosses val="autoZero"/>
        <c:auto val="1"/>
        <c:lblAlgn val="ctr"/>
        <c:lblOffset val="100"/>
        <c:noMultiLvlLbl val="0"/>
      </c:catAx>
      <c:valAx>
        <c:axId val="157506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579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Kira-Bulindo-2Dir'!$S$9:$AF$9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Kira-Bulindo-2Dir'!$S$41:$AF$41</c:f>
              <c:numCache>
                <c:formatCode>_(* #,##0_);_(* \(#,##0\);_(* "-"_);_(@_)</c:formatCode>
                <c:ptCount val="14"/>
                <c:pt idx="0">
                  <c:v>4648.4285714285716</c:v>
                </c:pt>
                <c:pt idx="1">
                  <c:v>955.35714285714278</c:v>
                </c:pt>
                <c:pt idx="2">
                  <c:v>813.28571428571433</c:v>
                </c:pt>
                <c:pt idx="3">
                  <c:v>1279.5</c:v>
                </c:pt>
                <c:pt idx="4">
                  <c:v>40.285714285714285</c:v>
                </c:pt>
                <c:pt idx="5">
                  <c:v>8.7857142857142865</c:v>
                </c:pt>
                <c:pt idx="6">
                  <c:v>736.07142857142856</c:v>
                </c:pt>
                <c:pt idx="7">
                  <c:v>124.5</c:v>
                </c:pt>
                <c:pt idx="8">
                  <c:v>76.071428571428569</c:v>
                </c:pt>
                <c:pt idx="9">
                  <c:v>8.1428571428571423</c:v>
                </c:pt>
                <c:pt idx="10">
                  <c:v>10100.785714285714</c:v>
                </c:pt>
                <c:pt idx="11">
                  <c:v>4.1428571428571423</c:v>
                </c:pt>
                <c:pt idx="12">
                  <c:v>12964.928571428572</c:v>
                </c:pt>
                <c:pt idx="13">
                  <c:v>35950.214285714283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6-484B-9023-B394B99797F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15168"/>
        <c:axId val="157816704"/>
      </c:barChart>
      <c:catAx>
        <c:axId val="1578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6704"/>
        <c:crosses val="autoZero"/>
        <c:auto val="1"/>
        <c:lblAlgn val="ctr"/>
        <c:lblOffset val="100"/>
        <c:noMultiLvlLbl val="0"/>
      </c:catAx>
      <c:valAx>
        <c:axId val="15781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Kira-Bulindo-2Dir'!$S$9:$AF$9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Kira-Bulindo-2Dir'!$S$42:$AF$42</c:f>
              <c:numCache>
                <c:formatCode>0.000</c:formatCode>
                <c:ptCount val="14"/>
                <c:pt idx="0">
                  <c:v>2.206781959986436</c:v>
                </c:pt>
                <c:pt idx="1">
                  <c:v>1.4723690004403347</c:v>
                </c:pt>
                <c:pt idx="2">
                  <c:v>1.459369392463471</c:v>
                </c:pt>
                <c:pt idx="3">
                  <c:v>1.4296089385474859</c:v>
                </c:pt>
                <c:pt idx="4">
                  <c:v>1.5932203389830508</c:v>
                </c:pt>
                <c:pt idx="5">
                  <c:v>1.3977272727272727</c:v>
                </c:pt>
                <c:pt idx="6">
                  <c:v>1.2945979899497488</c:v>
                </c:pt>
                <c:pt idx="7">
                  <c:v>1.1635514018691588</c:v>
                </c:pt>
                <c:pt idx="8">
                  <c:v>1.109375</c:v>
                </c:pt>
                <c:pt idx="9">
                  <c:v>1.3255813953488373</c:v>
                </c:pt>
                <c:pt idx="10">
                  <c:v>1.4864401791157733</c:v>
                </c:pt>
                <c:pt idx="11">
                  <c:v>1</c:v>
                </c:pt>
                <c:pt idx="12">
                  <c:v>1.8678954030440555</c:v>
                </c:pt>
                <c:pt idx="13">
                  <c:v>1.7612108996364222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3C-4980-89C2-FD685F83A1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61376"/>
        <c:axId val="157862912"/>
      </c:barChart>
      <c:catAx>
        <c:axId val="15786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2912"/>
        <c:crosses val="autoZero"/>
        <c:auto val="1"/>
        <c:lblAlgn val="ctr"/>
        <c:lblOffset val="100"/>
        <c:noMultiLvlLbl val="0"/>
      </c:catAx>
      <c:valAx>
        <c:axId val="1578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18" Type="http://schemas.openxmlformats.org/officeDocument/2006/relationships/image" Target="../media/image11.jpeg"/><Relationship Id="rId3" Type="http://schemas.openxmlformats.org/officeDocument/2006/relationships/image" Target="../media/image2.emf"/><Relationship Id="rId21" Type="http://schemas.openxmlformats.org/officeDocument/2006/relationships/chart" Target="../charts/chart28.xml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17" Type="http://schemas.openxmlformats.org/officeDocument/2006/relationships/image" Target="../media/image10.jpeg"/><Relationship Id="rId25" Type="http://schemas.openxmlformats.org/officeDocument/2006/relationships/chart" Target="../charts/chart31.xml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20" Type="http://schemas.openxmlformats.org/officeDocument/2006/relationships/chart" Target="../charts/chart27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24" Type="http://schemas.openxmlformats.org/officeDocument/2006/relationships/chart" Target="../charts/chart30.xml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23" Type="http://schemas.openxmlformats.org/officeDocument/2006/relationships/image" Target="../media/image20.jpeg"/><Relationship Id="rId10" Type="http://schemas.openxmlformats.org/officeDocument/2006/relationships/image" Target="../media/image9.jpeg"/><Relationship Id="rId19" Type="http://schemas.openxmlformats.org/officeDocument/2006/relationships/image" Target="../media/image1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Relationship Id="rId22" Type="http://schemas.openxmlformats.org/officeDocument/2006/relationships/chart" Target="../charts/chart2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9.jpeg"/><Relationship Id="rId3" Type="http://schemas.openxmlformats.org/officeDocument/2006/relationships/image" Target="../media/image2.emf"/><Relationship Id="rId21" Type="http://schemas.openxmlformats.org/officeDocument/2006/relationships/chart" Target="../charts/chart38.xml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5.xml"/><Relationship Id="rId20" Type="http://schemas.openxmlformats.org/officeDocument/2006/relationships/chart" Target="../charts/chart37.xml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21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23" Type="http://schemas.openxmlformats.org/officeDocument/2006/relationships/chart" Target="../charts/chart40.xml"/><Relationship Id="rId10" Type="http://schemas.openxmlformats.org/officeDocument/2006/relationships/image" Target="../media/image9.jpeg"/><Relationship Id="rId19" Type="http://schemas.openxmlformats.org/officeDocument/2006/relationships/chart" Target="../charts/chart36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Relationship Id="rId22" Type="http://schemas.openxmlformats.org/officeDocument/2006/relationships/chart" Target="../charts/chart39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9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45.xml"/><Relationship Id="rId2" Type="http://schemas.openxmlformats.org/officeDocument/2006/relationships/image" Target="../media/image1.emf"/><Relationship Id="rId16" Type="http://schemas.openxmlformats.org/officeDocument/2006/relationships/chart" Target="../charts/chart44.xml"/><Relationship Id="rId20" Type="http://schemas.openxmlformats.org/officeDocument/2006/relationships/chart" Target="../charts/chart47.xml"/><Relationship Id="rId1" Type="http://schemas.openxmlformats.org/officeDocument/2006/relationships/chart" Target="../charts/chart4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3.xml"/><Relationship Id="rId10" Type="http://schemas.openxmlformats.org/officeDocument/2006/relationships/image" Target="../media/image9.jpeg"/><Relationship Id="rId19" Type="http://schemas.openxmlformats.org/officeDocument/2006/relationships/chart" Target="../charts/chart46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1.jpeg"/><Relationship Id="rId3" Type="http://schemas.openxmlformats.org/officeDocument/2006/relationships/image" Target="../media/image2.emf"/><Relationship Id="rId21" Type="http://schemas.openxmlformats.org/officeDocument/2006/relationships/chart" Target="../charts/chart54.xml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17" Type="http://schemas.openxmlformats.org/officeDocument/2006/relationships/chart" Target="../charts/chart52.xml"/><Relationship Id="rId2" Type="http://schemas.openxmlformats.org/officeDocument/2006/relationships/image" Target="../media/image1.emf"/><Relationship Id="rId16" Type="http://schemas.openxmlformats.org/officeDocument/2006/relationships/chart" Target="../charts/chart51.xml"/><Relationship Id="rId20" Type="http://schemas.openxmlformats.org/officeDocument/2006/relationships/chart" Target="../charts/chart53.xml"/><Relationship Id="rId1" Type="http://schemas.openxmlformats.org/officeDocument/2006/relationships/chart" Target="../charts/chart4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0.xml"/><Relationship Id="rId10" Type="http://schemas.openxmlformats.org/officeDocument/2006/relationships/image" Target="../media/image9.jpeg"/><Relationship Id="rId19" Type="http://schemas.openxmlformats.org/officeDocument/2006/relationships/image" Target="../media/image1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9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59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58.xml"/><Relationship Id="rId2" Type="http://schemas.openxmlformats.org/officeDocument/2006/relationships/image" Target="../media/image1.emf"/><Relationship Id="rId16" Type="http://schemas.openxmlformats.org/officeDocument/2006/relationships/image" Target="../media/image11.jpeg"/><Relationship Id="rId1" Type="http://schemas.openxmlformats.org/officeDocument/2006/relationships/chart" Target="../charts/chart55.xml"/><Relationship Id="rId6" Type="http://schemas.openxmlformats.org/officeDocument/2006/relationships/image" Target="../media/image5.emf"/><Relationship Id="rId11" Type="http://schemas.openxmlformats.org/officeDocument/2006/relationships/image" Target="../media/image21.jpeg"/><Relationship Id="rId5" Type="http://schemas.openxmlformats.org/officeDocument/2006/relationships/image" Target="../media/image4.emf"/><Relationship Id="rId15" Type="http://schemas.openxmlformats.org/officeDocument/2006/relationships/chart" Target="../charts/chart57.xml"/><Relationship Id="rId10" Type="http://schemas.openxmlformats.org/officeDocument/2006/relationships/image" Target="../media/image9.jpeg"/><Relationship Id="rId19" Type="http://schemas.openxmlformats.org/officeDocument/2006/relationships/chart" Target="../charts/chart60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5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64.xml"/><Relationship Id="rId1" Type="http://schemas.openxmlformats.org/officeDocument/2006/relationships/chart" Target="../charts/chart6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3.xml"/><Relationship Id="rId10" Type="http://schemas.openxmlformats.org/officeDocument/2006/relationships/image" Target="../media/image9.jpeg"/><Relationship Id="rId19" Type="http://schemas.openxmlformats.org/officeDocument/2006/relationships/chart" Target="../charts/chart66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2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1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71.xml"/><Relationship Id="rId2" Type="http://schemas.openxmlformats.org/officeDocument/2006/relationships/image" Target="../media/image1.emf"/><Relationship Id="rId16" Type="http://schemas.openxmlformats.org/officeDocument/2006/relationships/chart" Target="../charts/chart70.xml"/><Relationship Id="rId20" Type="http://schemas.openxmlformats.org/officeDocument/2006/relationships/chart" Target="../charts/chart73.xml"/><Relationship Id="rId1" Type="http://schemas.openxmlformats.org/officeDocument/2006/relationships/chart" Target="../charts/chart6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9.xml"/><Relationship Id="rId10" Type="http://schemas.openxmlformats.org/officeDocument/2006/relationships/image" Target="../media/image9.jpeg"/><Relationship Id="rId19" Type="http://schemas.openxmlformats.org/officeDocument/2006/relationships/chart" Target="../charts/chart72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8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1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78.xml"/><Relationship Id="rId2" Type="http://schemas.openxmlformats.org/officeDocument/2006/relationships/image" Target="../media/image1.emf"/><Relationship Id="rId16" Type="http://schemas.openxmlformats.org/officeDocument/2006/relationships/chart" Target="../charts/chart77.xml"/><Relationship Id="rId20" Type="http://schemas.openxmlformats.org/officeDocument/2006/relationships/chart" Target="../charts/chart80.xml"/><Relationship Id="rId1" Type="http://schemas.openxmlformats.org/officeDocument/2006/relationships/chart" Target="../charts/chart7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6.xml"/><Relationship Id="rId10" Type="http://schemas.openxmlformats.org/officeDocument/2006/relationships/image" Target="../media/image9.jpeg"/><Relationship Id="rId19" Type="http://schemas.openxmlformats.org/officeDocument/2006/relationships/chart" Target="../charts/chart79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5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8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8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8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8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87.xml"/><Relationship Id="rId18" Type="http://schemas.openxmlformats.org/officeDocument/2006/relationships/chart" Target="../charts/chart92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3.jpeg"/><Relationship Id="rId17" Type="http://schemas.openxmlformats.org/officeDocument/2006/relationships/chart" Target="../charts/chart91.xml"/><Relationship Id="rId2" Type="http://schemas.openxmlformats.org/officeDocument/2006/relationships/image" Target="../media/image2.emf"/><Relationship Id="rId16" Type="http://schemas.openxmlformats.org/officeDocument/2006/relationships/chart" Target="../charts/chart9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22.jpeg"/><Relationship Id="rId5" Type="http://schemas.openxmlformats.org/officeDocument/2006/relationships/image" Target="../media/image5.emf"/><Relationship Id="rId15" Type="http://schemas.openxmlformats.org/officeDocument/2006/relationships/chart" Target="../charts/chart8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8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43" name="Picture 4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42" name="Picture 4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A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A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A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A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A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A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6" name="Picture 4">
          <a:extLst>
            <a:ext uri="{FF2B5EF4-FFF2-40B4-BE49-F238E27FC236}">
              <a16:creationId xmlns:a16="http://schemas.microsoft.com/office/drawing/2014/main" id="{00000000-0008-0000-0A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A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A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A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A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A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A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A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A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A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A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39" name="Picture 4">
          <a:extLst>
            <a:ext uri="{FF2B5EF4-FFF2-40B4-BE49-F238E27FC236}">
              <a16:creationId xmlns:a16="http://schemas.microsoft.com/office/drawing/2014/main" id="{00000000-0008-0000-0A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A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A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A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A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B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B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B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B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B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B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B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B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B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B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00000000-0008-0000-0B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B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B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B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B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C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C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C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C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C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C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C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D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D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D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D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D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D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D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D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D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D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D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D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6349</xdr:rowOff>
    </xdr:from>
    <xdr:to>
      <xdr:col>27</xdr:col>
      <xdr:colOff>698500</xdr:colOff>
      <xdr:row>57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9525</xdr:rowOff>
    </xdr:from>
    <xdr:to>
      <xdr:col>23</xdr:col>
      <xdr:colOff>0</xdr:colOff>
      <xdr:row>73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</xdr:colOff>
      <xdr:row>58</xdr:row>
      <xdr:rowOff>15876</xdr:rowOff>
    </xdr:from>
    <xdr:to>
      <xdr:col>31</xdr:col>
      <xdr:colOff>15876</xdr:colOff>
      <xdr:row>73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22224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F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F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F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F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142876</xdr:colOff>
      <xdr:row>59</xdr:row>
      <xdr:rowOff>9525</xdr:rowOff>
    </xdr:from>
    <xdr:to>
      <xdr:col>23</xdr:col>
      <xdr:colOff>15876</xdr:colOff>
      <xdr:row>73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F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59</xdr:row>
      <xdr:rowOff>15876</xdr:rowOff>
    </xdr:from>
    <xdr:to>
      <xdr:col>31</xdr:col>
      <xdr:colOff>0</xdr:colOff>
      <xdr:row>73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F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263525</xdr:rowOff>
    </xdr:from>
    <xdr:to>
      <xdr:col>24</xdr:col>
      <xdr:colOff>15875</xdr:colOff>
      <xdr:row>74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74</xdr:row>
      <xdr:rowOff>31749</xdr:rowOff>
    </xdr:from>
    <xdr:to>
      <xdr:col>24</xdr:col>
      <xdr:colOff>15875</xdr:colOff>
      <xdr:row>88</xdr:row>
      <xdr:rowOff>269874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0</xdr:colOff>
      <xdr:row>43</xdr:row>
      <xdr:rowOff>15875</xdr:rowOff>
    </xdr:from>
    <xdr:to>
      <xdr:col>28</xdr:col>
      <xdr:colOff>15875</xdr:colOff>
      <xdr:row>58</xdr:row>
      <xdr:rowOff>269875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31749</xdr:colOff>
      <xdr:row>58</xdr:row>
      <xdr:rowOff>269876</xdr:rowOff>
    </xdr:from>
    <xdr:to>
      <xdr:col>30</xdr:col>
      <xdr:colOff>682624</xdr:colOff>
      <xdr:row>74</xdr:row>
      <xdr:rowOff>47626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31750</xdr:colOff>
      <xdr:row>74</xdr:row>
      <xdr:rowOff>31750</xdr:rowOff>
    </xdr:from>
    <xdr:to>
      <xdr:col>30</xdr:col>
      <xdr:colOff>698500</xdr:colOff>
      <xdr:row>89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STEWARD%20CONSULTANT\Desktop\EDMP-DATA-1.10%20KITANDWE%20JOEL\MCC-C2-STN-71-Kira-Bulindo%20Road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Preliminary%20Data%20For%20Review\EDMP-DATA-1.10%20KITANDWE%20JOEL\MCC-C2-STN-71-Kira-Bulindo%20Road-Jo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 Kiira-Bulindo"/>
      <sheetName val="23.09 Bulindo-Kiira"/>
      <sheetName val="24.09 Kira-Bulindo"/>
      <sheetName val="24.09 Bulindo-Kira"/>
      <sheetName val="25.09 Kira-Bulindo"/>
      <sheetName val="25.09 Bulindo-Kira"/>
      <sheetName val="26.09 Kira-Bulindo-24h"/>
      <sheetName val="26.09 Bulind-Kira-24h"/>
      <sheetName val="27.09 Kira-Bulindo"/>
      <sheetName val="27.09 Bulindo-Kira"/>
      <sheetName val="28.09 Kira-Bulindo-24h"/>
      <sheetName val="28.09 Bulindo-Kira- 24h"/>
      <sheetName val="29.09 Kira-Bulindo"/>
      <sheetName val="29.09 Bulindo-Kira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C12- STN71- KIRA-BULINDO ROAD</v>
          </cell>
        </row>
        <row r="6">
          <cell r="D6" t="str">
            <v>KIRA</v>
          </cell>
          <cell r="G6" t="str">
            <v>BULINDO</v>
          </cell>
        </row>
      </sheetData>
      <sheetData sheetId="1">
        <row r="3">
          <cell r="C3" t="str">
            <v>MCC - C12- STN71- KIRA-BULINDO ROAD</v>
          </cell>
        </row>
      </sheetData>
      <sheetData sheetId="2"/>
      <sheetData sheetId="3"/>
      <sheetData sheetId="4"/>
      <sheetData sheetId="5">
        <row r="5">
          <cell r="G5" t="str">
            <v>Kira Bulindo Road</v>
          </cell>
          <cell r="K5" t="str">
            <v>Onyuti</v>
          </cell>
        </row>
        <row r="6">
          <cell r="K6" t="str">
            <v>Tracy</v>
          </cell>
        </row>
      </sheetData>
      <sheetData sheetId="6">
        <row r="5">
          <cell r="D5" t="str">
            <v>26.09.19</v>
          </cell>
          <cell r="G5" t="str">
            <v>Kira Bulindo Road</v>
          </cell>
          <cell r="K5" t="str">
            <v>Onyuti</v>
          </cell>
        </row>
        <row r="6">
          <cell r="K6" t="str">
            <v>Tracy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259</v>
          </cell>
          <cell r="AF10">
            <v>573</v>
          </cell>
        </row>
        <row r="11">
          <cell r="R11" t="str">
            <v>0800-0900</v>
          </cell>
          <cell r="AE11">
            <v>166</v>
          </cell>
          <cell r="AF11">
            <v>482</v>
          </cell>
        </row>
        <row r="12">
          <cell r="R12" t="str">
            <v>0900-1000</v>
          </cell>
          <cell r="AE12">
            <v>268</v>
          </cell>
          <cell r="AF12">
            <v>630</v>
          </cell>
        </row>
        <row r="13">
          <cell r="R13" t="str">
            <v>1000-1100</v>
          </cell>
          <cell r="AE13">
            <v>207</v>
          </cell>
          <cell r="AF13">
            <v>577</v>
          </cell>
        </row>
        <row r="14">
          <cell r="R14" t="str">
            <v>1100-1200</v>
          </cell>
          <cell r="AE14">
            <v>197</v>
          </cell>
          <cell r="AF14">
            <v>470</v>
          </cell>
        </row>
        <row r="15">
          <cell r="R15" t="str">
            <v>1200-1300</v>
          </cell>
          <cell r="AE15">
            <v>187</v>
          </cell>
          <cell r="AF15">
            <v>458</v>
          </cell>
        </row>
        <row r="16">
          <cell r="R16" t="str">
            <v>1300-1400</v>
          </cell>
          <cell r="AE16">
            <v>205</v>
          </cell>
          <cell r="AF16">
            <v>443</v>
          </cell>
        </row>
        <row r="17">
          <cell r="R17" t="str">
            <v>1400-1500</v>
          </cell>
          <cell r="AE17">
            <v>245</v>
          </cell>
          <cell r="AF17">
            <v>519</v>
          </cell>
        </row>
        <row r="18">
          <cell r="R18" t="str">
            <v>1500-1600</v>
          </cell>
          <cell r="AE18">
            <v>228</v>
          </cell>
          <cell r="AF18">
            <v>464</v>
          </cell>
        </row>
        <row r="19">
          <cell r="R19" t="str">
            <v>1600-1700</v>
          </cell>
          <cell r="AE19">
            <v>344</v>
          </cell>
          <cell r="AF19">
            <v>627</v>
          </cell>
        </row>
        <row r="20">
          <cell r="R20" t="str">
            <v>1700-1800</v>
          </cell>
          <cell r="AE20">
            <v>402</v>
          </cell>
          <cell r="AF20">
            <v>674</v>
          </cell>
        </row>
        <row r="21">
          <cell r="R21" t="str">
            <v>1800-1900</v>
          </cell>
          <cell r="AE21">
            <v>436</v>
          </cell>
          <cell r="AF21">
            <v>739</v>
          </cell>
        </row>
        <row r="22">
          <cell r="R22" t="str">
            <v>1900-2000</v>
          </cell>
          <cell r="AE22">
            <v>380</v>
          </cell>
          <cell r="AF22">
            <v>766</v>
          </cell>
        </row>
        <row r="23">
          <cell r="R23" t="str">
            <v>2000-2100</v>
          </cell>
          <cell r="AE23">
            <v>324</v>
          </cell>
          <cell r="AF23">
            <v>659</v>
          </cell>
        </row>
        <row r="24">
          <cell r="R24" t="str">
            <v>2100-2200</v>
          </cell>
          <cell r="AE24">
            <v>350</v>
          </cell>
          <cell r="AF24">
            <v>680</v>
          </cell>
        </row>
        <row r="25">
          <cell r="R25" t="str">
            <v>2200-2300</v>
          </cell>
          <cell r="AE25">
            <v>312</v>
          </cell>
          <cell r="AF25">
            <v>546</v>
          </cell>
        </row>
        <row r="26">
          <cell r="R26" t="str">
            <v>2300-0000</v>
          </cell>
          <cell r="AE26">
            <v>153</v>
          </cell>
          <cell r="AF26">
            <v>307</v>
          </cell>
        </row>
        <row r="27">
          <cell r="R27" t="str">
            <v>0000-0100</v>
          </cell>
          <cell r="AE27">
            <v>98</v>
          </cell>
          <cell r="AF27">
            <v>178</v>
          </cell>
        </row>
        <row r="28">
          <cell r="R28" t="str">
            <v>0100-0200</v>
          </cell>
          <cell r="AE28">
            <v>34</v>
          </cell>
          <cell r="AF28">
            <v>93</v>
          </cell>
        </row>
        <row r="29">
          <cell r="R29" t="str">
            <v>0200-0300</v>
          </cell>
          <cell r="AE29">
            <v>22</v>
          </cell>
          <cell r="AF29">
            <v>43</v>
          </cell>
        </row>
        <row r="30">
          <cell r="R30" t="str">
            <v>0300-0400</v>
          </cell>
          <cell r="AE30">
            <v>24</v>
          </cell>
          <cell r="AF30">
            <v>32</v>
          </cell>
        </row>
        <row r="31">
          <cell r="R31" t="str">
            <v>0400-0500</v>
          </cell>
          <cell r="AE31">
            <v>21</v>
          </cell>
          <cell r="AF31">
            <v>46</v>
          </cell>
        </row>
        <row r="32">
          <cell r="R32" t="str">
            <v>0500-0600</v>
          </cell>
          <cell r="AE32">
            <v>69</v>
          </cell>
          <cell r="AF32">
            <v>94</v>
          </cell>
        </row>
        <row r="33">
          <cell r="R33" t="str">
            <v>0600-0700</v>
          </cell>
          <cell r="AE33">
            <v>136</v>
          </cell>
          <cell r="AF33">
            <v>209</v>
          </cell>
        </row>
        <row r="107">
          <cell r="C107">
            <v>0.3026481715006305</v>
          </cell>
          <cell r="D107">
            <v>3.8510039771073819E-2</v>
          </cell>
          <cell r="E107">
            <v>3.7637016199437386E-2</v>
          </cell>
          <cell r="F107">
            <v>6.3051702395964693E-2</v>
          </cell>
          <cell r="G107">
            <v>2.7160733339800175E-3</v>
          </cell>
          <cell r="H107">
            <v>1.9400523814142983E-4</v>
          </cell>
          <cell r="I107">
            <v>3.6860995246871663E-2</v>
          </cell>
          <cell r="J107">
            <v>4.3651178581821711E-3</v>
          </cell>
          <cell r="K107">
            <v>4.7531283344650309E-3</v>
          </cell>
          <cell r="L107">
            <v>6.7901833349500438E-4</v>
          </cell>
          <cell r="M107">
            <v>0.50848772916868756</v>
          </cell>
          <cell r="N107">
            <v>9.7002619070714915E-5</v>
          </cell>
        </row>
        <row r="108">
          <cell r="C108">
            <v>0.61574896388395506</v>
          </cell>
          <cell r="D108">
            <v>7.8350108545490432E-2</v>
          </cell>
          <cell r="E108">
            <v>7.6573909611209787E-2</v>
          </cell>
          <cell r="F108">
            <v>0.12828103414249062</v>
          </cell>
          <cell r="G108">
            <v>5.525952239984212E-3</v>
          </cell>
          <cell r="H108">
            <v>3.9471087428458656E-4</v>
          </cell>
          <cell r="I108">
            <v>7.4995066114071446E-2</v>
          </cell>
          <cell r="J108">
            <v>8.8809946714031966E-3</v>
          </cell>
          <cell r="K108">
            <v>9.6704164199723705E-3</v>
          </cell>
          <cell r="L108">
            <v>1.381488059996053E-3</v>
          </cell>
          <cell r="N108">
            <v>1.9735543714229328E-4</v>
          </cell>
        </row>
      </sheetData>
      <sheetData sheetId="7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538</v>
          </cell>
          <cell r="AF10">
            <v>1029</v>
          </cell>
        </row>
        <row r="11">
          <cell r="R11" t="str">
            <v>0800-0900</v>
          </cell>
          <cell r="AE11">
            <v>382</v>
          </cell>
          <cell r="AF11">
            <v>780</v>
          </cell>
        </row>
        <row r="12">
          <cell r="R12" t="str">
            <v>0900-1000</v>
          </cell>
          <cell r="AE12">
            <v>337</v>
          </cell>
          <cell r="AF12">
            <v>655</v>
          </cell>
        </row>
        <row r="13">
          <cell r="R13" t="str">
            <v>1000-1100</v>
          </cell>
          <cell r="AE13">
            <v>319</v>
          </cell>
          <cell r="AF13">
            <v>676</v>
          </cell>
        </row>
        <row r="14">
          <cell r="R14" t="str">
            <v>1100-1200</v>
          </cell>
          <cell r="AE14">
            <v>314</v>
          </cell>
          <cell r="AF14">
            <v>592</v>
          </cell>
        </row>
        <row r="15">
          <cell r="R15" t="str">
            <v>1200-1300</v>
          </cell>
          <cell r="AE15">
            <v>268</v>
          </cell>
          <cell r="AF15">
            <v>531</v>
          </cell>
        </row>
        <row r="16">
          <cell r="R16" t="str">
            <v>1300-1400</v>
          </cell>
          <cell r="AE16">
            <v>225</v>
          </cell>
          <cell r="AF16">
            <v>516</v>
          </cell>
        </row>
        <row r="17">
          <cell r="R17" t="str">
            <v>1400-1500</v>
          </cell>
          <cell r="AE17">
            <v>301</v>
          </cell>
          <cell r="AF17">
            <v>549</v>
          </cell>
        </row>
        <row r="18">
          <cell r="R18" t="str">
            <v>1500-1600</v>
          </cell>
          <cell r="AE18">
            <v>290</v>
          </cell>
          <cell r="AF18">
            <v>545</v>
          </cell>
        </row>
        <row r="19">
          <cell r="R19" t="str">
            <v>1600-1700</v>
          </cell>
          <cell r="AE19">
            <v>274</v>
          </cell>
          <cell r="AF19">
            <v>573</v>
          </cell>
        </row>
        <row r="20">
          <cell r="R20" t="str">
            <v>1700-1800</v>
          </cell>
          <cell r="AE20">
            <v>335</v>
          </cell>
          <cell r="AF20">
            <v>605</v>
          </cell>
        </row>
        <row r="21">
          <cell r="R21" t="str">
            <v>1800-1900</v>
          </cell>
          <cell r="AE21">
            <v>283</v>
          </cell>
          <cell r="AF21">
            <v>615</v>
          </cell>
        </row>
        <row r="22">
          <cell r="R22" t="str">
            <v>1900-2000</v>
          </cell>
          <cell r="AE22">
            <v>307</v>
          </cell>
          <cell r="AF22">
            <v>684</v>
          </cell>
        </row>
        <row r="23">
          <cell r="R23" t="str">
            <v>2000-2100</v>
          </cell>
          <cell r="AE23">
            <v>200</v>
          </cell>
          <cell r="AF23">
            <v>519</v>
          </cell>
        </row>
        <row r="24">
          <cell r="R24" t="str">
            <v>2100-2200</v>
          </cell>
          <cell r="AE24">
            <v>141</v>
          </cell>
          <cell r="AF24">
            <v>351</v>
          </cell>
        </row>
        <row r="25">
          <cell r="R25" t="str">
            <v>2200-2300</v>
          </cell>
          <cell r="AE25">
            <v>124</v>
          </cell>
          <cell r="AF25">
            <v>288</v>
          </cell>
        </row>
        <row r="26">
          <cell r="R26" t="str">
            <v>2300-0000</v>
          </cell>
          <cell r="AE26">
            <v>59</v>
          </cell>
          <cell r="AF26">
            <v>145</v>
          </cell>
        </row>
        <row r="27">
          <cell r="R27" t="str">
            <v>0000-0100</v>
          </cell>
          <cell r="AE27">
            <v>31</v>
          </cell>
          <cell r="AF27">
            <v>82</v>
          </cell>
        </row>
        <row r="28">
          <cell r="R28" t="str">
            <v>0100-0200</v>
          </cell>
          <cell r="AE28">
            <v>16</v>
          </cell>
          <cell r="AF28">
            <v>43</v>
          </cell>
        </row>
        <row r="29">
          <cell r="R29" t="str">
            <v>0200-0300</v>
          </cell>
          <cell r="AE29">
            <v>4</v>
          </cell>
          <cell r="AF29">
            <v>22</v>
          </cell>
        </row>
        <row r="30">
          <cell r="R30" t="str">
            <v>0300-0400</v>
          </cell>
          <cell r="AE30">
            <v>9</v>
          </cell>
          <cell r="AF30">
            <v>20</v>
          </cell>
        </row>
        <row r="31">
          <cell r="R31" t="str">
            <v>0400-0500</v>
          </cell>
          <cell r="AE31">
            <v>31</v>
          </cell>
          <cell r="AF31">
            <v>45</v>
          </cell>
        </row>
        <row r="32">
          <cell r="R32" t="str">
            <v>0500-0600</v>
          </cell>
          <cell r="AE32">
            <v>141</v>
          </cell>
          <cell r="AF32">
            <v>176</v>
          </cell>
        </row>
        <row r="33">
          <cell r="R33" t="str">
            <v>0600-0700</v>
          </cell>
          <cell r="AE33">
            <v>643</v>
          </cell>
          <cell r="AF33">
            <v>749</v>
          </cell>
        </row>
        <row r="107">
          <cell r="C107">
            <v>0.32455977757182575</v>
          </cell>
          <cell r="D107">
            <v>3.5310472659870251E-2</v>
          </cell>
          <cell r="E107">
            <v>3.7071362372567189E-2</v>
          </cell>
          <cell r="F107">
            <v>6.5060240963855417E-2</v>
          </cell>
          <cell r="G107">
            <v>2.5949953660797036E-3</v>
          </cell>
          <cell r="H107">
            <v>9.2678405931417978E-5</v>
          </cell>
          <cell r="I107">
            <v>4.2817423540315105E-2</v>
          </cell>
          <cell r="J107">
            <v>3.8924930491195551E-3</v>
          </cell>
          <cell r="K107">
            <v>4.5412418906394811E-3</v>
          </cell>
          <cell r="L107">
            <v>4.6339202965708991E-4</v>
          </cell>
          <cell r="M107">
            <v>0.48359592215013902</v>
          </cell>
          <cell r="N107">
            <v>0</v>
          </cell>
        </row>
        <row r="108">
          <cell r="C108">
            <v>0.62849964106245515</v>
          </cell>
          <cell r="D108">
            <v>6.8377602297200288E-2</v>
          </cell>
          <cell r="E108">
            <v>7.1787508973438621E-2</v>
          </cell>
          <cell r="F108">
            <v>0.12598707824838479</v>
          </cell>
          <cell r="G108">
            <v>5.0251256281407036E-3</v>
          </cell>
          <cell r="H108">
            <v>1.7946877243359656E-4</v>
          </cell>
          <cell r="I108">
            <v>8.2914572864321606E-2</v>
          </cell>
          <cell r="J108">
            <v>7.537688442211055E-3</v>
          </cell>
          <cell r="K108">
            <v>8.7939698492462311E-3</v>
          </cell>
          <cell r="L108">
            <v>8.9734386216798272E-4</v>
          </cell>
          <cell r="N108">
            <v>0</v>
          </cell>
        </row>
      </sheetData>
      <sheetData sheetId="8">
        <row r="5">
          <cell r="D5" t="str">
            <v>27.09.19</v>
          </cell>
          <cell r="G5" t="str">
            <v>Kira Bulindo Road</v>
          </cell>
          <cell r="K5" t="str">
            <v>Onyuti</v>
          </cell>
        </row>
        <row r="6">
          <cell r="K6" t="str">
            <v>Tracy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241</v>
          </cell>
          <cell r="AF10">
            <v>523</v>
          </cell>
        </row>
        <row r="11">
          <cell r="R11" t="str">
            <v>0800-0900</v>
          </cell>
          <cell r="AE11">
            <v>190</v>
          </cell>
          <cell r="AF11">
            <v>589</v>
          </cell>
        </row>
        <row r="12">
          <cell r="R12" t="str">
            <v>0900-1000</v>
          </cell>
          <cell r="AE12">
            <v>182</v>
          </cell>
          <cell r="AF12">
            <v>489</v>
          </cell>
        </row>
        <row r="13">
          <cell r="R13" t="str">
            <v>1000-1100</v>
          </cell>
          <cell r="AE13">
            <v>187</v>
          </cell>
          <cell r="AF13">
            <v>450</v>
          </cell>
        </row>
        <row r="14">
          <cell r="R14" t="str">
            <v>1100-1200</v>
          </cell>
          <cell r="AE14">
            <v>198</v>
          </cell>
          <cell r="AF14">
            <v>468</v>
          </cell>
        </row>
        <row r="15">
          <cell r="R15" t="str">
            <v>1200-1300</v>
          </cell>
          <cell r="AE15">
            <v>221</v>
          </cell>
          <cell r="AF15">
            <v>413</v>
          </cell>
        </row>
        <row r="16">
          <cell r="R16" t="str">
            <v>1300-1400</v>
          </cell>
          <cell r="AE16">
            <v>188</v>
          </cell>
          <cell r="AF16">
            <v>302</v>
          </cell>
        </row>
        <row r="17">
          <cell r="R17" t="str">
            <v>1400-1500</v>
          </cell>
          <cell r="AE17">
            <v>198</v>
          </cell>
          <cell r="AF17">
            <v>313</v>
          </cell>
        </row>
        <row r="18">
          <cell r="R18" t="str">
            <v>1500-1600</v>
          </cell>
          <cell r="AE18">
            <v>223</v>
          </cell>
          <cell r="AF18">
            <v>416</v>
          </cell>
        </row>
        <row r="19">
          <cell r="R19" t="str">
            <v>1600-1700</v>
          </cell>
          <cell r="AE19">
            <v>266</v>
          </cell>
          <cell r="AF19">
            <v>471</v>
          </cell>
        </row>
        <row r="20">
          <cell r="R20" t="str">
            <v>1700-1800</v>
          </cell>
          <cell r="AE20">
            <v>289</v>
          </cell>
          <cell r="AF20">
            <v>455</v>
          </cell>
        </row>
        <row r="21">
          <cell r="R21" t="str">
            <v>1800-1900</v>
          </cell>
          <cell r="AE21">
            <v>298</v>
          </cell>
          <cell r="AF21">
            <v>508</v>
          </cell>
        </row>
        <row r="59">
          <cell r="C59">
            <v>0.27941448953122106</v>
          </cell>
          <cell r="D59">
            <v>4.9101352603298128E-2</v>
          </cell>
          <cell r="E59">
            <v>4.3542708912358716E-2</v>
          </cell>
          <cell r="F59">
            <v>6.800074115249212E-2</v>
          </cell>
          <cell r="G59">
            <v>2.4087455994070781E-3</v>
          </cell>
          <cell r="H59">
            <v>5.5586436909394106E-4</v>
          </cell>
          <cell r="I59">
            <v>4.1504539559014265E-2</v>
          </cell>
          <cell r="J59">
            <v>6.6703724291272927E-3</v>
          </cell>
          <cell r="K59">
            <v>4.2616268297202145E-3</v>
          </cell>
          <cell r="L59">
            <v>9.2644061515656843E-4</v>
          </cell>
          <cell r="M59">
            <v>0.50324254215304798</v>
          </cell>
          <cell r="N59">
            <v>3.7057624606262737E-4</v>
          </cell>
        </row>
        <row r="60">
          <cell r="C60">
            <v>0.56247668780305859</v>
          </cell>
          <cell r="D60">
            <v>9.8843715031704582E-2</v>
          </cell>
          <cell r="E60">
            <v>8.7653860499813496E-2</v>
          </cell>
          <cell r="F60">
            <v>0.13688922044013427</v>
          </cell>
          <cell r="G60">
            <v>4.8489369638194703E-3</v>
          </cell>
          <cell r="H60">
            <v>1.1189854531891085E-3</v>
          </cell>
          <cell r="I60">
            <v>8.3550913838120106E-2</v>
          </cell>
          <cell r="J60">
            <v>1.3427825438269302E-2</v>
          </cell>
          <cell r="K60">
            <v>8.5788884744498316E-3</v>
          </cell>
          <cell r="L60">
            <v>1.8649757553151809E-3</v>
          </cell>
          <cell r="N60">
            <v>7.459903021260724E-4</v>
          </cell>
        </row>
      </sheetData>
      <sheetData sheetId="9">
        <row r="5">
          <cell r="G5" t="str">
            <v>Kira Bulindo Road</v>
          </cell>
          <cell r="K5" t="str">
            <v>Onyuti</v>
          </cell>
        </row>
        <row r="6">
          <cell r="K6" t="str">
            <v>Tracy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337</v>
          </cell>
          <cell r="AF10">
            <v>812</v>
          </cell>
        </row>
        <row r="11">
          <cell r="R11" t="str">
            <v>0800-0900</v>
          </cell>
          <cell r="AE11">
            <v>312</v>
          </cell>
          <cell r="AF11">
            <v>690</v>
          </cell>
        </row>
        <row r="12">
          <cell r="R12" t="str">
            <v>0900-1000</v>
          </cell>
          <cell r="AE12">
            <v>338</v>
          </cell>
          <cell r="AF12">
            <v>681</v>
          </cell>
        </row>
        <row r="13">
          <cell r="R13" t="str">
            <v>1000-1100</v>
          </cell>
          <cell r="AE13">
            <v>304</v>
          </cell>
          <cell r="AF13">
            <v>614</v>
          </cell>
        </row>
        <row r="14">
          <cell r="R14" t="str">
            <v>1100-1200</v>
          </cell>
          <cell r="AE14">
            <v>285</v>
          </cell>
          <cell r="AF14">
            <v>532</v>
          </cell>
        </row>
        <row r="15">
          <cell r="R15" t="str">
            <v>1200-1300</v>
          </cell>
          <cell r="AE15">
            <v>308</v>
          </cell>
          <cell r="AF15">
            <v>600</v>
          </cell>
        </row>
        <row r="16">
          <cell r="R16" t="str">
            <v>1300-1400</v>
          </cell>
          <cell r="AE16">
            <v>246</v>
          </cell>
          <cell r="AF16">
            <v>340</v>
          </cell>
        </row>
        <row r="17">
          <cell r="R17" t="str">
            <v>1400-1500</v>
          </cell>
          <cell r="AE17">
            <v>231</v>
          </cell>
          <cell r="AF17">
            <v>360</v>
          </cell>
        </row>
        <row r="18">
          <cell r="R18" t="str">
            <v>1500-1600</v>
          </cell>
          <cell r="AE18">
            <v>252</v>
          </cell>
          <cell r="AF18">
            <v>462</v>
          </cell>
        </row>
        <row r="19">
          <cell r="R19" t="str">
            <v>1600-1700</v>
          </cell>
          <cell r="AE19">
            <v>301</v>
          </cell>
          <cell r="AF19">
            <v>536</v>
          </cell>
        </row>
        <row r="20">
          <cell r="R20" t="str">
            <v>1700-1800</v>
          </cell>
          <cell r="AE20">
            <v>304</v>
          </cell>
          <cell r="AF20">
            <v>583</v>
          </cell>
        </row>
        <row r="21">
          <cell r="R21" t="str">
            <v>1800-1900</v>
          </cell>
          <cell r="AE21">
            <v>277</v>
          </cell>
          <cell r="AF21">
            <v>600</v>
          </cell>
        </row>
        <row r="59">
          <cell r="C59">
            <v>0.31042584434654918</v>
          </cell>
          <cell r="D59">
            <v>3.8913362701908955E-2</v>
          </cell>
          <cell r="E59">
            <v>4.0675477239353892E-2</v>
          </cell>
          <cell r="F59">
            <v>6.8281938325991193E-2</v>
          </cell>
          <cell r="G59">
            <v>2.2026431718061676E-3</v>
          </cell>
          <cell r="H59">
            <v>1.6152716593245229E-3</v>
          </cell>
          <cell r="I59">
            <v>4.0822320117474303E-2</v>
          </cell>
          <cell r="J59">
            <v>3.8179148311306903E-3</v>
          </cell>
          <cell r="K59">
            <v>4.5521292217327461E-3</v>
          </cell>
          <cell r="L59">
            <v>1.3215859030837004E-3</v>
          </cell>
          <cell r="M59">
            <v>0.486784140969163</v>
          </cell>
          <cell r="N59">
            <v>5.8737151248164463E-4</v>
          </cell>
        </row>
        <row r="60">
          <cell r="C60">
            <v>0.60486409155937049</v>
          </cell>
          <cell r="D60">
            <v>7.5822603719599424E-2</v>
          </cell>
          <cell r="E60">
            <v>7.9256080114449207E-2</v>
          </cell>
          <cell r="F60">
            <v>0.13304721030042918</v>
          </cell>
          <cell r="G60">
            <v>4.2918454935622317E-3</v>
          </cell>
          <cell r="H60">
            <v>3.1473533619456365E-3</v>
          </cell>
          <cell r="I60">
            <v>7.9542203147353358E-2</v>
          </cell>
          <cell r="J60">
            <v>7.4391988555078687E-3</v>
          </cell>
          <cell r="K60">
            <v>8.8698140200286126E-3</v>
          </cell>
          <cell r="L60">
            <v>2.5751072961373391E-3</v>
          </cell>
          <cell r="N60">
            <v>1.1444921316165952E-3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 Kiira-Bulindo"/>
      <sheetName val="23.09 Bulindo-Kiira"/>
      <sheetName val="24.09 Kira-Bulindo"/>
      <sheetName val="24.09 Bulindo-Kira"/>
      <sheetName val="25.09 Kira-Bulindo"/>
      <sheetName val="25.09 Bulindo-Kira"/>
      <sheetName val="25.07 Kibuye-Makindye"/>
      <sheetName val="25.07 Makindye-Kibuye"/>
      <sheetName val="26.07 Kibuye-Makindye-24h"/>
      <sheetName val="26.07 Makindye-Kibuye-24h"/>
      <sheetName val="28.09 Kira-Bulindo-24h"/>
      <sheetName val="28.09 Bulindo-Kira-24h"/>
      <sheetName val="29.09 Kira-Bulindo"/>
      <sheetName val="29.09 Bulindo-Kira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C12- STN71- KIRA-BULINDO ROAD</v>
          </cell>
        </row>
        <row r="6">
          <cell r="D6" t="str">
            <v>KIRA</v>
          </cell>
          <cell r="G6" t="str">
            <v>BULINDO</v>
          </cell>
        </row>
      </sheetData>
      <sheetData sheetId="1">
        <row r="3">
          <cell r="C3" t="str">
            <v>MCC - C12- STN71- KIRA-BULINDO ROAD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G5" t="str">
            <v>Kira Bulindo Road</v>
          </cell>
          <cell r="K5" t="str">
            <v>Emma</v>
          </cell>
        </row>
        <row r="6">
          <cell r="K6" t="str">
            <v>Tracy</v>
          </cell>
        </row>
      </sheetData>
      <sheetData sheetId="10">
        <row r="5">
          <cell r="D5" t="str">
            <v>28.09.19</v>
          </cell>
          <cell r="G5" t="str">
            <v>Kira Bulindo Road</v>
          </cell>
          <cell r="K5" t="str">
            <v>Emma</v>
          </cell>
        </row>
        <row r="6">
          <cell r="K6" t="str">
            <v>Tracy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140</v>
          </cell>
          <cell r="AF10">
            <v>418</v>
          </cell>
        </row>
        <row r="11">
          <cell r="R11" t="str">
            <v>0800-0900</v>
          </cell>
          <cell r="AE11">
            <v>173</v>
          </cell>
          <cell r="AF11">
            <v>537</v>
          </cell>
        </row>
        <row r="12">
          <cell r="R12" t="str">
            <v>0900-1000</v>
          </cell>
          <cell r="AE12">
            <v>236</v>
          </cell>
          <cell r="AF12">
            <v>590</v>
          </cell>
        </row>
        <row r="13">
          <cell r="R13" t="str">
            <v>1000-1100</v>
          </cell>
          <cell r="AE13">
            <v>293</v>
          </cell>
          <cell r="AF13">
            <v>649</v>
          </cell>
        </row>
        <row r="14">
          <cell r="R14" t="str">
            <v>1100-1200</v>
          </cell>
          <cell r="AE14">
            <v>333</v>
          </cell>
          <cell r="AF14">
            <v>670</v>
          </cell>
        </row>
        <row r="15">
          <cell r="R15" t="str">
            <v>1200-1300</v>
          </cell>
          <cell r="AE15">
            <v>307</v>
          </cell>
          <cell r="AF15">
            <v>563</v>
          </cell>
        </row>
        <row r="16">
          <cell r="R16" t="str">
            <v>1300-1400</v>
          </cell>
          <cell r="AE16">
            <v>387</v>
          </cell>
          <cell r="AF16">
            <v>687</v>
          </cell>
        </row>
        <row r="17">
          <cell r="R17" t="str">
            <v>1400-1500</v>
          </cell>
          <cell r="AE17">
            <v>348</v>
          </cell>
          <cell r="AF17">
            <v>668</v>
          </cell>
        </row>
        <row r="18">
          <cell r="R18" t="str">
            <v>1500-1600</v>
          </cell>
          <cell r="AE18">
            <v>333</v>
          </cell>
          <cell r="AF18">
            <v>618</v>
          </cell>
        </row>
        <row r="19">
          <cell r="R19" t="str">
            <v>1600-1700</v>
          </cell>
          <cell r="AE19">
            <v>359</v>
          </cell>
          <cell r="AF19">
            <v>679</v>
          </cell>
        </row>
        <row r="20">
          <cell r="R20" t="str">
            <v>1700-1800</v>
          </cell>
          <cell r="AE20">
            <v>330</v>
          </cell>
          <cell r="AF20">
            <v>534</v>
          </cell>
        </row>
        <row r="21">
          <cell r="R21" t="str">
            <v>1800-1900</v>
          </cell>
          <cell r="AE21">
            <v>393</v>
          </cell>
          <cell r="AF21">
            <v>700</v>
          </cell>
        </row>
        <row r="22">
          <cell r="R22" t="str">
            <v>1900-2000</v>
          </cell>
          <cell r="AE22">
            <v>361</v>
          </cell>
          <cell r="AF22">
            <v>789</v>
          </cell>
        </row>
        <row r="23">
          <cell r="R23" t="str">
            <v>2000-2100</v>
          </cell>
          <cell r="AE23">
            <v>368</v>
          </cell>
          <cell r="AF23">
            <v>753</v>
          </cell>
        </row>
        <row r="24">
          <cell r="R24" t="str">
            <v>2100-2200</v>
          </cell>
          <cell r="AE24">
            <v>331</v>
          </cell>
          <cell r="AF24">
            <v>650</v>
          </cell>
        </row>
        <row r="25">
          <cell r="R25" t="str">
            <v>2200-2300</v>
          </cell>
          <cell r="AE25">
            <v>322</v>
          </cell>
          <cell r="AF25">
            <v>598</v>
          </cell>
        </row>
        <row r="26">
          <cell r="R26" t="str">
            <v>2300-0000</v>
          </cell>
          <cell r="AE26">
            <v>250</v>
          </cell>
          <cell r="AF26">
            <v>418</v>
          </cell>
        </row>
        <row r="27">
          <cell r="R27" t="str">
            <v>0000-0100</v>
          </cell>
          <cell r="AE27">
            <v>170</v>
          </cell>
          <cell r="AF27">
            <v>270</v>
          </cell>
        </row>
        <row r="28">
          <cell r="R28" t="str">
            <v>0100-0200</v>
          </cell>
          <cell r="AE28">
            <v>109</v>
          </cell>
          <cell r="AF28">
            <v>183</v>
          </cell>
        </row>
        <row r="29">
          <cell r="R29" t="str">
            <v>0200-0300</v>
          </cell>
          <cell r="AE29">
            <v>104</v>
          </cell>
          <cell r="AF29">
            <v>189</v>
          </cell>
        </row>
        <row r="30">
          <cell r="R30" t="str">
            <v>0300-0400</v>
          </cell>
          <cell r="AE30">
            <v>61</v>
          </cell>
          <cell r="AF30">
            <v>103</v>
          </cell>
        </row>
        <row r="31">
          <cell r="R31" t="str">
            <v>0400-0500</v>
          </cell>
          <cell r="AE31">
            <v>61</v>
          </cell>
          <cell r="AF31">
            <v>103</v>
          </cell>
        </row>
        <row r="32">
          <cell r="R32" t="str">
            <v>0500-0600</v>
          </cell>
          <cell r="AE32">
            <v>45</v>
          </cell>
          <cell r="AF32">
            <v>80</v>
          </cell>
        </row>
        <row r="33">
          <cell r="R33" t="str">
            <v>0600-0700</v>
          </cell>
          <cell r="AE33">
            <v>45</v>
          </cell>
          <cell r="AF33">
            <v>78</v>
          </cell>
        </row>
        <row r="107">
          <cell r="C107">
            <v>0.32922703218530408</v>
          </cell>
          <cell r="D107">
            <v>4.6065758653595905E-2</v>
          </cell>
          <cell r="E107">
            <v>4.1294352390040777E-2</v>
          </cell>
          <cell r="F107">
            <v>5.0229895029062201E-2</v>
          </cell>
          <cell r="G107">
            <v>1.0410340938665742E-3</v>
          </cell>
          <cell r="H107">
            <v>6.0726988808883491E-4</v>
          </cell>
          <cell r="I107">
            <v>3.418061941528585E-2</v>
          </cell>
          <cell r="J107">
            <v>3.3833608050663658E-3</v>
          </cell>
          <cell r="K107">
            <v>1.9953153465776005E-3</v>
          </cell>
          <cell r="L107">
            <v>1.7350568231109568E-4</v>
          </cell>
          <cell r="M107">
            <v>0.49171510366964516</v>
          </cell>
          <cell r="N107">
            <v>8.6752841155547842E-5</v>
          </cell>
        </row>
        <row r="108">
          <cell r="C108">
            <v>0.64772145417306703</v>
          </cell>
          <cell r="D108">
            <v>9.0629800307219663E-2</v>
          </cell>
          <cell r="E108">
            <v>8.1242532855436075E-2</v>
          </cell>
          <cell r="F108">
            <v>9.8822324628776242E-2</v>
          </cell>
          <cell r="G108">
            <v>2.0481310803891449E-3</v>
          </cell>
          <cell r="H108">
            <v>1.1947431302270011E-3</v>
          </cell>
          <cell r="I108">
            <v>6.7246970472776918E-2</v>
          </cell>
          <cell r="J108">
            <v>6.6564260112647209E-3</v>
          </cell>
          <cell r="K108">
            <v>3.9255845707458614E-3</v>
          </cell>
          <cell r="L108">
            <v>3.413551800648575E-4</v>
          </cell>
          <cell r="N108">
            <v>1.7067759003242875E-4</v>
          </cell>
        </row>
      </sheetData>
      <sheetData sheetId="11">
        <row r="5">
          <cell r="G5" t="str">
            <v>Kira Bulindo Road</v>
          </cell>
          <cell r="K5" t="str">
            <v>Emma</v>
          </cell>
        </row>
        <row r="6">
          <cell r="K6" t="str">
            <v>Tracy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325</v>
          </cell>
          <cell r="AF10">
            <v>660</v>
          </cell>
        </row>
        <row r="11">
          <cell r="R11" t="str">
            <v>0800-0900</v>
          </cell>
          <cell r="AE11">
            <v>402</v>
          </cell>
          <cell r="AF11">
            <v>815</v>
          </cell>
        </row>
        <row r="12">
          <cell r="R12" t="str">
            <v>0900-1000</v>
          </cell>
          <cell r="AE12">
            <v>447</v>
          </cell>
          <cell r="AF12">
            <v>885</v>
          </cell>
        </row>
        <row r="13">
          <cell r="R13" t="str">
            <v>1000-1100</v>
          </cell>
          <cell r="AE13">
            <v>428</v>
          </cell>
          <cell r="AF13">
            <v>769</v>
          </cell>
        </row>
        <row r="14">
          <cell r="R14" t="str">
            <v>1100-1200</v>
          </cell>
          <cell r="AE14">
            <v>380</v>
          </cell>
          <cell r="AF14">
            <v>663</v>
          </cell>
        </row>
        <row r="15">
          <cell r="R15" t="str">
            <v>1200-1300</v>
          </cell>
          <cell r="AE15">
            <v>360</v>
          </cell>
          <cell r="AF15">
            <v>678</v>
          </cell>
        </row>
        <row r="16">
          <cell r="R16" t="str">
            <v>1300-1400</v>
          </cell>
          <cell r="AE16">
            <v>310</v>
          </cell>
          <cell r="AF16">
            <v>579</v>
          </cell>
        </row>
        <row r="17">
          <cell r="R17" t="str">
            <v>1400-1500</v>
          </cell>
          <cell r="AE17">
            <v>280</v>
          </cell>
          <cell r="AF17">
            <v>528</v>
          </cell>
        </row>
        <row r="18">
          <cell r="R18" t="str">
            <v>1500-1600</v>
          </cell>
          <cell r="AE18">
            <v>323</v>
          </cell>
          <cell r="AF18">
            <v>597</v>
          </cell>
        </row>
        <row r="19">
          <cell r="R19" t="str">
            <v>1600-1700</v>
          </cell>
          <cell r="AE19">
            <v>353</v>
          </cell>
          <cell r="AF19">
            <v>692</v>
          </cell>
        </row>
        <row r="20">
          <cell r="R20" t="str">
            <v>1700-1800</v>
          </cell>
          <cell r="AE20">
            <v>401</v>
          </cell>
          <cell r="AF20">
            <v>666</v>
          </cell>
        </row>
        <row r="21">
          <cell r="R21" t="str">
            <v>1800-1900</v>
          </cell>
          <cell r="AE21">
            <v>351</v>
          </cell>
          <cell r="AF21">
            <v>631</v>
          </cell>
        </row>
        <row r="22">
          <cell r="R22" t="str">
            <v>1900-2000</v>
          </cell>
          <cell r="AE22">
            <v>423</v>
          </cell>
          <cell r="AF22">
            <v>717</v>
          </cell>
        </row>
        <row r="23">
          <cell r="R23" t="str">
            <v>2000-2100</v>
          </cell>
          <cell r="AE23">
            <v>345</v>
          </cell>
          <cell r="AF23">
            <v>658</v>
          </cell>
        </row>
        <row r="24">
          <cell r="R24" t="str">
            <v>2100-2200</v>
          </cell>
          <cell r="AE24">
            <v>242</v>
          </cell>
          <cell r="AF24">
            <v>462</v>
          </cell>
        </row>
        <row r="25">
          <cell r="R25" t="str">
            <v>2200-2300</v>
          </cell>
          <cell r="AE25">
            <v>163</v>
          </cell>
          <cell r="AF25">
            <v>355</v>
          </cell>
        </row>
        <row r="26">
          <cell r="R26" t="str">
            <v>2300-0000</v>
          </cell>
          <cell r="AE26">
            <v>105</v>
          </cell>
          <cell r="AF26">
            <v>229</v>
          </cell>
        </row>
        <row r="27">
          <cell r="R27" t="str">
            <v>0000-0100</v>
          </cell>
          <cell r="AE27">
            <v>70</v>
          </cell>
          <cell r="AF27">
            <v>129</v>
          </cell>
        </row>
        <row r="28">
          <cell r="R28" t="str">
            <v>0100-0200</v>
          </cell>
          <cell r="AE28">
            <v>42</v>
          </cell>
          <cell r="AF28">
            <v>95</v>
          </cell>
        </row>
        <row r="29">
          <cell r="R29" t="str">
            <v>0200-0300</v>
          </cell>
          <cell r="AE29">
            <v>39</v>
          </cell>
          <cell r="AF29">
            <v>78</v>
          </cell>
        </row>
        <row r="30">
          <cell r="R30" t="str">
            <v>0300-0400</v>
          </cell>
          <cell r="AE30">
            <v>41</v>
          </cell>
          <cell r="AF30">
            <v>72</v>
          </cell>
        </row>
        <row r="31">
          <cell r="R31" t="str">
            <v>0400-0500</v>
          </cell>
          <cell r="AE31">
            <v>26</v>
          </cell>
          <cell r="AF31">
            <v>53</v>
          </cell>
        </row>
        <row r="32">
          <cell r="R32" t="str">
            <v>0500-0600</v>
          </cell>
          <cell r="AE32">
            <v>32</v>
          </cell>
          <cell r="AF32">
            <v>62</v>
          </cell>
        </row>
        <row r="33">
          <cell r="R33" t="str">
            <v>0600-0700</v>
          </cell>
          <cell r="AE33">
            <v>99</v>
          </cell>
          <cell r="AF33">
            <v>193</v>
          </cell>
        </row>
        <row r="107">
          <cell r="C107">
            <v>0.3442215515710989</v>
          </cell>
          <cell r="D107">
            <v>4.6245339960944432E-2</v>
          </cell>
          <cell r="E107">
            <v>3.5416296822297175E-2</v>
          </cell>
          <cell r="F107">
            <v>5.1837386827622935E-2</v>
          </cell>
          <cell r="G107">
            <v>1.2426770814841115E-3</v>
          </cell>
          <cell r="H107">
            <v>3.5505059470974611E-4</v>
          </cell>
          <cell r="I107">
            <v>3.9144328066749515E-2</v>
          </cell>
          <cell r="J107">
            <v>9.8526540031954549E-3</v>
          </cell>
          <cell r="K107">
            <v>2.4853541629682231E-3</v>
          </cell>
          <cell r="L107">
            <v>4.4381324338718268E-4</v>
          </cell>
          <cell r="M107">
            <v>0.46857802236818746</v>
          </cell>
          <cell r="N107">
            <v>1.7752529735487306E-4</v>
          </cell>
        </row>
        <row r="108">
          <cell r="C108">
            <v>0.64773676298647065</v>
          </cell>
          <cell r="D108">
            <v>8.7021880741606814E-2</v>
          </cell>
          <cell r="E108">
            <v>6.6644396191748792E-2</v>
          </cell>
          <cell r="F108">
            <v>9.7544680140303985E-2</v>
          </cell>
          <cell r="G108">
            <v>2.3383998663771507E-3</v>
          </cell>
          <cell r="H108">
            <v>6.6811424753632871E-4</v>
          </cell>
          <cell r="I108">
            <v>7.3659595790880245E-2</v>
          </cell>
          <cell r="J108">
            <v>1.8540170369133122E-2</v>
          </cell>
          <cell r="K108">
            <v>4.6767997327543014E-3</v>
          </cell>
          <cell r="L108">
            <v>8.3514280942041089E-4</v>
          </cell>
          <cell r="N108">
            <v>3.3405712376816435E-4</v>
          </cell>
        </row>
      </sheetData>
      <sheetData sheetId="12">
        <row r="5">
          <cell r="D5" t="str">
            <v>29.09.19</v>
          </cell>
          <cell r="G5" t="str">
            <v>Kira Bulindo Road</v>
          </cell>
          <cell r="K5" t="str">
            <v>Emma</v>
          </cell>
        </row>
        <row r="6">
          <cell r="K6" t="str">
            <v>Tracy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112</v>
          </cell>
          <cell r="AF10">
            <v>268</v>
          </cell>
        </row>
        <row r="11">
          <cell r="R11" t="str">
            <v>0800-0900</v>
          </cell>
          <cell r="AE11">
            <v>144</v>
          </cell>
          <cell r="AF11">
            <v>341</v>
          </cell>
        </row>
        <row r="12">
          <cell r="R12" t="str">
            <v>0900-1000</v>
          </cell>
          <cell r="AE12">
            <v>210</v>
          </cell>
          <cell r="AF12">
            <v>391</v>
          </cell>
        </row>
        <row r="13">
          <cell r="R13" t="str">
            <v>1000-1100</v>
          </cell>
          <cell r="AE13">
            <v>261</v>
          </cell>
          <cell r="AF13">
            <v>430</v>
          </cell>
        </row>
        <row r="14">
          <cell r="R14" t="str">
            <v>1100-1200</v>
          </cell>
          <cell r="AE14">
            <v>244</v>
          </cell>
          <cell r="AF14">
            <v>402</v>
          </cell>
        </row>
        <row r="15">
          <cell r="R15" t="str">
            <v>1200-1300</v>
          </cell>
          <cell r="AE15">
            <v>263</v>
          </cell>
          <cell r="AF15">
            <v>330</v>
          </cell>
        </row>
        <row r="16">
          <cell r="R16" t="str">
            <v>1300-1400</v>
          </cell>
          <cell r="AE16">
            <v>295</v>
          </cell>
          <cell r="AF16">
            <v>359</v>
          </cell>
        </row>
        <row r="17">
          <cell r="R17" t="str">
            <v>1400-1500</v>
          </cell>
          <cell r="AE17">
            <v>298</v>
          </cell>
          <cell r="AF17">
            <v>395</v>
          </cell>
        </row>
        <row r="18">
          <cell r="R18" t="str">
            <v>1500-1600</v>
          </cell>
          <cell r="AE18">
            <v>283</v>
          </cell>
          <cell r="AF18">
            <v>433</v>
          </cell>
        </row>
        <row r="19">
          <cell r="R19" t="str">
            <v>1600-1700</v>
          </cell>
          <cell r="AE19">
            <v>294</v>
          </cell>
          <cell r="AF19">
            <v>504</v>
          </cell>
        </row>
        <row r="20">
          <cell r="R20" t="str">
            <v>1700-1800</v>
          </cell>
          <cell r="AE20">
            <v>247</v>
          </cell>
          <cell r="AF20">
            <v>394</v>
          </cell>
        </row>
        <row r="21">
          <cell r="R21" t="str">
            <v>1800-1900</v>
          </cell>
          <cell r="AE21">
            <v>214</v>
          </cell>
          <cell r="AF21">
            <v>315</v>
          </cell>
        </row>
        <row r="59">
          <cell r="C59">
            <v>0.31696624287593161</v>
          </cell>
          <cell r="D59">
            <v>0.12976764576939939</v>
          </cell>
          <cell r="E59">
            <v>4.1429197720298114E-2</v>
          </cell>
          <cell r="F59">
            <v>8.9434458570802275E-2</v>
          </cell>
          <cell r="G59">
            <v>1.31521262604121E-3</v>
          </cell>
          <cell r="H59">
            <v>0</v>
          </cell>
          <cell r="I59">
            <v>3.5510740903112667E-2</v>
          </cell>
          <cell r="J59">
            <v>1.0740903112669882E-2</v>
          </cell>
          <cell r="K59">
            <v>2.4112231477422183E-3</v>
          </cell>
          <cell r="L59">
            <v>2.1920210434020167E-4</v>
          </cell>
          <cell r="M59">
            <v>0.37198597106532222</v>
          </cell>
          <cell r="N59">
            <v>2.1920210434020167E-4</v>
          </cell>
        </row>
        <row r="60">
          <cell r="C60">
            <v>0.50471204188481678</v>
          </cell>
          <cell r="D60">
            <v>0.20663176265270505</v>
          </cell>
          <cell r="E60">
            <v>6.5968586387434552E-2</v>
          </cell>
          <cell r="F60">
            <v>0.14240837696335079</v>
          </cell>
          <cell r="G60">
            <v>2.0942408376963353E-3</v>
          </cell>
          <cell r="H60">
            <v>0</v>
          </cell>
          <cell r="I60">
            <v>5.654450261780105E-2</v>
          </cell>
          <cell r="J60">
            <v>1.7102966841186736E-2</v>
          </cell>
          <cell r="K60">
            <v>3.8394415357766143E-3</v>
          </cell>
          <cell r="L60">
            <v>3.4904013961605586E-4</v>
          </cell>
          <cell r="N60">
            <v>3.4904013961605586E-4</v>
          </cell>
        </row>
      </sheetData>
      <sheetData sheetId="13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209</v>
          </cell>
          <cell r="AF10">
            <v>443</v>
          </cell>
        </row>
        <row r="11">
          <cell r="R11" t="str">
            <v>0800-0900</v>
          </cell>
          <cell r="AE11">
            <v>321</v>
          </cell>
          <cell r="AF11">
            <v>651</v>
          </cell>
        </row>
        <row r="12">
          <cell r="R12" t="str">
            <v>0900-1000</v>
          </cell>
          <cell r="AE12">
            <v>388</v>
          </cell>
          <cell r="AF12">
            <v>698</v>
          </cell>
        </row>
        <row r="13">
          <cell r="R13" t="str">
            <v>1000-1100</v>
          </cell>
          <cell r="AE13">
            <v>368</v>
          </cell>
          <cell r="AF13">
            <v>656</v>
          </cell>
        </row>
        <row r="14">
          <cell r="R14" t="str">
            <v>1100-1200</v>
          </cell>
          <cell r="AE14">
            <v>373</v>
          </cell>
          <cell r="AF14">
            <v>664</v>
          </cell>
        </row>
        <row r="15">
          <cell r="R15" t="str">
            <v>1200-1300</v>
          </cell>
          <cell r="AE15">
            <v>324</v>
          </cell>
          <cell r="AF15">
            <v>487</v>
          </cell>
        </row>
        <row r="16">
          <cell r="R16" t="str">
            <v>1300-1400</v>
          </cell>
          <cell r="AE16">
            <v>243</v>
          </cell>
          <cell r="AF16">
            <v>365</v>
          </cell>
        </row>
        <row r="17">
          <cell r="R17" t="str">
            <v>1400-1500</v>
          </cell>
          <cell r="AE17">
            <v>281</v>
          </cell>
          <cell r="AF17">
            <v>514</v>
          </cell>
        </row>
        <row r="18">
          <cell r="R18" t="str">
            <v>1500-1600</v>
          </cell>
          <cell r="AE18">
            <v>319</v>
          </cell>
          <cell r="AF18">
            <v>574</v>
          </cell>
        </row>
        <row r="19">
          <cell r="R19" t="str">
            <v>1600-1700</v>
          </cell>
          <cell r="AE19">
            <v>346</v>
          </cell>
          <cell r="AF19">
            <v>625</v>
          </cell>
        </row>
        <row r="20">
          <cell r="R20" t="str">
            <v>1700-1800</v>
          </cell>
          <cell r="AE20">
            <v>363</v>
          </cell>
          <cell r="AF20">
            <v>652</v>
          </cell>
        </row>
        <row r="21">
          <cell r="R21" t="str">
            <v>1800-1900</v>
          </cell>
          <cell r="AE21">
            <v>895</v>
          </cell>
          <cell r="AF21">
            <v>1141</v>
          </cell>
        </row>
        <row r="59">
          <cell r="C59">
            <v>0.40562248995983935</v>
          </cell>
          <cell r="D59">
            <v>5.4082998661311915E-2</v>
          </cell>
          <cell r="E59">
            <v>3.3601070950468541E-2</v>
          </cell>
          <cell r="F59">
            <v>5.7965194109772425E-2</v>
          </cell>
          <cell r="G59">
            <v>1.07095046854083E-3</v>
          </cell>
          <cell r="H59">
            <v>2.6773761713520751E-4</v>
          </cell>
          <cell r="I59">
            <v>3.4404283801874165E-2</v>
          </cell>
          <cell r="J59">
            <v>4.0160642570281121E-3</v>
          </cell>
          <cell r="K59">
            <v>1.7402945113788486E-3</v>
          </cell>
          <cell r="L59">
            <v>2.6773761713520751E-4</v>
          </cell>
          <cell r="M59">
            <v>0.4069611780455154</v>
          </cell>
          <cell r="N59">
            <v>0</v>
          </cell>
        </row>
        <row r="60">
          <cell r="C60">
            <v>0.68397291196388266</v>
          </cell>
          <cell r="D60">
            <v>9.1196388261851016E-2</v>
          </cell>
          <cell r="E60">
            <v>5.6659142212189616E-2</v>
          </cell>
          <cell r="F60">
            <v>9.7742663656884873E-2</v>
          </cell>
          <cell r="G60">
            <v>1.8058690744920992E-3</v>
          </cell>
          <cell r="H60">
            <v>4.514672686230248E-4</v>
          </cell>
          <cell r="I60">
            <v>5.8013544018058694E-2</v>
          </cell>
          <cell r="J60">
            <v>6.7720090293453723E-3</v>
          </cell>
          <cell r="K60">
            <v>2.9345372460496612E-3</v>
          </cell>
          <cell r="L60">
            <v>4.514672686230248E-4</v>
          </cell>
          <cell r="N60">
            <v>0</v>
          </cell>
        </row>
      </sheetData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O4" sqref="O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1" t="s">
        <v>96</v>
      </c>
      <c r="C3" s="67" t="s">
        <v>181</v>
      </c>
      <c r="D3" s="67"/>
      <c r="E3" s="67"/>
      <c r="F3" s="67"/>
      <c r="G3" s="6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2" t="s">
        <v>167</v>
      </c>
      <c r="H5" s="63"/>
      <c r="I5" s="14"/>
      <c r="J5" s="2" t="s">
        <v>5</v>
      </c>
      <c r="K5" s="62" t="s">
        <v>169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">
        <v>165</v>
      </c>
      <c r="E6" s="63"/>
      <c r="F6" s="2" t="s">
        <v>2</v>
      </c>
      <c r="G6" s="62" t="s">
        <v>166</v>
      </c>
      <c r="H6" s="63"/>
      <c r="J6" s="2" t="s">
        <v>21</v>
      </c>
      <c r="K6" s="62" t="s">
        <v>168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23</v>
      </c>
      <c r="D10" s="50">
        <v>8</v>
      </c>
      <c r="E10" s="50">
        <v>3</v>
      </c>
      <c r="F10" s="50">
        <v>7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39</v>
      </c>
      <c r="N10" s="50">
        <v>0</v>
      </c>
      <c r="O10" s="15">
        <f t="shared" ref="O10:O57" si="0">SUM(C10:L10,N10)</f>
        <v>41</v>
      </c>
      <c r="P10" s="15">
        <f t="shared" ref="P10:P57" si="1">SUM(C10:N10)</f>
        <v>80</v>
      </c>
      <c r="R10" s="1" t="s">
        <v>6</v>
      </c>
      <c r="S10" s="17">
        <f t="shared" ref="S10:AF10" si="2">SUM(C10:C13)</f>
        <v>154</v>
      </c>
      <c r="T10" s="17">
        <f t="shared" si="2"/>
        <v>22</v>
      </c>
      <c r="U10" s="17">
        <f t="shared" si="2"/>
        <v>19</v>
      </c>
      <c r="V10" s="17">
        <f t="shared" si="2"/>
        <v>44</v>
      </c>
      <c r="W10" s="17">
        <f t="shared" si="2"/>
        <v>3</v>
      </c>
      <c r="X10" s="17">
        <f t="shared" si="2"/>
        <v>0</v>
      </c>
      <c r="Y10" s="17">
        <f t="shared" si="2"/>
        <v>10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262</v>
      </c>
      <c r="AD10" s="17">
        <f t="shared" si="2"/>
        <v>0</v>
      </c>
      <c r="AE10" s="31">
        <f t="shared" si="2"/>
        <v>254</v>
      </c>
      <c r="AF10" s="31">
        <f t="shared" si="2"/>
        <v>516</v>
      </c>
    </row>
    <row r="11" spans="2:32" s="6" customFormat="1" ht="23.1" customHeight="1" x14ac:dyDescent="0.25">
      <c r="B11" s="23" t="s">
        <v>38</v>
      </c>
      <c r="C11" s="50">
        <v>40</v>
      </c>
      <c r="D11" s="50">
        <v>7</v>
      </c>
      <c r="E11" s="50">
        <v>4</v>
      </c>
      <c r="F11" s="50">
        <v>10</v>
      </c>
      <c r="G11" s="50">
        <v>2</v>
      </c>
      <c r="H11" s="50">
        <v>0</v>
      </c>
      <c r="I11" s="50">
        <v>4</v>
      </c>
      <c r="J11" s="50">
        <v>0</v>
      </c>
      <c r="K11" s="50">
        <v>1</v>
      </c>
      <c r="L11" s="50">
        <v>0</v>
      </c>
      <c r="M11" s="50">
        <v>68</v>
      </c>
      <c r="N11" s="50">
        <v>0</v>
      </c>
      <c r="O11" s="15">
        <f t="shared" si="0"/>
        <v>68</v>
      </c>
      <c r="P11" s="15">
        <f t="shared" si="1"/>
        <v>136</v>
      </c>
      <c r="R11" s="1" t="s">
        <v>7</v>
      </c>
      <c r="S11" s="17">
        <f t="shared" ref="S11:AF11" si="3">SUM(C14:C17)</f>
        <v>134</v>
      </c>
      <c r="T11" s="17">
        <f t="shared" si="3"/>
        <v>15</v>
      </c>
      <c r="U11" s="17">
        <f t="shared" si="3"/>
        <v>22</v>
      </c>
      <c r="V11" s="17">
        <f t="shared" si="3"/>
        <v>38</v>
      </c>
      <c r="W11" s="17">
        <f t="shared" si="3"/>
        <v>0</v>
      </c>
      <c r="X11" s="17">
        <f t="shared" si="3"/>
        <v>0</v>
      </c>
      <c r="Y11" s="17">
        <f t="shared" si="3"/>
        <v>16</v>
      </c>
      <c r="Z11" s="17">
        <f t="shared" si="3"/>
        <v>4</v>
      </c>
      <c r="AA11" s="17">
        <f t="shared" si="3"/>
        <v>5</v>
      </c>
      <c r="AB11" s="17">
        <f t="shared" si="3"/>
        <v>0</v>
      </c>
      <c r="AC11" s="17">
        <f t="shared" si="3"/>
        <v>357</v>
      </c>
      <c r="AD11" s="17">
        <f t="shared" si="3"/>
        <v>0</v>
      </c>
      <c r="AE11" s="31">
        <f t="shared" si="3"/>
        <v>234</v>
      </c>
      <c r="AF11" s="31">
        <f t="shared" si="3"/>
        <v>591</v>
      </c>
    </row>
    <row r="12" spans="2:32" ht="23.1" customHeight="1" x14ac:dyDescent="0.25">
      <c r="B12" s="23" t="s">
        <v>39</v>
      </c>
      <c r="C12" s="50">
        <v>42</v>
      </c>
      <c r="D12" s="50">
        <v>4</v>
      </c>
      <c r="E12" s="50">
        <v>5</v>
      </c>
      <c r="F12" s="50">
        <v>16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80</v>
      </c>
      <c r="N12" s="50">
        <v>0</v>
      </c>
      <c r="O12" s="15">
        <f t="shared" si="0"/>
        <v>70</v>
      </c>
      <c r="P12" s="15">
        <f t="shared" si="1"/>
        <v>150</v>
      </c>
      <c r="R12" s="1" t="s">
        <v>8</v>
      </c>
      <c r="S12" s="17">
        <f t="shared" ref="S12:AF12" si="4">SUM(C18:C21)</f>
        <v>96</v>
      </c>
      <c r="T12" s="17">
        <f t="shared" si="4"/>
        <v>13</v>
      </c>
      <c r="U12" s="17">
        <f t="shared" si="4"/>
        <v>22</v>
      </c>
      <c r="V12" s="17">
        <f t="shared" si="4"/>
        <v>41</v>
      </c>
      <c r="W12" s="17">
        <f t="shared" si="4"/>
        <v>1</v>
      </c>
      <c r="X12" s="17">
        <f t="shared" si="4"/>
        <v>0</v>
      </c>
      <c r="Y12" s="17">
        <f t="shared" si="4"/>
        <v>13</v>
      </c>
      <c r="Z12" s="17">
        <f t="shared" si="4"/>
        <v>11</v>
      </c>
      <c r="AA12" s="17">
        <f t="shared" si="4"/>
        <v>6</v>
      </c>
      <c r="AB12" s="17">
        <f t="shared" si="4"/>
        <v>1</v>
      </c>
      <c r="AC12" s="17">
        <f t="shared" si="4"/>
        <v>363</v>
      </c>
      <c r="AD12" s="17">
        <f t="shared" si="4"/>
        <v>0</v>
      </c>
      <c r="AE12" s="31">
        <f t="shared" si="4"/>
        <v>204</v>
      </c>
      <c r="AF12" s="31">
        <f t="shared" si="4"/>
        <v>567</v>
      </c>
    </row>
    <row r="13" spans="2:32" ht="23.1" customHeight="1" x14ac:dyDescent="0.25">
      <c r="B13" s="23" t="s">
        <v>40</v>
      </c>
      <c r="C13" s="50">
        <v>49</v>
      </c>
      <c r="D13" s="50">
        <v>3</v>
      </c>
      <c r="E13" s="50">
        <v>7</v>
      </c>
      <c r="F13" s="50">
        <v>11</v>
      </c>
      <c r="G13" s="50">
        <v>1</v>
      </c>
      <c r="H13" s="50">
        <v>0</v>
      </c>
      <c r="I13" s="50">
        <v>3</v>
      </c>
      <c r="J13" s="50">
        <v>1</v>
      </c>
      <c r="K13" s="50">
        <v>0</v>
      </c>
      <c r="L13" s="50">
        <v>0</v>
      </c>
      <c r="M13" s="50">
        <v>75</v>
      </c>
      <c r="N13" s="50">
        <v>0</v>
      </c>
      <c r="O13" s="15">
        <f t="shared" si="0"/>
        <v>75</v>
      </c>
      <c r="P13" s="15">
        <f t="shared" si="1"/>
        <v>150</v>
      </c>
      <c r="R13" s="1" t="s">
        <v>9</v>
      </c>
      <c r="S13" s="17">
        <f t="shared" ref="S13:AF13" si="5">SUM(C22:C25)</f>
        <v>91</v>
      </c>
      <c r="T13" s="17">
        <f t="shared" si="5"/>
        <v>23</v>
      </c>
      <c r="U13" s="17">
        <f t="shared" si="5"/>
        <v>24</v>
      </c>
      <c r="V13" s="17">
        <f t="shared" si="5"/>
        <v>33</v>
      </c>
      <c r="W13" s="17">
        <f t="shared" si="5"/>
        <v>0</v>
      </c>
      <c r="X13" s="17">
        <f t="shared" si="5"/>
        <v>0</v>
      </c>
      <c r="Y13" s="17">
        <f t="shared" si="5"/>
        <v>23</v>
      </c>
      <c r="Z13" s="17">
        <f t="shared" si="5"/>
        <v>13</v>
      </c>
      <c r="AA13" s="17">
        <f t="shared" si="5"/>
        <v>5</v>
      </c>
      <c r="AB13" s="17">
        <f t="shared" si="5"/>
        <v>0</v>
      </c>
      <c r="AC13" s="17">
        <f t="shared" si="5"/>
        <v>265</v>
      </c>
      <c r="AD13" s="17">
        <f t="shared" si="5"/>
        <v>1</v>
      </c>
      <c r="AE13" s="31">
        <f t="shared" si="5"/>
        <v>213</v>
      </c>
      <c r="AF13" s="31">
        <f t="shared" si="5"/>
        <v>478</v>
      </c>
    </row>
    <row r="14" spans="2:32" ht="23.1" customHeight="1" x14ac:dyDescent="0.25">
      <c r="B14" s="23" t="s">
        <v>41</v>
      </c>
      <c r="C14" s="50">
        <v>34</v>
      </c>
      <c r="D14" s="50">
        <v>2</v>
      </c>
      <c r="E14" s="50">
        <v>2</v>
      </c>
      <c r="F14" s="50">
        <v>9</v>
      </c>
      <c r="G14" s="50">
        <v>0</v>
      </c>
      <c r="H14" s="50">
        <v>0</v>
      </c>
      <c r="I14" s="50">
        <v>5</v>
      </c>
      <c r="J14" s="50">
        <v>1</v>
      </c>
      <c r="K14" s="50">
        <v>0</v>
      </c>
      <c r="L14" s="50">
        <v>0</v>
      </c>
      <c r="M14" s="50">
        <v>89</v>
      </c>
      <c r="N14" s="50">
        <v>0</v>
      </c>
      <c r="O14" s="15">
        <f t="shared" si="0"/>
        <v>53</v>
      </c>
      <c r="P14" s="15">
        <f t="shared" si="1"/>
        <v>142</v>
      </c>
      <c r="R14" s="1" t="s">
        <v>10</v>
      </c>
      <c r="S14" s="17">
        <f t="shared" ref="S14:AF14" si="6">SUM(C26:C29)</f>
        <v>87</v>
      </c>
      <c r="T14" s="17">
        <f t="shared" si="6"/>
        <v>12</v>
      </c>
      <c r="U14" s="17">
        <f t="shared" si="6"/>
        <v>32</v>
      </c>
      <c r="V14" s="17">
        <f t="shared" si="6"/>
        <v>31</v>
      </c>
      <c r="W14" s="17">
        <f t="shared" si="6"/>
        <v>1</v>
      </c>
      <c r="X14" s="17">
        <f t="shared" si="6"/>
        <v>0</v>
      </c>
      <c r="Y14" s="17">
        <f t="shared" si="6"/>
        <v>16</v>
      </c>
      <c r="Z14" s="17">
        <f t="shared" si="6"/>
        <v>17</v>
      </c>
      <c r="AA14" s="17">
        <f t="shared" si="6"/>
        <v>3</v>
      </c>
      <c r="AB14" s="17">
        <f t="shared" si="6"/>
        <v>0</v>
      </c>
      <c r="AC14" s="17">
        <f t="shared" si="6"/>
        <v>316</v>
      </c>
      <c r="AD14" s="17">
        <f t="shared" si="6"/>
        <v>0</v>
      </c>
      <c r="AE14" s="31">
        <f t="shared" si="6"/>
        <v>199</v>
      </c>
      <c r="AF14" s="31">
        <f t="shared" si="6"/>
        <v>515</v>
      </c>
    </row>
    <row r="15" spans="2:32" ht="23.1" customHeight="1" x14ac:dyDescent="0.25">
      <c r="B15" s="23" t="s">
        <v>42</v>
      </c>
      <c r="C15" s="50">
        <v>33</v>
      </c>
      <c r="D15" s="50">
        <v>3</v>
      </c>
      <c r="E15" s="50">
        <v>8</v>
      </c>
      <c r="F15" s="50">
        <v>10</v>
      </c>
      <c r="G15" s="50">
        <v>0</v>
      </c>
      <c r="H15" s="50">
        <v>0</v>
      </c>
      <c r="I15" s="50">
        <v>5</v>
      </c>
      <c r="J15" s="50">
        <v>1</v>
      </c>
      <c r="K15" s="50">
        <v>1</v>
      </c>
      <c r="L15" s="50">
        <v>0</v>
      </c>
      <c r="M15" s="50">
        <v>96</v>
      </c>
      <c r="N15" s="50">
        <v>0</v>
      </c>
      <c r="O15" s="15">
        <f t="shared" si="0"/>
        <v>61</v>
      </c>
      <c r="P15" s="15">
        <f t="shared" si="1"/>
        <v>157</v>
      </c>
      <c r="R15" s="1" t="s">
        <v>11</v>
      </c>
      <c r="S15" s="17">
        <f t="shared" ref="S15:AF15" si="7">SUM(C30:C33)</f>
        <v>120</v>
      </c>
      <c r="T15" s="17">
        <f t="shared" si="7"/>
        <v>20</v>
      </c>
      <c r="U15" s="17">
        <f t="shared" si="7"/>
        <v>29</v>
      </c>
      <c r="V15" s="17">
        <f t="shared" si="7"/>
        <v>37</v>
      </c>
      <c r="W15" s="17">
        <f t="shared" si="7"/>
        <v>1</v>
      </c>
      <c r="X15" s="17">
        <f t="shared" si="7"/>
        <v>0</v>
      </c>
      <c r="Y15" s="17">
        <f t="shared" si="7"/>
        <v>14</v>
      </c>
      <c r="Z15" s="17">
        <f t="shared" si="7"/>
        <v>11</v>
      </c>
      <c r="AA15" s="17">
        <f t="shared" si="7"/>
        <v>3</v>
      </c>
      <c r="AB15" s="17">
        <f t="shared" si="7"/>
        <v>0</v>
      </c>
      <c r="AC15" s="17">
        <f t="shared" si="7"/>
        <v>307</v>
      </c>
      <c r="AD15" s="17">
        <f t="shared" si="7"/>
        <v>0</v>
      </c>
      <c r="AE15" s="31">
        <f t="shared" si="7"/>
        <v>235</v>
      </c>
      <c r="AF15" s="31">
        <f t="shared" si="7"/>
        <v>542</v>
      </c>
    </row>
    <row r="16" spans="2:32" ht="23.1" customHeight="1" x14ac:dyDescent="0.25">
      <c r="B16" s="23" t="s">
        <v>43</v>
      </c>
      <c r="C16" s="50">
        <v>31</v>
      </c>
      <c r="D16" s="50">
        <v>5</v>
      </c>
      <c r="E16" s="50">
        <v>6</v>
      </c>
      <c r="F16" s="50">
        <v>8</v>
      </c>
      <c r="G16" s="50">
        <v>0</v>
      </c>
      <c r="H16" s="50">
        <v>0</v>
      </c>
      <c r="I16" s="50">
        <v>4</v>
      </c>
      <c r="J16" s="50">
        <v>0</v>
      </c>
      <c r="K16" s="50">
        <v>3</v>
      </c>
      <c r="L16" s="50">
        <v>0</v>
      </c>
      <c r="M16" s="50">
        <v>88</v>
      </c>
      <c r="N16" s="50">
        <v>0</v>
      </c>
      <c r="O16" s="15">
        <f t="shared" si="0"/>
        <v>57</v>
      </c>
      <c r="P16" s="15">
        <f t="shared" si="1"/>
        <v>145</v>
      </c>
      <c r="R16" s="1" t="s">
        <v>12</v>
      </c>
      <c r="S16" s="17">
        <f t="shared" ref="S16:AF16" si="8">SUM(C34:C37)</f>
        <v>85</v>
      </c>
      <c r="T16" s="17">
        <f t="shared" si="8"/>
        <v>16</v>
      </c>
      <c r="U16" s="17">
        <f t="shared" si="8"/>
        <v>17</v>
      </c>
      <c r="V16" s="17">
        <f t="shared" si="8"/>
        <v>33</v>
      </c>
      <c r="W16" s="17">
        <f t="shared" si="8"/>
        <v>0</v>
      </c>
      <c r="X16" s="17">
        <f t="shared" si="8"/>
        <v>0</v>
      </c>
      <c r="Y16" s="17">
        <f t="shared" si="8"/>
        <v>13</v>
      </c>
      <c r="Z16" s="17">
        <f t="shared" si="8"/>
        <v>10</v>
      </c>
      <c r="AA16" s="17">
        <f t="shared" si="8"/>
        <v>3</v>
      </c>
      <c r="AB16" s="17">
        <f t="shared" si="8"/>
        <v>0</v>
      </c>
      <c r="AC16" s="17">
        <f t="shared" si="8"/>
        <v>207</v>
      </c>
      <c r="AD16" s="17">
        <f t="shared" si="8"/>
        <v>3</v>
      </c>
      <c r="AE16" s="31">
        <f t="shared" si="8"/>
        <v>180</v>
      </c>
      <c r="AF16" s="31">
        <f t="shared" si="8"/>
        <v>387</v>
      </c>
    </row>
    <row r="17" spans="2:32" ht="23.1" customHeight="1" x14ac:dyDescent="0.25">
      <c r="B17" s="23" t="s">
        <v>44</v>
      </c>
      <c r="C17" s="50">
        <v>36</v>
      </c>
      <c r="D17" s="50">
        <v>5</v>
      </c>
      <c r="E17" s="50">
        <v>6</v>
      </c>
      <c r="F17" s="50">
        <v>11</v>
      </c>
      <c r="G17" s="50">
        <v>0</v>
      </c>
      <c r="H17" s="50">
        <v>0</v>
      </c>
      <c r="I17" s="50">
        <v>2</v>
      </c>
      <c r="J17" s="50">
        <v>2</v>
      </c>
      <c r="K17" s="50">
        <v>1</v>
      </c>
      <c r="L17" s="50">
        <v>0</v>
      </c>
      <c r="M17" s="50">
        <v>84</v>
      </c>
      <c r="N17" s="50">
        <v>0</v>
      </c>
      <c r="O17" s="15">
        <f t="shared" si="0"/>
        <v>63</v>
      </c>
      <c r="P17" s="15">
        <f t="shared" si="1"/>
        <v>147</v>
      </c>
      <c r="R17" s="1" t="s">
        <v>13</v>
      </c>
      <c r="S17" s="17">
        <f t="shared" ref="S17:AF17" si="9">SUM(C38:C41)</f>
        <v>104</v>
      </c>
      <c r="T17" s="17">
        <f t="shared" si="9"/>
        <v>14</v>
      </c>
      <c r="U17" s="17">
        <f t="shared" si="9"/>
        <v>26</v>
      </c>
      <c r="V17" s="17">
        <f t="shared" si="9"/>
        <v>31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16</v>
      </c>
      <c r="AA17" s="17">
        <f t="shared" si="9"/>
        <v>6</v>
      </c>
      <c r="AB17" s="17">
        <f t="shared" si="9"/>
        <v>0</v>
      </c>
      <c r="AC17" s="17">
        <f t="shared" si="9"/>
        <v>233</v>
      </c>
      <c r="AD17" s="17">
        <f t="shared" si="9"/>
        <v>0</v>
      </c>
      <c r="AE17" s="31">
        <f t="shared" si="9"/>
        <v>209</v>
      </c>
      <c r="AF17" s="31">
        <f t="shared" si="9"/>
        <v>442</v>
      </c>
    </row>
    <row r="18" spans="2:32" ht="23.1" customHeight="1" x14ac:dyDescent="0.25">
      <c r="B18" s="23" t="s">
        <v>45</v>
      </c>
      <c r="C18" s="50">
        <v>29</v>
      </c>
      <c r="D18" s="50">
        <v>2</v>
      </c>
      <c r="E18" s="50">
        <v>3</v>
      </c>
      <c r="F18" s="50">
        <v>10</v>
      </c>
      <c r="G18" s="50">
        <v>1</v>
      </c>
      <c r="H18" s="50">
        <v>0</v>
      </c>
      <c r="I18" s="50">
        <v>2</v>
      </c>
      <c r="J18" s="50">
        <v>3</v>
      </c>
      <c r="K18" s="50">
        <v>1</v>
      </c>
      <c r="L18" s="50">
        <v>0</v>
      </c>
      <c r="M18" s="50">
        <v>108</v>
      </c>
      <c r="N18" s="50">
        <v>0</v>
      </c>
      <c r="O18" s="15">
        <f t="shared" si="0"/>
        <v>51</v>
      </c>
      <c r="P18" s="15">
        <f t="shared" si="1"/>
        <v>159</v>
      </c>
      <c r="R18" s="1" t="s">
        <v>14</v>
      </c>
      <c r="S18" s="17">
        <f t="shared" ref="S18:AF18" si="10">SUM(C42:C45)</f>
        <v>148</v>
      </c>
      <c r="T18" s="17">
        <f t="shared" si="10"/>
        <v>24</v>
      </c>
      <c r="U18" s="17">
        <f t="shared" si="10"/>
        <v>23</v>
      </c>
      <c r="V18" s="17">
        <f t="shared" si="10"/>
        <v>31</v>
      </c>
      <c r="W18" s="17">
        <f t="shared" si="10"/>
        <v>0</v>
      </c>
      <c r="X18" s="17">
        <f t="shared" si="10"/>
        <v>0</v>
      </c>
      <c r="Y18" s="17">
        <f t="shared" si="10"/>
        <v>15</v>
      </c>
      <c r="Z18" s="17">
        <f t="shared" si="10"/>
        <v>13</v>
      </c>
      <c r="AA18" s="17">
        <f t="shared" si="10"/>
        <v>3</v>
      </c>
      <c r="AB18" s="17">
        <f t="shared" si="10"/>
        <v>0</v>
      </c>
      <c r="AC18" s="17">
        <f t="shared" si="10"/>
        <v>208</v>
      </c>
      <c r="AD18" s="17">
        <f t="shared" si="10"/>
        <v>0</v>
      </c>
      <c r="AE18" s="31">
        <f t="shared" si="10"/>
        <v>257</v>
      </c>
      <c r="AF18" s="31">
        <f t="shared" si="10"/>
        <v>465</v>
      </c>
    </row>
    <row r="19" spans="2:32" ht="23.1" customHeight="1" x14ac:dyDescent="0.25">
      <c r="B19" s="23" t="s">
        <v>46</v>
      </c>
      <c r="C19" s="50">
        <v>24</v>
      </c>
      <c r="D19" s="50">
        <v>1</v>
      </c>
      <c r="E19" s="50">
        <v>3</v>
      </c>
      <c r="F19" s="50">
        <v>11</v>
      </c>
      <c r="G19" s="50">
        <v>0</v>
      </c>
      <c r="H19" s="50">
        <v>0</v>
      </c>
      <c r="I19" s="50">
        <v>4</v>
      </c>
      <c r="J19" s="50">
        <v>4</v>
      </c>
      <c r="K19" s="50">
        <v>1</v>
      </c>
      <c r="L19" s="50">
        <v>0</v>
      </c>
      <c r="M19" s="50">
        <v>80</v>
      </c>
      <c r="N19" s="50">
        <v>0</v>
      </c>
      <c r="O19" s="15">
        <f t="shared" si="0"/>
        <v>48</v>
      </c>
      <c r="P19" s="15">
        <f t="shared" si="1"/>
        <v>128</v>
      </c>
      <c r="R19" s="1" t="s">
        <v>15</v>
      </c>
      <c r="S19" s="17">
        <f t="shared" ref="S19:AF19" si="11">SUM(C46:C49)</f>
        <v>200</v>
      </c>
      <c r="T19" s="17">
        <f t="shared" si="11"/>
        <v>29</v>
      </c>
      <c r="U19" s="17">
        <f t="shared" si="11"/>
        <v>33</v>
      </c>
      <c r="V19" s="17">
        <f t="shared" si="11"/>
        <v>37</v>
      </c>
      <c r="W19" s="17">
        <f t="shared" si="11"/>
        <v>2</v>
      </c>
      <c r="X19" s="17">
        <f t="shared" si="11"/>
        <v>0</v>
      </c>
      <c r="Y19" s="17">
        <f t="shared" si="11"/>
        <v>14</v>
      </c>
      <c r="Z19" s="17">
        <f t="shared" si="11"/>
        <v>11</v>
      </c>
      <c r="AA19" s="17">
        <f t="shared" si="11"/>
        <v>6</v>
      </c>
      <c r="AB19" s="17">
        <f t="shared" si="11"/>
        <v>0</v>
      </c>
      <c r="AC19" s="17">
        <f t="shared" si="11"/>
        <v>266</v>
      </c>
      <c r="AD19" s="17">
        <f t="shared" si="11"/>
        <v>0</v>
      </c>
      <c r="AE19" s="31">
        <f t="shared" si="11"/>
        <v>332</v>
      </c>
      <c r="AF19" s="31">
        <f t="shared" si="11"/>
        <v>598</v>
      </c>
    </row>
    <row r="20" spans="2:32" ht="23.1" customHeight="1" x14ac:dyDescent="0.25">
      <c r="B20" s="23" t="s">
        <v>47</v>
      </c>
      <c r="C20" s="50">
        <v>18</v>
      </c>
      <c r="D20" s="50">
        <v>8</v>
      </c>
      <c r="E20" s="50">
        <v>7</v>
      </c>
      <c r="F20" s="50">
        <v>10</v>
      </c>
      <c r="G20" s="50">
        <v>0</v>
      </c>
      <c r="H20" s="50">
        <v>0</v>
      </c>
      <c r="I20" s="50">
        <v>5</v>
      </c>
      <c r="J20" s="50">
        <v>3</v>
      </c>
      <c r="K20" s="50">
        <v>3</v>
      </c>
      <c r="L20" s="50">
        <v>1</v>
      </c>
      <c r="M20" s="50">
        <v>99</v>
      </c>
      <c r="N20" s="50">
        <v>0</v>
      </c>
      <c r="O20" s="15">
        <f t="shared" si="0"/>
        <v>55</v>
      </c>
      <c r="P20" s="15">
        <f t="shared" si="1"/>
        <v>154</v>
      </c>
      <c r="R20" s="1" t="s">
        <v>16</v>
      </c>
      <c r="S20" s="17">
        <f t="shared" ref="S20:AF20" si="12">SUM(C50:C53)</f>
        <v>276</v>
      </c>
      <c r="T20" s="17">
        <f t="shared" si="12"/>
        <v>41</v>
      </c>
      <c r="U20" s="17">
        <f t="shared" si="12"/>
        <v>35</v>
      </c>
      <c r="V20" s="17">
        <f t="shared" si="12"/>
        <v>51</v>
      </c>
      <c r="W20" s="17">
        <f t="shared" si="12"/>
        <v>3</v>
      </c>
      <c r="X20" s="17">
        <f t="shared" si="12"/>
        <v>0</v>
      </c>
      <c r="Y20" s="17">
        <f t="shared" si="12"/>
        <v>13</v>
      </c>
      <c r="Z20" s="17">
        <f t="shared" si="12"/>
        <v>6</v>
      </c>
      <c r="AA20" s="17">
        <f t="shared" si="12"/>
        <v>1</v>
      </c>
      <c r="AB20" s="17">
        <f t="shared" si="12"/>
        <v>0</v>
      </c>
      <c r="AC20" s="17">
        <f t="shared" si="12"/>
        <v>246</v>
      </c>
      <c r="AD20" s="17">
        <f t="shared" si="12"/>
        <v>0</v>
      </c>
      <c r="AE20" s="31">
        <f t="shared" si="12"/>
        <v>426</v>
      </c>
      <c r="AF20" s="31">
        <f t="shared" si="12"/>
        <v>672</v>
      </c>
    </row>
    <row r="21" spans="2:32" ht="23.1" customHeight="1" x14ac:dyDescent="0.25">
      <c r="B21" s="23" t="s">
        <v>48</v>
      </c>
      <c r="C21" s="50">
        <v>25</v>
      </c>
      <c r="D21" s="50">
        <v>2</v>
      </c>
      <c r="E21" s="50">
        <v>9</v>
      </c>
      <c r="F21" s="50">
        <v>10</v>
      </c>
      <c r="G21" s="50">
        <v>0</v>
      </c>
      <c r="H21" s="50">
        <v>0</v>
      </c>
      <c r="I21" s="50">
        <v>2</v>
      </c>
      <c r="J21" s="50">
        <v>1</v>
      </c>
      <c r="K21" s="50">
        <v>1</v>
      </c>
      <c r="L21" s="50">
        <v>0</v>
      </c>
      <c r="M21" s="50">
        <v>76</v>
      </c>
      <c r="N21" s="50">
        <v>0</v>
      </c>
      <c r="O21" s="15">
        <f t="shared" si="0"/>
        <v>50</v>
      </c>
      <c r="P21" s="15">
        <f t="shared" si="1"/>
        <v>126</v>
      </c>
      <c r="R21" s="36" t="s">
        <v>20</v>
      </c>
      <c r="S21" s="34">
        <f t="shared" ref="S21:AF21" si="13">SUM(C54:C57)</f>
        <v>345</v>
      </c>
      <c r="T21" s="17">
        <f t="shared" si="13"/>
        <v>53</v>
      </c>
      <c r="U21" s="17">
        <f t="shared" si="13"/>
        <v>34</v>
      </c>
      <c r="V21" s="17">
        <f t="shared" si="13"/>
        <v>41</v>
      </c>
      <c r="W21" s="17">
        <f t="shared" si="13"/>
        <v>2</v>
      </c>
      <c r="X21" s="17">
        <f t="shared" si="13"/>
        <v>0</v>
      </c>
      <c r="Y21" s="17">
        <f t="shared" si="13"/>
        <v>8</v>
      </c>
      <c r="Z21" s="17">
        <f t="shared" si="13"/>
        <v>8</v>
      </c>
      <c r="AA21" s="17">
        <f t="shared" si="13"/>
        <v>4</v>
      </c>
      <c r="AB21" s="17">
        <f t="shared" si="13"/>
        <v>0</v>
      </c>
      <c r="AC21" s="17">
        <f t="shared" si="13"/>
        <v>260</v>
      </c>
      <c r="AD21" s="17">
        <f t="shared" si="13"/>
        <v>0</v>
      </c>
      <c r="AE21" s="31">
        <f t="shared" si="13"/>
        <v>495</v>
      </c>
      <c r="AF21" s="31">
        <f t="shared" si="13"/>
        <v>755</v>
      </c>
    </row>
    <row r="22" spans="2:32" ht="23.1" customHeight="1" x14ac:dyDescent="0.25">
      <c r="B22" s="23" t="s">
        <v>49</v>
      </c>
      <c r="C22" s="50">
        <v>25</v>
      </c>
      <c r="D22" s="50">
        <v>3</v>
      </c>
      <c r="E22" s="50">
        <v>4</v>
      </c>
      <c r="F22" s="50">
        <v>6</v>
      </c>
      <c r="G22" s="50">
        <v>0</v>
      </c>
      <c r="H22" s="50">
        <v>0</v>
      </c>
      <c r="I22" s="50">
        <v>2</v>
      </c>
      <c r="J22" s="50">
        <v>4</v>
      </c>
      <c r="K22" s="50">
        <v>2</v>
      </c>
      <c r="L22" s="50">
        <v>0</v>
      </c>
      <c r="M22" s="50">
        <v>82</v>
      </c>
      <c r="N22" s="50">
        <v>0</v>
      </c>
      <c r="O22" s="15">
        <f t="shared" si="0"/>
        <v>46</v>
      </c>
      <c r="P22" s="15">
        <f t="shared" si="1"/>
        <v>128</v>
      </c>
      <c r="R22" s="38" t="s">
        <v>90</v>
      </c>
      <c r="S22" s="39">
        <f>MAX(S10:S12)</f>
        <v>154</v>
      </c>
      <c r="T22" s="39">
        <f t="shared" ref="T22:AF22" si="14">MAX(T10:T12)</f>
        <v>22</v>
      </c>
      <c r="U22" s="39">
        <f t="shared" si="14"/>
        <v>22</v>
      </c>
      <c r="V22" s="39">
        <f t="shared" si="14"/>
        <v>44</v>
      </c>
      <c r="W22" s="39">
        <f t="shared" si="14"/>
        <v>3</v>
      </c>
      <c r="X22" s="39">
        <f t="shared" si="14"/>
        <v>0</v>
      </c>
      <c r="Y22" s="39">
        <f t="shared" si="14"/>
        <v>16</v>
      </c>
      <c r="Z22" s="39">
        <f t="shared" si="14"/>
        <v>11</v>
      </c>
      <c r="AA22" s="39">
        <f t="shared" si="14"/>
        <v>6</v>
      </c>
      <c r="AB22" s="39">
        <f t="shared" si="14"/>
        <v>1</v>
      </c>
      <c r="AC22" s="39">
        <f t="shared" si="14"/>
        <v>363</v>
      </c>
      <c r="AD22" s="39">
        <f t="shared" si="14"/>
        <v>0</v>
      </c>
      <c r="AE22" s="40">
        <f t="shared" si="14"/>
        <v>254</v>
      </c>
      <c r="AF22" s="40">
        <f t="shared" si="14"/>
        <v>591</v>
      </c>
    </row>
    <row r="23" spans="2:32" ht="23.1" customHeight="1" x14ac:dyDescent="0.25">
      <c r="B23" s="23" t="s">
        <v>50</v>
      </c>
      <c r="C23" s="50">
        <v>20</v>
      </c>
      <c r="D23" s="50">
        <v>4</v>
      </c>
      <c r="E23" s="50">
        <v>6</v>
      </c>
      <c r="F23" s="50">
        <v>7</v>
      </c>
      <c r="G23" s="50">
        <v>0</v>
      </c>
      <c r="H23" s="50">
        <v>0</v>
      </c>
      <c r="I23" s="50">
        <v>7</v>
      </c>
      <c r="J23" s="50">
        <v>1</v>
      </c>
      <c r="K23" s="50">
        <v>2</v>
      </c>
      <c r="L23" s="50">
        <v>0</v>
      </c>
      <c r="M23" s="50">
        <v>72</v>
      </c>
      <c r="N23" s="50">
        <v>0</v>
      </c>
      <c r="O23" s="15">
        <f t="shared" si="0"/>
        <v>47</v>
      </c>
      <c r="P23" s="15">
        <f t="shared" si="1"/>
        <v>119</v>
      </c>
      <c r="R23" s="38" t="s">
        <v>91</v>
      </c>
      <c r="S23" s="39">
        <f>MAX(S13:S18)</f>
        <v>148</v>
      </c>
      <c r="T23" s="39">
        <f t="shared" ref="T23:AF23" si="15">MAX(T13:T18)</f>
        <v>24</v>
      </c>
      <c r="U23" s="39">
        <f t="shared" si="15"/>
        <v>32</v>
      </c>
      <c r="V23" s="39">
        <f t="shared" si="15"/>
        <v>37</v>
      </c>
      <c r="W23" s="39">
        <f t="shared" si="15"/>
        <v>1</v>
      </c>
      <c r="X23" s="39">
        <f t="shared" si="15"/>
        <v>0</v>
      </c>
      <c r="Y23" s="39">
        <f t="shared" si="15"/>
        <v>23</v>
      </c>
      <c r="Z23" s="39">
        <f t="shared" si="15"/>
        <v>17</v>
      </c>
      <c r="AA23" s="39">
        <f t="shared" si="15"/>
        <v>6</v>
      </c>
      <c r="AB23" s="39">
        <f t="shared" si="15"/>
        <v>0</v>
      </c>
      <c r="AC23" s="39">
        <f t="shared" si="15"/>
        <v>316</v>
      </c>
      <c r="AD23" s="39">
        <f t="shared" si="15"/>
        <v>3</v>
      </c>
      <c r="AE23" s="40">
        <f t="shared" si="15"/>
        <v>257</v>
      </c>
      <c r="AF23" s="40">
        <f t="shared" si="15"/>
        <v>542</v>
      </c>
    </row>
    <row r="24" spans="2:32" ht="23.1" customHeight="1" x14ac:dyDescent="0.25">
      <c r="B24" s="23" t="s">
        <v>51</v>
      </c>
      <c r="C24" s="50">
        <v>16</v>
      </c>
      <c r="D24" s="50">
        <v>13</v>
      </c>
      <c r="E24" s="50">
        <v>6</v>
      </c>
      <c r="F24" s="50">
        <v>13</v>
      </c>
      <c r="G24" s="50">
        <v>0</v>
      </c>
      <c r="H24" s="50">
        <v>0</v>
      </c>
      <c r="I24" s="50">
        <v>10</v>
      </c>
      <c r="J24" s="50">
        <v>6</v>
      </c>
      <c r="K24" s="50">
        <v>0</v>
      </c>
      <c r="L24" s="50">
        <v>0</v>
      </c>
      <c r="M24" s="50">
        <v>45</v>
      </c>
      <c r="N24" s="50">
        <v>1</v>
      </c>
      <c r="O24" s="15">
        <f t="shared" si="0"/>
        <v>65</v>
      </c>
      <c r="P24" s="15">
        <f t="shared" si="1"/>
        <v>110</v>
      </c>
      <c r="R24" s="38" t="s">
        <v>92</v>
      </c>
      <c r="S24" s="39">
        <f>MAX(S19:S21)</f>
        <v>345</v>
      </c>
      <c r="T24" s="39">
        <f t="shared" ref="T24:AF24" si="16">MAX(T19:T21)</f>
        <v>53</v>
      </c>
      <c r="U24" s="39">
        <f t="shared" si="16"/>
        <v>35</v>
      </c>
      <c r="V24" s="39">
        <f t="shared" si="16"/>
        <v>51</v>
      </c>
      <c r="W24" s="39">
        <f t="shared" si="16"/>
        <v>3</v>
      </c>
      <c r="X24" s="39">
        <f t="shared" si="16"/>
        <v>0</v>
      </c>
      <c r="Y24" s="39">
        <f t="shared" si="16"/>
        <v>14</v>
      </c>
      <c r="Z24" s="39">
        <f t="shared" si="16"/>
        <v>11</v>
      </c>
      <c r="AA24" s="39">
        <f t="shared" si="16"/>
        <v>6</v>
      </c>
      <c r="AB24" s="39">
        <f t="shared" si="16"/>
        <v>0</v>
      </c>
      <c r="AC24" s="39">
        <f t="shared" si="16"/>
        <v>266</v>
      </c>
      <c r="AD24" s="39">
        <f t="shared" si="16"/>
        <v>0</v>
      </c>
      <c r="AE24" s="40">
        <f t="shared" si="16"/>
        <v>495</v>
      </c>
      <c r="AF24" s="40">
        <f t="shared" si="16"/>
        <v>755</v>
      </c>
    </row>
    <row r="25" spans="2:32" ht="23.1" customHeight="1" x14ac:dyDescent="0.25">
      <c r="B25" s="23" t="s">
        <v>52</v>
      </c>
      <c r="C25" s="50">
        <v>30</v>
      </c>
      <c r="D25" s="50">
        <v>3</v>
      </c>
      <c r="E25" s="50">
        <v>8</v>
      </c>
      <c r="F25" s="50">
        <v>7</v>
      </c>
      <c r="G25" s="50">
        <v>0</v>
      </c>
      <c r="H25" s="50">
        <v>0</v>
      </c>
      <c r="I25" s="50">
        <v>4</v>
      </c>
      <c r="J25" s="50">
        <v>2</v>
      </c>
      <c r="K25" s="50">
        <v>1</v>
      </c>
      <c r="L25" s="50">
        <v>0</v>
      </c>
      <c r="M25" s="50">
        <v>66</v>
      </c>
      <c r="N25" s="50">
        <v>0</v>
      </c>
      <c r="O25" s="15">
        <f t="shared" si="0"/>
        <v>55</v>
      </c>
      <c r="P25" s="15">
        <f t="shared" si="1"/>
        <v>121</v>
      </c>
      <c r="R25" s="37" t="s">
        <v>85</v>
      </c>
      <c r="S25" s="35">
        <f t="shared" ref="S25:AF25" si="17">SUM(S10:S12)</f>
        <v>384</v>
      </c>
      <c r="T25" s="16">
        <f t="shared" si="17"/>
        <v>50</v>
      </c>
      <c r="U25" s="16">
        <f t="shared" si="17"/>
        <v>63</v>
      </c>
      <c r="V25" s="16">
        <f t="shared" si="17"/>
        <v>123</v>
      </c>
      <c r="W25" s="16">
        <f t="shared" si="17"/>
        <v>4</v>
      </c>
      <c r="X25" s="16">
        <f t="shared" si="17"/>
        <v>0</v>
      </c>
      <c r="Y25" s="16">
        <f t="shared" si="17"/>
        <v>39</v>
      </c>
      <c r="Z25" s="16">
        <f t="shared" si="17"/>
        <v>16</v>
      </c>
      <c r="AA25" s="16">
        <f t="shared" si="17"/>
        <v>12</v>
      </c>
      <c r="AB25" s="16">
        <f t="shared" si="17"/>
        <v>1</v>
      </c>
      <c r="AC25" s="16">
        <f t="shared" si="17"/>
        <v>982</v>
      </c>
      <c r="AD25" s="16">
        <f t="shared" si="17"/>
        <v>0</v>
      </c>
      <c r="AE25" s="32">
        <f t="shared" si="17"/>
        <v>692</v>
      </c>
      <c r="AF25" s="32">
        <f t="shared" si="17"/>
        <v>1674</v>
      </c>
    </row>
    <row r="26" spans="2:32" ht="23.1" customHeight="1" x14ac:dyDescent="0.25">
      <c r="B26" s="23" t="s">
        <v>53</v>
      </c>
      <c r="C26" s="50">
        <v>18</v>
      </c>
      <c r="D26" s="50">
        <v>5</v>
      </c>
      <c r="E26" s="50">
        <v>8</v>
      </c>
      <c r="F26" s="50">
        <v>7</v>
      </c>
      <c r="G26" s="50">
        <v>0</v>
      </c>
      <c r="H26" s="50">
        <v>0</v>
      </c>
      <c r="I26" s="50">
        <v>7</v>
      </c>
      <c r="J26" s="50">
        <v>4</v>
      </c>
      <c r="K26" s="50">
        <v>1</v>
      </c>
      <c r="L26" s="50">
        <v>0</v>
      </c>
      <c r="M26" s="50">
        <v>84</v>
      </c>
      <c r="N26" s="50">
        <v>0</v>
      </c>
      <c r="O26" s="15">
        <f t="shared" si="0"/>
        <v>50</v>
      </c>
      <c r="P26" s="15">
        <f t="shared" si="1"/>
        <v>134</v>
      </c>
      <c r="R26" s="28" t="s">
        <v>86</v>
      </c>
      <c r="S26" s="16">
        <f t="shared" ref="S26:AF26" si="18">SUM(S13:S18)</f>
        <v>635</v>
      </c>
      <c r="T26" s="16">
        <f t="shared" si="18"/>
        <v>109</v>
      </c>
      <c r="U26" s="16">
        <f t="shared" si="18"/>
        <v>151</v>
      </c>
      <c r="V26" s="16">
        <f t="shared" si="18"/>
        <v>196</v>
      </c>
      <c r="W26" s="16">
        <f t="shared" si="18"/>
        <v>2</v>
      </c>
      <c r="X26" s="16">
        <f t="shared" si="18"/>
        <v>0</v>
      </c>
      <c r="Y26" s="16">
        <f t="shared" si="18"/>
        <v>93</v>
      </c>
      <c r="Z26" s="16">
        <f t="shared" si="18"/>
        <v>80</v>
      </c>
      <c r="AA26" s="16">
        <f t="shared" si="18"/>
        <v>23</v>
      </c>
      <c r="AB26" s="16">
        <f t="shared" si="18"/>
        <v>0</v>
      </c>
      <c r="AC26" s="16">
        <f t="shared" si="18"/>
        <v>1536</v>
      </c>
      <c r="AD26" s="16">
        <f t="shared" si="18"/>
        <v>4</v>
      </c>
      <c r="AE26" s="32">
        <f t="shared" si="18"/>
        <v>1293</v>
      </c>
      <c r="AF26" s="32">
        <f t="shared" si="18"/>
        <v>2829</v>
      </c>
    </row>
    <row r="27" spans="2:32" ht="23.1" customHeight="1" x14ac:dyDescent="0.25">
      <c r="B27" s="23" t="s">
        <v>54</v>
      </c>
      <c r="C27" s="50">
        <v>18</v>
      </c>
      <c r="D27" s="50">
        <v>3</v>
      </c>
      <c r="E27" s="50">
        <v>10</v>
      </c>
      <c r="F27" s="50">
        <v>8</v>
      </c>
      <c r="G27" s="50">
        <v>0</v>
      </c>
      <c r="H27" s="50">
        <v>0</v>
      </c>
      <c r="I27" s="50">
        <v>3</v>
      </c>
      <c r="J27" s="50">
        <v>3</v>
      </c>
      <c r="K27" s="50">
        <v>0</v>
      </c>
      <c r="L27" s="50">
        <v>0</v>
      </c>
      <c r="M27" s="50">
        <v>75</v>
      </c>
      <c r="N27" s="50">
        <v>0</v>
      </c>
      <c r="O27" s="15">
        <f t="shared" si="0"/>
        <v>45</v>
      </c>
      <c r="P27" s="15">
        <f t="shared" si="1"/>
        <v>120</v>
      </c>
      <c r="R27" s="29" t="s">
        <v>87</v>
      </c>
      <c r="S27" s="16">
        <f t="shared" ref="S27:AF27" si="19">SUM(S19:S21)</f>
        <v>821</v>
      </c>
      <c r="T27" s="16">
        <f t="shared" si="19"/>
        <v>123</v>
      </c>
      <c r="U27" s="16">
        <f t="shared" si="19"/>
        <v>102</v>
      </c>
      <c r="V27" s="16">
        <f t="shared" si="19"/>
        <v>129</v>
      </c>
      <c r="W27" s="16">
        <f t="shared" si="19"/>
        <v>7</v>
      </c>
      <c r="X27" s="16">
        <f t="shared" si="19"/>
        <v>0</v>
      </c>
      <c r="Y27" s="16">
        <f t="shared" si="19"/>
        <v>35</v>
      </c>
      <c r="Z27" s="16">
        <f t="shared" si="19"/>
        <v>25</v>
      </c>
      <c r="AA27" s="16">
        <f t="shared" si="19"/>
        <v>11</v>
      </c>
      <c r="AB27" s="16">
        <f t="shared" si="19"/>
        <v>0</v>
      </c>
      <c r="AC27" s="16">
        <f t="shared" si="19"/>
        <v>772</v>
      </c>
      <c r="AD27" s="16">
        <f t="shared" si="19"/>
        <v>0</v>
      </c>
      <c r="AE27" s="32">
        <f t="shared" si="19"/>
        <v>1253</v>
      </c>
      <c r="AF27" s="32">
        <f t="shared" si="19"/>
        <v>2025</v>
      </c>
    </row>
    <row r="28" spans="2:32" ht="23.1" customHeight="1" x14ac:dyDescent="0.25">
      <c r="B28" s="23" t="s">
        <v>55</v>
      </c>
      <c r="C28" s="50">
        <v>27</v>
      </c>
      <c r="D28" s="50">
        <v>1</v>
      </c>
      <c r="E28" s="50">
        <v>9</v>
      </c>
      <c r="F28" s="50">
        <v>6</v>
      </c>
      <c r="G28" s="50">
        <v>1</v>
      </c>
      <c r="H28" s="50">
        <v>0</v>
      </c>
      <c r="I28" s="50">
        <v>1</v>
      </c>
      <c r="J28" s="50">
        <v>3</v>
      </c>
      <c r="K28" s="50">
        <v>0</v>
      </c>
      <c r="L28" s="50">
        <v>0</v>
      </c>
      <c r="M28" s="50">
        <v>91</v>
      </c>
      <c r="N28" s="50">
        <v>0</v>
      </c>
      <c r="O28" s="15">
        <f t="shared" si="0"/>
        <v>48</v>
      </c>
      <c r="P28" s="15">
        <f t="shared" si="1"/>
        <v>139</v>
      </c>
      <c r="R28" s="5" t="s">
        <v>17</v>
      </c>
      <c r="S28" s="16">
        <f t="shared" ref="S28:AF28" si="20">SUM(S10:S21)</f>
        <v>1840</v>
      </c>
      <c r="T28" s="16">
        <f t="shared" si="20"/>
        <v>282</v>
      </c>
      <c r="U28" s="16">
        <f t="shared" si="20"/>
        <v>316</v>
      </c>
      <c r="V28" s="16">
        <f t="shared" si="20"/>
        <v>448</v>
      </c>
      <c r="W28" s="16">
        <f t="shared" si="20"/>
        <v>13</v>
      </c>
      <c r="X28" s="16">
        <f t="shared" si="20"/>
        <v>0</v>
      </c>
      <c r="Y28" s="16">
        <f t="shared" si="20"/>
        <v>167</v>
      </c>
      <c r="Z28" s="16">
        <f t="shared" si="20"/>
        <v>121</v>
      </c>
      <c r="AA28" s="16">
        <f t="shared" si="20"/>
        <v>46</v>
      </c>
      <c r="AB28" s="16">
        <f t="shared" si="20"/>
        <v>1</v>
      </c>
      <c r="AC28" s="16">
        <f t="shared" si="20"/>
        <v>3290</v>
      </c>
      <c r="AD28" s="16">
        <f t="shared" si="20"/>
        <v>4</v>
      </c>
      <c r="AE28" s="32">
        <f t="shared" si="20"/>
        <v>3238</v>
      </c>
      <c r="AF28" s="32">
        <f t="shared" si="20"/>
        <v>6528</v>
      </c>
    </row>
    <row r="29" spans="2:32" ht="23.1" customHeight="1" x14ac:dyDescent="0.25">
      <c r="B29" s="23" t="s">
        <v>56</v>
      </c>
      <c r="C29" s="50">
        <v>24</v>
      </c>
      <c r="D29" s="50">
        <v>3</v>
      </c>
      <c r="E29" s="50">
        <v>5</v>
      </c>
      <c r="F29" s="50">
        <v>10</v>
      </c>
      <c r="G29" s="50">
        <v>0</v>
      </c>
      <c r="H29" s="50">
        <v>0</v>
      </c>
      <c r="I29" s="50">
        <v>5</v>
      </c>
      <c r="J29" s="50">
        <v>7</v>
      </c>
      <c r="K29" s="50">
        <v>2</v>
      </c>
      <c r="L29" s="50">
        <v>0</v>
      </c>
      <c r="M29" s="50">
        <v>66</v>
      </c>
      <c r="N29" s="50">
        <v>0</v>
      </c>
      <c r="O29" s="15">
        <f t="shared" si="0"/>
        <v>56</v>
      </c>
      <c r="P29" s="15">
        <f t="shared" si="1"/>
        <v>122</v>
      </c>
      <c r="R29"/>
      <c r="S29" s="20"/>
      <c r="T29" s="19"/>
    </row>
    <row r="30" spans="2:32" ht="23.1" customHeight="1" x14ac:dyDescent="0.25">
      <c r="B30" s="23" t="s">
        <v>57</v>
      </c>
      <c r="C30" s="50">
        <v>31</v>
      </c>
      <c r="D30" s="50">
        <v>7</v>
      </c>
      <c r="E30" s="50">
        <v>8</v>
      </c>
      <c r="F30" s="50">
        <v>17</v>
      </c>
      <c r="G30" s="50">
        <v>1</v>
      </c>
      <c r="H30" s="50">
        <v>0</v>
      </c>
      <c r="I30" s="50">
        <v>3</v>
      </c>
      <c r="J30" s="50">
        <v>5</v>
      </c>
      <c r="K30" s="50">
        <v>1</v>
      </c>
      <c r="L30" s="50">
        <v>0</v>
      </c>
      <c r="M30" s="50">
        <v>84</v>
      </c>
      <c r="N30" s="50">
        <v>0</v>
      </c>
      <c r="O30" s="15">
        <f t="shared" si="0"/>
        <v>73</v>
      </c>
      <c r="P30" s="15">
        <f t="shared" si="1"/>
        <v>157</v>
      </c>
    </row>
    <row r="31" spans="2:32" ht="23.1" customHeight="1" x14ac:dyDescent="0.25">
      <c r="B31" s="24" t="s">
        <v>58</v>
      </c>
      <c r="C31" s="50">
        <v>31</v>
      </c>
      <c r="D31" s="50">
        <v>4</v>
      </c>
      <c r="E31" s="50">
        <v>8</v>
      </c>
      <c r="F31" s="50">
        <v>7</v>
      </c>
      <c r="G31" s="50">
        <v>0</v>
      </c>
      <c r="H31" s="50">
        <v>0</v>
      </c>
      <c r="I31" s="50">
        <v>2</v>
      </c>
      <c r="J31" s="50">
        <v>2</v>
      </c>
      <c r="K31" s="50">
        <v>1</v>
      </c>
      <c r="L31" s="50">
        <v>0</v>
      </c>
      <c r="M31" s="50">
        <v>78</v>
      </c>
      <c r="N31" s="50">
        <v>0</v>
      </c>
      <c r="O31" s="15">
        <f t="shared" si="0"/>
        <v>55</v>
      </c>
      <c r="P31" s="15">
        <f t="shared" si="1"/>
        <v>133</v>
      </c>
    </row>
    <row r="32" spans="2:32" ht="23.1" customHeight="1" x14ac:dyDescent="0.25">
      <c r="B32" s="24" t="s">
        <v>59</v>
      </c>
      <c r="C32" s="50">
        <v>35</v>
      </c>
      <c r="D32" s="50">
        <v>5</v>
      </c>
      <c r="E32" s="50">
        <v>6</v>
      </c>
      <c r="F32" s="50">
        <v>7</v>
      </c>
      <c r="G32" s="50">
        <v>0</v>
      </c>
      <c r="H32" s="50">
        <v>0</v>
      </c>
      <c r="I32" s="50">
        <v>7</v>
      </c>
      <c r="J32" s="50">
        <v>2</v>
      </c>
      <c r="K32" s="50">
        <v>1</v>
      </c>
      <c r="L32" s="50">
        <v>0</v>
      </c>
      <c r="M32" s="50">
        <v>75</v>
      </c>
      <c r="N32" s="50">
        <v>0</v>
      </c>
      <c r="O32" s="15">
        <f t="shared" si="0"/>
        <v>63</v>
      </c>
      <c r="P32" s="15">
        <f t="shared" si="1"/>
        <v>138</v>
      </c>
    </row>
    <row r="33" spans="2:20" ht="23.1" customHeight="1" x14ac:dyDescent="0.25">
      <c r="B33" s="23" t="s">
        <v>60</v>
      </c>
      <c r="C33" s="50">
        <v>23</v>
      </c>
      <c r="D33" s="50">
        <v>4</v>
      </c>
      <c r="E33" s="50">
        <v>7</v>
      </c>
      <c r="F33" s="50">
        <v>6</v>
      </c>
      <c r="G33" s="50">
        <v>0</v>
      </c>
      <c r="H33" s="50">
        <v>0</v>
      </c>
      <c r="I33" s="50">
        <v>2</v>
      </c>
      <c r="J33" s="50">
        <v>2</v>
      </c>
      <c r="K33" s="50">
        <v>0</v>
      </c>
      <c r="L33" s="50">
        <v>0</v>
      </c>
      <c r="M33" s="50">
        <v>70</v>
      </c>
      <c r="N33" s="50">
        <v>0</v>
      </c>
      <c r="O33" s="15">
        <f t="shared" si="0"/>
        <v>44</v>
      </c>
      <c r="P33" s="15">
        <f t="shared" si="1"/>
        <v>114</v>
      </c>
    </row>
    <row r="34" spans="2:20" ht="23.1" customHeight="1" x14ac:dyDescent="0.25">
      <c r="B34" s="24" t="s">
        <v>61</v>
      </c>
      <c r="C34" s="50">
        <v>27</v>
      </c>
      <c r="D34" s="50">
        <v>3</v>
      </c>
      <c r="E34" s="50">
        <v>3</v>
      </c>
      <c r="F34" s="50">
        <v>11</v>
      </c>
      <c r="G34" s="50">
        <v>0</v>
      </c>
      <c r="H34" s="50">
        <v>0</v>
      </c>
      <c r="I34" s="50">
        <v>3</v>
      </c>
      <c r="J34" s="50">
        <v>3</v>
      </c>
      <c r="K34" s="50">
        <v>1</v>
      </c>
      <c r="L34" s="50">
        <v>0</v>
      </c>
      <c r="M34" s="50">
        <v>75</v>
      </c>
      <c r="N34" s="50">
        <v>0</v>
      </c>
      <c r="O34" s="15">
        <f t="shared" si="0"/>
        <v>51</v>
      </c>
      <c r="P34" s="15">
        <f t="shared" si="1"/>
        <v>126</v>
      </c>
    </row>
    <row r="35" spans="2:20" ht="23.1" customHeight="1" x14ac:dyDescent="0.25">
      <c r="B35" s="24" t="s">
        <v>62</v>
      </c>
      <c r="C35" s="50">
        <v>21</v>
      </c>
      <c r="D35" s="50">
        <v>3</v>
      </c>
      <c r="E35" s="50">
        <v>4</v>
      </c>
      <c r="F35" s="50">
        <v>12</v>
      </c>
      <c r="G35" s="50">
        <v>0</v>
      </c>
      <c r="H35" s="50">
        <v>0</v>
      </c>
      <c r="I35" s="50">
        <v>3</v>
      </c>
      <c r="J35" s="50">
        <v>1</v>
      </c>
      <c r="K35" s="50">
        <v>2</v>
      </c>
      <c r="L35" s="50">
        <v>0</v>
      </c>
      <c r="M35" s="50">
        <v>40</v>
      </c>
      <c r="N35" s="50">
        <v>0</v>
      </c>
      <c r="O35" s="15">
        <f t="shared" si="0"/>
        <v>46</v>
      </c>
      <c r="P35" s="15">
        <f t="shared" si="1"/>
        <v>86</v>
      </c>
    </row>
    <row r="36" spans="2:20" ht="23.1" customHeight="1" x14ac:dyDescent="0.25">
      <c r="B36" s="24" t="s">
        <v>63</v>
      </c>
      <c r="C36" s="50">
        <v>26</v>
      </c>
      <c r="D36" s="50">
        <v>7</v>
      </c>
      <c r="E36" s="50">
        <v>9</v>
      </c>
      <c r="F36" s="50">
        <v>6</v>
      </c>
      <c r="G36" s="50">
        <v>0</v>
      </c>
      <c r="H36" s="50">
        <v>0</v>
      </c>
      <c r="I36" s="50">
        <v>2</v>
      </c>
      <c r="J36" s="50">
        <v>3</v>
      </c>
      <c r="K36" s="50">
        <v>0</v>
      </c>
      <c r="L36" s="50">
        <v>0</v>
      </c>
      <c r="M36" s="50">
        <v>42</v>
      </c>
      <c r="N36" s="50">
        <v>3</v>
      </c>
      <c r="O36" s="15">
        <f t="shared" si="0"/>
        <v>56</v>
      </c>
      <c r="P36" s="15">
        <f t="shared" si="1"/>
        <v>98</v>
      </c>
    </row>
    <row r="37" spans="2:20" ht="23.1" customHeight="1" x14ac:dyDescent="0.25">
      <c r="B37" s="23" t="s">
        <v>64</v>
      </c>
      <c r="C37" s="50">
        <v>11</v>
      </c>
      <c r="D37" s="50">
        <v>3</v>
      </c>
      <c r="E37" s="50">
        <v>1</v>
      </c>
      <c r="F37" s="50">
        <v>4</v>
      </c>
      <c r="G37" s="50">
        <v>0</v>
      </c>
      <c r="H37" s="50">
        <v>0</v>
      </c>
      <c r="I37" s="50">
        <v>5</v>
      </c>
      <c r="J37" s="50">
        <v>3</v>
      </c>
      <c r="K37" s="50">
        <v>0</v>
      </c>
      <c r="L37" s="50">
        <v>0</v>
      </c>
      <c r="M37" s="50">
        <v>50</v>
      </c>
      <c r="N37" s="50">
        <v>0</v>
      </c>
      <c r="O37" s="15">
        <f t="shared" si="0"/>
        <v>27</v>
      </c>
      <c r="P37" s="15">
        <f t="shared" si="1"/>
        <v>77</v>
      </c>
    </row>
    <row r="38" spans="2:20" ht="23.1" customHeight="1" x14ac:dyDescent="0.25">
      <c r="B38" s="24" t="s">
        <v>65</v>
      </c>
      <c r="C38" s="50">
        <v>25</v>
      </c>
      <c r="D38" s="50">
        <v>3</v>
      </c>
      <c r="E38" s="50">
        <v>7</v>
      </c>
      <c r="F38" s="50">
        <v>6</v>
      </c>
      <c r="G38" s="50">
        <v>0</v>
      </c>
      <c r="H38" s="50">
        <v>0</v>
      </c>
      <c r="I38" s="50">
        <v>2</v>
      </c>
      <c r="J38" s="50">
        <v>4</v>
      </c>
      <c r="K38" s="50">
        <v>1</v>
      </c>
      <c r="L38" s="50">
        <v>0</v>
      </c>
      <c r="M38" s="50">
        <v>43</v>
      </c>
      <c r="N38" s="50">
        <v>0</v>
      </c>
      <c r="O38" s="15">
        <f t="shared" si="0"/>
        <v>48</v>
      </c>
      <c r="P38" s="15">
        <f t="shared" si="1"/>
        <v>91</v>
      </c>
    </row>
    <row r="39" spans="2:20" ht="23.1" customHeight="1" x14ac:dyDescent="0.25">
      <c r="B39" s="24" t="s">
        <v>66</v>
      </c>
      <c r="C39" s="50">
        <v>27</v>
      </c>
      <c r="D39" s="50">
        <v>4</v>
      </c>
      <c r="E39" s="50">
        <v>3</v>
      </c>
      <c r="F39" s="50">
        <v>8</v>
      </c>
      <c r="G39" s="50">
        <v>0</v>
      </c>
      <c r="H39" s="50">
        <v>0</v>
      </c>
      <c r="I39" s="50">
        <v>5</v>
      </c>
      <c r="J39" s="50">
        <v>5</v>
      </c>
      <c r="K39" s="50">
        <v>1</v>
      </c>
      <c r="L39" s="50">
        <v>0</v>
      </c>
      <c r="M39" s="50">
        <v>67</v>
      </c>
      <c r="N39" s="50">
        <v>0</v>
      </c>
      <c r="O39" s="15">
        <f t="shared" si="0"/>
        <v>53</v>
      </c>
      <c r="P39" s="15">
        <f t="shared" si="1"/>
        <v>120</v>
      </c>
    </row>
    <row r="40" spans="2:20" ht="23.1" customHeight="1" x14ac:dyDescent="0.25">
      <c r="B40" s="24" t="s">
        <v>67</v>
      </c>
      <c r="C40" s="50">
        <v>31</v>
      </c>
      <c r="D40" s="50">
        <v>4</v>
      </c>
      <c r="E40" s="50">
        <v>8</v>
      </c>
      <c r="F40" s="50">
        <v>8</v>
      </c>
      <c r="G40" s="50">
        <v>0</v>
      </c>
      <c r="H40" s="50">
        <v>0</v>
      </c>
      <c r="I40" s="50">
        <v>4</v>
      </c>
      <c r="J40" s="50">
        <v>3</v>
      </c>
      <c r="K40" s="50">
        <v>3</v>
      </c>
      <c r="L40" s="50">
        <v>0</v>
      </c>
      <c r="M40" s="50">
        <v>62</v>
      </c>
      <c r="N40" s="50">
        <v>0</v>
      </c>
      <c r="O40" s="15">
        <f t="shared" si="0"/>
        <v>61</v>
      </c>
      <c r="P40" s="15">
        <f t="shared" si="1"/>
        <v>123</v>
      </c>
    </row>
    <row r="41" spans="2:20" ht="23.1" customHeight="1" x14ac:dyDescent="0.25">
      <c r="B41" s="23" t="s">
        <v>68</v>
      </c>
      <c r="C41" s="50">
        <v>21</v>
      </c>
      <c r="D41" s="50">
        <v>3</v>
      </c>
      <c r="E41" s="50">
        <v>8</v>
      </c>
      <c r="F41" s="50">
        <v>9</v>
      </c>
      <c r="G41" s="50">
        <v>0</v>
      </c>
      <c r="H41" s="50">
        <v>0</v>
      </c>
      <c r="I41" s="50">
        <v>1</v>
      </c>
      <c r="J41" s="50">
        <v>4</v>
      </c>
      <c r="K41" s="50">
        <v>1</v>
      </c>
      <c r="L41" s="50">
        <v>0</v>
      </c>
      <c r="M41" s="50">
        <v>61</v>
      </c>
      <c r="N41" s="50">
        <v>0</v>
      </c>
      <c r="O41" s="15">
        <f t="shared" si="0"/>
        <v>47</v>
      </c>
      <c r="P41" s="15">
        <f t="shared" si="1"/>
        <v>108</v>
      </c>
    </row>
    <row r="42" spans="2:20" ht="23.1" customHeight="1" x14ac:dyDescent="0.25">
      <c r="B42" s="24" t="s">
        <v>69</v>
      </c>
      <c r="C42" s="50">
        <v>33</v>
      </c>
      <c r="D42" s="50">
        <v>9</v>
      </c>
      <c r="E42" s="50">
        <v>6</v>
      </c>
      <c r="F42" s="50">
        <v>9</v>
      </c>
      <c r="G42" s="50">
        <v>0</v>
      </c>
      <c r="H42" s="50">
        <v>0</v>
      </c>
      <c r="I42" s="50">
        <v>5</v>
      </c>
      <c r="J42" s="50">
        <v>5</v>
      </c>
      <c r="K42" s="50">
        <v>0</v>
      </c>
      <c r="L42" s="50">
        <v>0</v>
      </c>
      <c r="M42" s="50">
        <v>58</v>
      </c>
      <c r="N42" s="50">
        <v>0</v>
      </c>
      <c r="O42" s="15">
        <f t="shared" si="0"/>
        <v>67</v>
      </c>
      <c r="P42" s="15">
        <f t="shared" si="1"/>
        <v>125</v>
      </c>
    </row>
    <row r="43" spans="2:20" ht="23.1" customHeight="1" x14ac:dyDescent="0.25">
      <c r="B43" s="23" t="s">
        <v>70</v>
      </c>
      <c r="C43" s="50">
        <v>47</v>
      </c>
      <c r="D43" s="50">
        <v>4</v>
      </c>
      <c r="E43" s="50">
        <v>9</v>
      </c>
      <c r="F43" s="50">
        <v>12</v>
      </c>
      <c r="G43" s="50">
        <v>0</v>
      </c>
      <c r="H43" s="50">
        <v>0</v>
      </c>
      <c r="I43" s="50">
        <v>3</v>
      </c>
      <c r="J43" s="50">
        <v>3</v>
      </c>
      <c r="K43" s="50">
        <v>1</v>
      </c>
      <c r="L43" s="50">
        <v>0</v>
      </c>
      <c r="M43" s="50">
        <v>50</v>
      </c>
      <c r="N43" s="50">
        <v>0</v>
      </c>
      <c r="O43" s="15">
        <f t="shared" si="0"/>
        <v>79</v>
      </c>
      <c r="P43" s="15">
        <f t="shared" si="1"/>
        <v>129</v>
      </c>
    </row>
    <row r="44" spans="2:20" ht="23.1" customHeight="1" x14ac:dyDescent="0.25">
      <c r="B44" s="25" t="s">
        <v>71</v>
      </c>
      <c r="C44" s="50">
        <v>30</v>
      </c>
      <c r="D44" s="50">
        <v>5</v>
      </c>
      <c r="E44" s="50">
        <v>2</v>
      </c>
      <c r="F44" s="50">
        <v>5</v>
      </c>
      <c r="G44" s="50">
        <v>0</v>
      </c>
      <c r="H44" s="50">
        <v>0</v>
      </c>
      <c r="I44" s="50">
        <v>1</v>
      </c>
      <c r="J44" s="50">
        <v>2</v>
      </c>
      <c r="K44" s="50">
        <v>2</v>
      </c>
      <c r="L44" s="50">
        <v>0</v>
      </c>
      <c r="M44" s="50">
        <v>53</v>
      </c>
      <c r="N44" s="50">
        <v>0</v>
      </c>
      <c r="O44" s="15">
        <f t="shared" si="0"/>
        <v>47</v>
      </c>
      <c r="P44" s="15">
        <f t="shared" si="1"/>
        <v>100</v>
      </c>
    </row>
    <row r="45" spans="2:20" ht="23.1" customHeight="1" x14ac:dyDescent="0.25">
      <c r="B45" s="23" t="s">
        <v>72</v>
      </c>
      <c r="C45" s="50">
        <v>38</v>
      </c>
      <c r="D45" s="50">
        <v>6</v>
      </c>
      <c r="E45" s="50">
        <v>6</v>
      </c>
      <c r="F45" s="50">
        <v>5</v>
      </c>
      <c r="G45" s="50">
        <v>0</v>
      </c>
      <c r="H45" s="50">
        <v>0</v>
      </c>
      <c r="I45" s="50">
        <v>6</v>
      </c>
      <c r="J45" s="50">
        <v>3</v>
      </c>
      <c r="K45" s="50">
        <v>0</v>
      </c>
      <c r="L45" s="50">
        <v>0</v>
      </c>
      <c r="M45" s="50">
        <v>47</v>
      </c>
      <c r="N45" s="50">
        <v>0</v>
      </c>
      <c r="O45" s="15">
        <f t="shared" si="0"/>
        <v>64</v>
      </c>
      <c r="P45" s="15">
        <f t="shared" si="1"/>
        <v>111</v>
      </c>
    </row>
    <row r="46" spans="2:20" ht="23.1" customHeight="1" x14ac:dyDescent="0.25">
      <c r="B46" s="24" t="s">
        <v>73</v>
      </c>
      <c r="C46" s="50">
        <v>41</v>
      </c>
      <c r="D46" s="50">
        <v>5</v>
      </c>
      <c r="E46" s="50">
        <v>5</v>
      </c>
      <c r="F46" s="50">
        <v>5</v>
      </c>
      <c r="G46" s="50">
        <v>0</v>
      </c>
      <c r="H46" s="50">
        <v>0</v>
      </c>
      <c r="I46" s="50">
        <v>3</v>
      </c>
      <c r="J46" s="50">
        <v>2</v>
      </c>
      <c r="K46" s="50">
        <v>1</v>
      </c>
      <c r="L46" s="50">
        <v>0</v>
      </c>
      <c r="M46" s="50">
        <v>58</v>
      </c>
      <c r="N46" s="50">
        <v>0</v>
      </c>
      <c r="O46" s="15">
        <f t="shared" si="0"/>
        <v>62</v>
      </c>
      <c r="P46" s="15">
        <f t="shared" si="1"/>
        <v>120</v>
      </c>
      <c r="R46" s="8"/>
      <c r="T46"/>
    </row>
    <row r="47" spans="2:20" ht="23.1" customHeight="1" x14ac:dyDescent="0.25">
      <c r="B47" s="24" t="s">
        <v>74</v>
      </c>
      <c r="C47" s="50">
        <v>39</v>
      </c>
      <c r="D47" s="50">
        <v>7</v>
      </c>
      <c r="E47" s="50">
        <v>11</v>
      </c>
      <c r="F47" s="50">
        <v>8</v>
      </c>
      <c r="G47" s="50">
        <v>0</v>
      </c>
      <c r="H47" s="50">
        <v>0</v>
      </c>
      <c r="I47" s="50">
        <v>6</v>
      </c>
      <c r="J47" s="50">
        <v>5</v>
      </c>
      <c r="K47" s="50">
        <v>2</v>
      </c>
      <c r="L47" s="50">
        <v>0</v>
      </c>
      <c r="M47" s="50">
        <v>67</v>
      </c>
      <c r="N47" s="50">
        <v>0</v>
      </c>
      <c r="O47" s="15">
        <f t="shared" si="0"/>
        <v>78</v>
      </c>
      <c r="P47" s="15">
        <f t="shared" si="1"/>
        <v>145</v>
      </c>
      <c r="R47" s="8"/>
      <c r="T47"/>
    </row>
    <row r="48" spans="2:20" ht="23.1" customHeight="1" x14ac:dyDescent="0.25">
      <c r="B48" s="24" t="s">
        <v>75</v>
      </c>
      <c r="C48" s="50">
        <v>62</v>
      </c>
      <c r="D48" s="50">
        <v>8</v>
      </c>
      <c r="E48" s="50">
        <v>8</v>
      </c>
      <c r="F48" s="50">
        <v>13</v>
      </c>
      <c r="G48" s="50">
        <v>2</v>
      </c>
      <c r="H48" s="50">
        <v>0</v>
      </c>
      <c r="I48" s="50">
        <v>3</v>
      </c>
      <c r="J48" s="50">
        <v>2</v>
      </c>
      <c r="K48" s="50">
        <v>0</v>
      </c>
      <c r="L48" s="50">
        <v>0</v>
      </c>
      <c r="M48" s="50">
        <v>71</v>
      </c>
      <c r="N48" s="50">
        <v>0</v>
      </c>
      <c r="O48" s="15">
        <f t="shared" si="0"/>
        <v>98</v>
      </c>
      <c r="P48" s="15">
        <f t="shared" si="1"/>
        <v>169</v>
      </c>
      <c r="R48" s="8"/>
      <c r="T48"/>
    </row>
    <row r="49" spans="2:20" ht="23.1" customHeight="1" x14ac:dyDescent="0.25">
      <c r="B49" s="23" t="s">
        <v>76</v>
      </c>
      <c r="C49" s="50">
        <v>58</v>
      </c>
      <c r="D49" s="50">
        <v>9</v>
      </c>
      <c r="E49" s="50">
        <v>9</v>
      </c>
      <c r="F49" s="50">
        <v>11</v>
      </c>
      <c r="G49" s="50">
        <v>0</v>
      </c>
      <c r="H49" s="50">
        <v>0</v>
      </c>
      <c r="I49" s="50">
        <v>2</v>
      </c>
      <c r="J49" s="50">
        <v>2</v>
      </c>
      <c r="K49" s="50">
        <v>3</v>
      </c>
      <c r="L49" s="50">
        <v>0</v>
      </c>
      <c r="M49" s="50">
        <v>70</v>
      </c>
      <c r="N49" s="50">
        <v>0</v>
      </c>
      <c r="O49" s="15">
        <f t="shared" si="0"/>
        <v>94</v>
      </c>
      <c r="P49" s="15">
        <f t="shared" si="1"/>
        <v>164</v>
      </c>
      <c r="R49" s="8"/>
      <c r="T49"/>
    </row>
    <row r="50" spans="2:20" ht="23.1" customHeight="1" x14ac:dyDescent="0.25">
      <c r="B50" s="24" t="s">
        <v>77</v>
      </c>
      <c r="C50" s="50">
        <v>62</v>
      </c>
      <c r="D50" s="50">
        <v>8</v>
      </c>
      <c r="E50" s="50">
        <v>10</v>
      </c>
      <c r="F50" s="50">
        <v>13</v>
      </c>
      <c r="G50" s="50">
        <v>1</v>
      </c>
      <c r="H50" s="50">
        <v>0</v>
      </c>
      <c r="I50" s="50">
        <v>5</v>
      </c>
      <c r="J50" s="50">
        <v>2</v>
      </c>
      <c r="K50" s="50">
        <v>0</v>
      </c>
      <c r="L50" s="50">
        <v>0</v>
      </c>
      <c r="M50" s="50">
        <v>63</v>
      </c>
      <c r="N50" s="50">
        <v>0</v>
      </c>
      <c r="O50" s="15">
        <f t="shared" si="0"/>
        <v>101</v>
      </c>
      <c r="P50" s="15">
        <f t="shared" si="1"/>
        <v>164</v>
      </c>
      <c r="R50" s="8"/>
      <c r="T50"/>
    </row>
    <row r="51" spans="2:20" ht="23.1" customHeight="1" x14ac:dyDescent="0.25">
      <c r="B51" s="24" t="s">
        <v>78</v>
      </c>
      <c r="C51" s="50">
        <v>71</v>
      </c>
      <c r="D51" s="50">
        <v>8</v>
      </c>
      <c r="E51" s="50">
        <v>9</v>
      </c>
      <c r="F51" s="50">
        <v>13</v>
      </c>
      <c r="G51" s="50">
        <v>0</v>
      </c>
      <c r="H51" s="50">
        <v>0</v>
      </c>
      <c r="I51" s="50">
        <v>2</v>
      </c>
      <c r="J51" s="50">
        <v>2</v>
      </c>
      <c r="K51" s="50">
        <v>1</v>
      </c>
      <c r="L51" s="50">
        <v>0</v>
      </c>
      <c r="M51" s="50">
        <v>58</v>
      </c>
      <c r="N51" s="50">
        <v>0</v>
      </c>
      <c r="O51" s="15">
        <f t="shared" si="0"/>
        <v>106</v>
      </c>
      <c r="P51" s="15">
        <f t="shared" si="1"/>
        <v>164</v>
      </c>
      <c r="R51" s="8"/>
      <c r="T51"/>
    </row>
    <row r="52" spans="2:20" ht="23.1" customHeight="1" x14ac:dyDescent="0.25">
      <c r="B52" s="24" t="s">
        <v>79</v>
      </c>
      <c r="C52" s="50">
        <v>73</v>
      </c>
      <c r="D52" s="50">
        <v>16</v>
      </c>
      <c r="E52" s="50">
        <v>9</v>
      </c>
      <c r="F52" s="50">
        <v>14</v>
      </c>
      <c r="G52" s="50">
        <v>1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53</v>
      </c>
      <c r="N52" s="50">
        <v>0</v>
      </c>
      <c r="O52" s="15">
        <f t="shared" si="0"/>
        <v>117</v>
      </c>
      <c r="P52" s="15">
        <f t="shared" si="1"/>
        <v>170</v>
      </c>
      <c r="R52" s="8"/>
      <c r="T52"/>
    </row>
    <row r="53" spans="2:20" ht="23.1" customHeight="1" x14ac:dyDescent="0.25">
      <c r="B53" s="23" t="s">
        <v>80</v>
      </c>
      <c r="C53" s="50">
        <v>70</v>
      </c>
      <c r="D53" s="50">
        <v>9</v>
      </c>
      <c r="E53" s="50">
        <v>7</v>
      </c>
      <c r="F53" s="50">
        <v>11</v>
      </c>
      <c r="G53" s="50">
        <v>1</v>
      </c>
      <c r="H53" s="50">
        <v>0</v>
      </c>
      <c r="I53" s="50">
        <v>2</v>
      </c>
      <c r="J53" s="50">
        <v>2</v>
      </c>
      <c r="K53" s="50">
        <v>0</v>
      </c>
      <c r="L53" s="50">
        <v>0</v>
      </c>
      <c r="M53" s="50">
        <v>72</v>
      </c>
      <c r="N53" s="50">
        <v>0</v>
      </c>
      <c r="O53" s="15">
        <f t="shared" si="0"/>
        <v>102</v>
      </c>
      <c r="P53" s="15">
        <f t="shared" si="1"/>
        <v>174</v>
      </c>
      <c r="R53" s="8"/>
      <c r="T53"/>
    </row>
    <row r="54" spans="2:20" ht="23.1" customHeight="1" x14ac:dyDescent="0.25">
      <c r="B54" s="23" t="s">
        <v>81</v>
      </c>
      <c r="C54" s="50">
        <v>73</v>
      </c>
      <c r="D54" s="50">
        <v>17</v>
      </c>
      <c r="E54" s="50">
        <v>8</v>
      </c>
      <c r="F54" s="50">
        <v>9</v>
      </c>
      <c r="G54" s="50">
        <v>0</v>
      </c>
      <c r="H54" s="50">
        <v>0</v>
      </c>
      <c r="I54" s="50">
        <v>3</v>
      </c>
      <c r="J54" s="50">
        <v>2</v>
      </c>
      <c r="K54" s="50">
        <v>1</v>
      </c>
      <c r="L54" s="50">
        <v>0</v>
      </c>
      <c r="M54" s="50">
        <v>62</v>
      </c>
      <c r="N54" s="50">
        <v>0</v>
      </c>
      <c r="O54" s="15">
        <f t="shared" si="0"/>
        <v>113</v>
      </c>
      <c r="P54" s="15">
        <f t="shared" si="1"/>
        <v>175</v>
      </c>
      <c r="R54" s="8"/>
      <c r="T54"/>
    </row>
    <row r="55" spans="2:20" ht="23.1" customHeight="1" x14ac:dyDescent="0.25">
      <c r="B55" s="23" t="s">
        <v>82</v>
      </c>
      <c r="C55" s="50">
        <v>88</v>
      </c>
      <c r="D55" s="50">
        <v>19</v>
      </c>
      <c r="E55" s="50">
        <v>12</v>
      </c>
      <c r="F55" s="50">
        <v>11</v>
      </c>
      <c r="G55" s="50">
        <v>0</v>
      </c>
      <c r="H55" s="50">
        <v>0</v>
      </c>
      <c r="I55" s="50">
        <v>5</v>
      </c>
      <c r="J55" s="50">
        <v>3</v>
      </c>
      <c r="K55" s="50">
        <v>1</v>
      </c>
      <c r="L55" s="50">
        <v>0</v>
      </c>
      <c r="M55" s="50">
        <v>62</v>
      </c>
      <c r="N55" s="50">
        <v>0</v>
      </c>
      <c r="O55" s="15">
        <f t="shared" si="0"/>
        <v>139</v>
      </c>
      <c r="P55" s="15">
        <f t="shared" si="1"/>
        <v>201</v>
      </c>
      <c r="R55" s="8"/>
      <c r="T55"/>
    </row>
    <row r="56" spans="2:20" ht="23.1" customHeight="1" x14ac:dyDescent="0.25">
      <c r="B56" s="23" t="s">
        <v>83</v>
      </c>
      <c r="C56" s="50">
        <v>100</v>
      </c>
      <c r="D56" s="50">
        <v>6</v>
      </c>
      <c r="E56" s="50">
        <v>8</v>
      </c>
      <c r="F56" s="50">
        <v>12</v>
      </c>
      <c r="G56" s="50">
        <v>1</v>
      </c>
      <c r="H56" s="50">
        <v>0</v>
      </c>
      <c r="I56" s="50">
        <v>0</v>
      </c>
      <c r="J56" s="50">
        <v>2</v>
      </c>
      <c r="K56" s="50">
        <v>1</v>
      </c>
      <c r="L56" s="50">
        <v>0</v>
      </c>
      <c r="M56" s="50">
        <v>65</v>
      </c>
      <c r="N56" s="50">
        <v>0</v>
      </c>
      <c r="O56" s="15">
        <f t="shared" si="0"/>
        <v>130</v>
      </c>
      <c r="P56" s="15">
        <f t="shared" si="1"/>
        <v>195</v>
      </c>
      <c r="R56" s="8"/>
      <c r="T56"/>
    </row>
    <row r="57" spans="2:20" ht="23.1" customHeight="1" x14ac:dyDescent="0.25">
      <c r="B57" s="23" t="s">
        <v>84</v>
      </c>
      <c r="C57" s="50">
        <v>84</v>
      </c>
      <c r="D57" s="50">
        <v>11</v>
      </c>
      <c r="E57" s="50">
        <v>6</v>
      </c>
      <c r="F57" s="50">
        <v>9</v>
      </c>
      <c r="G57" s="50">
        <v>1</v>
      </c>
      <c r="H57" s="50">
        <v>0</v>
      </c>
      <c r="I57" s="50">
        <v>0</v>
      </c>
      <c r="J57" s="50">
        <v>1</v>
      </c>
      <c r="K57" s="50">
        <v>1</v>
      </c>
      <c r="L57" s="50">
        <v>0</v>
      </c>
      <c r="M57" s="50">
        <v>71</v>
      </c>
      <c r="N57" s="50">
        <v>0</v>
      </c>
      <c r="O57" s="15">
        <f t="shared" si="0"/>
        <v>113</v>
      </c>
      <c r="P57" s="15">
        <f t="shared" si="1"/>
        <v>184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1840</v>
      </c>
      <c r="D58" s="16">
        <f t="shared" si="21"/>
        <v>282</v>
      </c>
      <c r="E58" s="16">
        <f t="shared" si="21"/>
        <v>316</v>
      </c>
      <c r="F58" s="16">
        <f t="shared" si="21"/>
        <v>448</v>
      </c>
      <c r="G58" s="16">
        <f t="shared" si="21"/>
        <v>13</v>
      </c>
      <c r="H58" s="16">
        <f t="shared" si="21"/>
        <v>0</v>
      </c>
      <c r="I58" s="16">
        <f t="shared" si="21"/>
        <v>167</v>
      </c>
      <c r="J58" s="16">
        <f t="shared" si="21"/>
        <v>121</v>
      </c>
      <c r="K58" s="16">
        <f t="shared" si="21"/>
        <v>46</v>
      </c>
      <c r="L58" s="16">
        <f t="shared" si="21"/>
        <v>1</v>
      </c>
      <c r="M58" s="16">
        <f t="shared" si="21"/>
        <v>3290</v>
      </c>
      <c r="N58" s="16">
        <f t="shared" si="21"/>
        <v>4</v>
      </c>
      <c r="O58" s="16">
        <f t="shared" si="21"/>
        <v>3238</v>
      </c>
      <c r="P58" s="16">
        <f t="shared" si="21"/>
        <v>6528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0.28186274509803921</v>
      </c>
      <c r="D59" s="43">
        <f t="shared" si="22"/>
        <v>4.3198529411764705E-2</v>
      </c>
      <c r="E59" s="43">
        <f t="shared" si="22"/>
        <v>4.8406862745098041E-2</v>
      </c>
      <c r="F59" s="43">
        <f t="shared" si="22"/>
        <v>6.8627450980392163E-2</v>
      </c>
      <c r="G59" s="43">
        <f t="shared" si="22"/>
        <v>1.9914215686274508E-3</v>
      </c>
      <c r="H59" s="43">
        <f t="shared" si="22"/>
        <v>0</v>
      </c>
      <c r="I59" s="43">
        <f t="shared" si="22"/>
        <v>2.5582107843137254E-2</v>
      </c>
      <c r="J59" s="43">
        <f t="shared" si="22"/>
        <v>1.8535539215686275E-2</v>
      </c>
      <c r="K59" s="43">
        <f t="shared" si="22"/>
        <v>7.0465686274509805E-3</v>
      </c>
      <c r="L59" s="43">
        <f t="shared" si="22"/>
        <v>1.5318627450980392E-4</v>
      </c>
      <c r="M59" s="43">
        <f t="shared" si="22"/>
        <v>0.50398284313725494</v>
      </c>
      <c r="N59" s="43">
        <f t="shared" si="22"/>
        <v>6.1274509803921568E-4</v>
      </c>
      <c r="R59" s="8"/>
      <c r="T59"/>
    </row>
    <row r="60" spans="2:20" ht="23.1" customHeight="1" x14ac:dyDescent="0.25">
      <c r="B60" s="42" t="s">
        <v>94</v>
      </c>
      <c r="C60" s="44">
        <f>C58/$O$58</f>
        <v>0.56825200741198267</v>
      </c>
      <c r="D60" s="44">
        <f t="shared" ref="D60:N60" si="23">D58/$O$58</f>
        <v>8.7090796788140828E-2</v>
      </c>
      <c r="E60" s="44">
        <f t="shared" si="23"/>
        <v>9.7591105620753557E-2</v>
      </c>
      <c r="F60" s="44">
        <f t="shared" si="23"/>
        <v>0.13835701050030882</v>
      </c>
      <c r="G60" s="44">
        <f t="shared" si="23"/>
        <v>4.0148239654107477E-3</v>
      </c>
      <c r="H60" s="44">
        <f t="shared" si="23"/>
        <v>0</v>
      </c>
      <c r="I60" s="44">
        <f t="shared" si="23"/>
        <v>5.1575046324891911E-2</v>
      </c>
      <c r="J60" s="44">
        <f t="shared" si="23"/>
        <v>3.7368746139592339E-2</v>
      </c>
      <c r="K60" s="44">
        <f t="shared" si="23"/>
        <v>1.4206300185299567E-2</v>
      </c>
      <c r="L60" s="44">
        <f t="shared" si="23"/>
        <v>3.0883261272390367E-4</v>
      </c>
      <c r="M60" s="44"/>
      <c r="N60" s="44">
        <f t="shared" si="23"/>
        <v>1.2353304508956147E-3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R52" sqref="R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'23.09 Kiira-Bulindo'!C3:G3</f>
        <v>MCC - C2- STN71- KIRA-BULINDO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'23.09 Kiira-Bulindo'!D5</f>
        <v>23.09.19</v>
      </c>
      <c r="E5" s="3"/>
      <c r="F5" s="41" t="s">
        <v>1</v>
      </c>
      <c r="G5" s="68" t="str">
        <f>'23.09 Kiira-Bulindo'!G5:H5</f>
        <v>Kira Bulindo Road</v>
      </c>
      <c r="H5" s="69"/>
      <c r="I5" s="14"/>
      <c r="J5" s="2" t="s">
        <v>5</v>
      </c>
      <c r="K5" s="68" t="s">
        <v>171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2" t="s">
        <v>163</v>
      </c>
      <c r="E6" s="63"/>
      <c r="F6" s="2" t="s">
        <v>2</v>
      </c>
      <c r="G6" s="62" t="s">
        <v>162</v>
      </c>
      <c r="H6" s="63"/>
      <c r="J6" s="2" t="s">
        <v>21</v>
      </c>
      <c r="K6" s="68" t="str">
        <f>'23.09 Kiira-Bulindo'!K6:L6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86</v>
      </c>
      <c r="D10" s="50">
        <v>11</v>
      </c>
      <c r="E10" s="50">
        <v>6</v>
      </c>
      <c r="F10" s="50">
        <v>9</v>
      </c>
      <c r="G10" s="50">
        <v>2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76</v>
      </c>
      <c r="N10" s="50">
        <v>0</v>
      </c>
      <c r="O10" s="15">
        <f t="shared" ref="O10:O57" si="0">SUM(C10:L10,N10)</f>
        <v>116</v>
      </c>
      <c r="P10" s="15">
        <f t="shared" ref="P10:P57" si="1">SUM(C10:N10)</f>
        <v>192</v>
      </c>
      <c r="R10" s="1" t="s">
        <v>6</v>
      </c>
      <c r="S10" s="17">
        <f t="shared" ref="S10:AF10" si="2">SUM(C10:C13)</f>
        <v>386</v>
      </c>
      <c r="T10" s="17">
        <f t="shared" si="2"/>
        <v>46</v>
      </c>
      <c r="U10" s="17">
        <f t="shared" si="2"/>
        <v>37</v>
      </c>
      <c r="V10" s="17">
        <f t="shared" si="2"/>
        <v>42</v>
      </c>
      <c r="W10" s="17">
        <f t="shared" si="2"/>
        <v>2</v>
      </c>
      <c r="X10" s="17">
        <f t="shared" si="2"/>
        <v>0</v>
      </c>
      <c r="Y10" s="17">
        <f t="shared" si="2"/>
        <v>18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452</v>
      </c>
      <c r="AD10" s="17">
        <f t="shared" si="2"/>
        <v>0</v>
      </c>
      <c r="AE10" s="31">
        <f t="shared" si="2"/>
        <v>533</v>
      </c>
      <c r="AF10" s="31">
        <f t="shared" si="2"/>
        <v>985</v>
      </c>
    </row>
    <row r="11" spans="2:32" s="6" customFormat="1" ht="23.1" customHeight="1" x14ac:dyDescent="0.25">
      <c r="B11" s="23" t="s">
        <v>38</v>
      </c>
      <c r="C11" s="50">
        <v>117</v>
      </c>
      <c r="D11" s="50">
        <v>17</v>
      </c>
      <c r="E11" s="50">
        <v>10</v>
      </c>
      <c r="F11" s="50">
        <v>12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124</v>
      </c>
      <c r="N11" s="50">
        <v>0</v>
      </c>
      <c r="O11" s="15">
        <f t="shared" si="0"/>
        <v>158</v>
      </c>
      <c r="P11" s="15">
        <f t="shared" si="1"/>
        <v>282</v>
      </c>
      <c r="R11" s="1" t="s">
        <v>7</v>
      </c>
      <c r="S11" s="17">
        <f t="shared" ref="S11:AF11" si="3">SUM(C14:C17)</f>
        <v>273</v>
      </c>
      <c r="T11" s="17">
        <f t="shared" si="3"/>
        <v>34</v>
      </c>
      <c r="U11" s="17">
        <f t="shared" si="3"/>
        <v>35</v>
      </c>
      <c r="V11" s="17">
        <f t="shared" si="3"/>
        <v>37</v>
      </c>
      <c r="W11" s="17">
        <f t="shared" si="3"/>
        <v>2</v>
      </c>
      <c r="X11" s="17">
        <f t="shared" si="3"/>
        <v>0</v>
      </c>
      <c r="Y11" s="17">
        <f t="shared" si="3"/>
        <v>17</v>
      </c>
      <c r="Z11" s="17">
        <f t="shared" si="3"/>
        <v>5</v>
      </c>
      <c r="AA11" s="17">
        <f t="shared" si="3"/>
        <v>3</v>
      </c>
      <c r="AB11" s="17">
        <f t="shared" si="3"/>
        <v>0</v>
      </c>
      <c r="AC11" s="17">
        <f t="shared" si="3"/>
        <v>443</v>
      </c>
      <c r="AD11" s="17">
        <f t="shared" si="3"/>
        <v>0</v>
      </c>
      <c r="AE11" s="31">
        <f t="shared" si="3"/>
        <v>406</v>
      </c>
      <c r="AF11" s="31">
        <f t="shared" si="3"/>
        <v>849</v>
      </c>
    </row>
    <row r="12" spans="2:32" ht="23.1" customHeight="1" x14ac:dyDescent="0.25">
      <c r="B12" s="23" t="s">
        <v>39</v>
      </c>
      <c r="C12" s="50">
        <v>94</v>
      </c>
      <c r="D12" s="50">
        <v>10</v>
      </c>
      <c r="E12" s="50">
        <v>13</v>
      </c>
      <c r="F12" s="50">
        <v>9</v>
      </c>
      <c r="G12" s="50">
        <v>0</v>
      </c>
      <c r="H12" s="50">
        <v>0</v>
      </c>
      <c r="I12" s="50">
        <v>5</v>
      </c>
      <c r="J12" s="50">
        <v>1</v>
      </c>
      <c r="K12" s="50">
        <v>1</v>
      </c>
      <c r="L12" s="50">
        <v>0</v>
      </c>
      <c r="M12" s="50">
        <v>137</v>
      </c>
      <c r="N12" s="50">
        <v>0</v>
      </c>
      <c r="O12" s="15">
        <f t="shared" si="0"/>
        <v>133</v>
      </c>
      <c r="P12" s="15">
        <f t="shared" si="1"/>
        <v>270</v>
      </c>
      <c r="R12" s="1" t="s">
        <v>8</v>
      </c>
      <c r="S12" s="17">
        <f t="shared" ref="S12:AF12" si="4">SUM(C18:C21)</f>
        <v>176</v>
      </c>
      <c r="T12" s="17">
        <f t="shared" si="4"/>
        <v>38</v>
      </c>
      <c r="U12" s="17">
        <f t="shared" si="4"/>
        <v>26</v>
      </c>
      <c r="V12" s="17">
        <f t="shared" si="4"/>
        <v>46</v>
      </c>
      <c r="W12" s="17">
        <f t="shared" si="4"/>
        <v>0</v>
      </c>
      <c r="X12" s="17">
        <f t="shared" si="4"/>
        <v>0</v>
      </c>
      <c r="Y12" s="17">
        <f t="shared" si="4"/>
        <v>22</v>
      </c>
      <c r="Z12" s="17">
        <f t="shared" si="4"/>
        <v>7</v>
      </c>
      <c r="AA12" s="17">
        <f t="shared" si="4"/>
        <v>3</v>
      </c>
      <c r="AB12" s="17">
        <f t="shared" si="4"/>
        <v>0</v>
      </c>
      <c r="AC12" s="17">
        <f t="shared" si="4"/>
        <v>333</v>
      </c>
      <c r="AD12" s="17">
        <f t="shared" si="4"/>
        <v>0</v>
      </c>
      <c r="AE12" s="31">
        <f t="shared" si="4"/>
        <v>318</v>
      </c>
      <c r="AF12" s="31">
        <f t="shared" si="4"/>
        <v>651</v>
      </c>
    </row>
    <row r="13" spans="2:32" ht="23.1" customHeight="1" x14ac:dyDescent="0.25">
      <c r="B13" s="23" t="s">
        <v>40</v>
      </c>
      <c r="C13" s="50">
        <v>89</v>
      </c>
      <c r="D13" s="50">
        <v>8</v>
      </c>
      <c r="E13" s="50">
        <v>8</v>
      </c>
      <c r="F13" s="50">
        <v>12</v>
      </c>
      <c r="G13" s="50">
        <v>0</v>
      </c>
      <c r="H13" s="50">
        <v>0</v>
      </c>
      <c r="I13" s="50">
        <v>9</v>
      </c>
      <c r="J13" s="50">
        <v>0</v>
      </c>
      <c r="K13" s="50">
        <v>0</v>
      </c>
      <c r="L13" s="50">
        <v>0</v>
      </c>
      <c r="M13" s="50">
        <v>115</v>
      </c>
      <c r="N13" s="50">
        <v>0</v>
      </c>
      <c r="O13" s="15">
        <f t="shared" si="0"/>
        <v>126</v>
      </c>
      <c r="P13" s="15">
        <f t="shared" si="1"/>
        <v>241</v>
      </c>
      <c r="R13" s="1" t="s">
        <v>9</v>
      </c>
      <c r="S13" s="17">
        <f t="shared" ref="S13:AF13" si="5">SUM(C22:C25)</f>
        <v>199</v>
      </c>
      <c r="T13" s="17">
        <f t="shared" si="5"/>
        <v>32</v>
      </c>
      <c r="U13" s="17">
        <f t="shared" si="5"/>
        <v>18</v>
      </c>
      <c r="V13" s="17">
        <f t="shared" si="5"/>
        <v>40</v>
      </c>
      <c r="W13" s="17">
        <f t="shared" si="5"/>
        <v>0</v>
      </c>
      <c r="X13" s="17">
        <f t="shared" si="5"/>
        <v>5</v>
      </c>
      <c r="Y13" s="17">
        <f t="shared" si="5"/>
        <v>24</v>
      </c>
      <c r="Z13" s="17">
        <f t="shared" si="5"/>
        <v>6</v>
      </c>
      <c r="AA13" s="17">
        <f t="shared" si="5"/>
        <v>1</v>
      </c>
      <c r="AB13" s="17">
        <f t="shared" si="5"/>
        <v>0</v>
      </c>
      <c r="AC13" s="17">
        <f t="shared" si="5"/>
        <v>321</v>
      </c>
      <c r="AD13" s="17">
        <f t="shared" si="5"/>
        <v>1</v>
      </c>
      <c r="AE13" s="31">
        <f t="shared" si="5"/>
        <v>326</v>
      </c>
      <c r="AF13" s="31">
        <f t="shared" si="5"/>
        <v>647</v>
      </c>
    </row>
    <row r="14" spans="2:32" ht="23.1" customHeight="1" x14ac:dyDescent="0.25">
      <c r="B14" s="23" t="s">
        <v>41</v>
      </c>
      <c r="C14" s="50">
        <v>78</v>
      </c>
      <c r="D14" s="50">
        <v>10</v>
      </c>
      <c r="E14" s="50">
        <v>8</v>
      </c>
      <c r="F14" s="50">
        <v>12</v>
      </c>
      <c r="G14" s="50">
        <v>0</v>
      </c>
      <c r="H14" s="50">
        <v>0</v>
      </c>
      <c r="I14" s="50">
        <v>5</v>
      </c>
      <c r="J14" s="50">
        <v>3</v>
      </c>
      <c r="K14" s="50">
        <v>0</v>
      </c>
      <c r="L14" s="50">
        <v>0</v>
      </c>
      <c r="M14" s="50">
        <v>118</v>
      </c>
      <c r="N14" s="50">
        <v>0</v>
      </c>
      <c r="O14" s="15">
        <f t="shared" si="0"/>
        <v>116</v>
      </c>
      <c r="P14" s="15">
        <f t="shared" si="1"/>
        <v>234</v>
      </c>
      <c r="R14" s="1" t="s">
        <v>10</v>
      </c>
      <c r="S14" s="17">
        <f t="shared" ref="S14:AF14" si="6">SUM(C26:C29)</f>
        <v>144</v>
      </c>
      <c r="T14" s="17">
        <f t="shared" si="6"/>
        <v>24</v>
      </c>
      <c r="U14" s="17">
        <f t="shared" si="6"/>
        <v>36</v>
      </c>
      <c r="V14" s="17">
        <f t="shared" si="6"/>
        <v>36</v>
      </c>
      <c r="W14" s="17">
        <f t="shared" si="6"/>
        <v>0</v>
      </c>
      <c r="X14" s="17">
        <f t="shared" si="6"/>
        <v>0</v>
      </c>
      <c r="Y14" s="17">
        <f t="shared" si="6"/>
        <v>25</v>
      </c>
      <c r="Z14" s="17">
        <f t="shared" si="6"/>
        <v>10</v>
      </c>
      <c r="AA14" s="17">
        <f t="shared" si="6"/>
        <v>8</v>
      </c>
      <c r="AB14" s="17">
        <f t="shared" si="6"/>
        <v>0</v>
      </c>
      <c r="AC14" s="17">
        <f t="shared" si="6"/>
        <v>358</v>
      </c>
      <c r="AD14" s="17">
        <f t="shared" si="6"/>
        <v>0</v>
      </c>
      <c r="AE14" s="31">
        <f t="shared" si="6"/>
        <v>283</v>
      </c>
      <c r="AF14" s="31">
        <f t="shared" si="6"/>
        <v>641</v>
      </c>
    </row>
    <row r="15" spans="2:32" ht="23.1" customHeight="1" x14ac:dyDescent="0.25">
      <c r="B15" s="23" t="s">
        <v>42</v>
      </c>
      <c r="C15" s="50">
        <v>69</v>
      </c>
      <c r="D15" s="50">
        <v>4</v>
      </c>
      <c r="E15" s="50">
        <v>4</v>
      </c>
      <c r="F15" s="50">
        <v>11</v>
      </c>
      <c r="G15" s="50">
        <v>0</v>
      </c>
      <c r="H15" s="50">
        <v>0</v>
      </c>
      <c r="I15" s="50">
        <v>6</v>
      </c>
      <c r="J15" s="50">
        <v>2</v>
      </c>
      <c r="K15" s="50">
        <v>0</v>
      </c>
      <c r="L15" s="50">
        <v>0</v>
      </c>
      <c r="M15" s="50">
        <v>110</v>
      </c>
      <c r="N15" s="50">
        <v>0</v>
      </c>
      <c r="O15" s="15">
        <f t="shared" si="0"/>
        <v>96</v>
      </c>
      <c r="P15" s="15">
        <f t="shared" si="1"/>
        <v>206</v>
      </c>
      <c r="R15" s="1" t="s">
        <v>11</v>
      </c>
      <c r="S15" s="17">
        <f t="shared" ref="S15:AF15" si="7">SUM(C30:C33)</f>
        <v>170</v>
      </c>
      <c r="T15" s="17">
        <f t="shared" si="7"/>
        <v>19</v>
      </c>
      <c r="U15" s="17">
        <f t="shared" si="7"/>
        <v>24</v>
      </c>
      <c r="V15" s="17">
        <f t="shared" si="7"/>
        <v>46</v>
      </c>
      <c r="W15" s="17">
        <f t="shared" si="7"/>
        <v>0</v>
      </c>
      <c r="X15" s="17">
        <f t="shared" si="7"/>
        <v>0</v>
      </c>
      <c r="Y15" s="17">
        <f t="shared" si="7"/>
        <v>19</v>
      </c>
      <c r="Z15" s="17">
        <f t="shared" si="7"/>
        <v>8</v>
      </c>
      <c r="AA15" s="17">
        <f t="shared" si="7"/>
        <v>1</v>
      </c>
      <c r="AB15" s="17">
        <f t="shared" si="7"/>
        <v>1</v>
      </c>
      <c r="AC15" s="17">
        <f t="shared" si="7"/>
        <v>299</v>
      </c>
      <c r="AD15" s="17">
        <f t="shared" si="7"/>
        <v>0</v>
      </c>
      <c r="AE15" s="31">
        <f t="shared" si="7"/>
        <v>288</v>
      </c>
      <c r="AF15" s="31">
        <f t="shared" si="7"/>
        <v>587</v>
      </c>
    </row>
    <row r="16" spans="2:32" ht="23.1" customHeight="1" x14ac:dyDescent="0.25">
      <c r="B16" s="23" t="s">
        <v>43</v>
      </c>
      <c r="C16" s="50">
        <v>68</v>
      </c>
      <c r="D16" s="50">
        <v>13</v>
      </c>
      <c r="E16" s="50">
        <v>13</v>
      </c>
      <c r="F16" s="50">
        <v>5</v>
      </c>
      <c r="G16" s="50">
        <v>1</v>
      </c>
      <c r="H16" s="50">
        <v>0</v>
      </c>
      <c r="I16" s="50">
        <v>3</v>
      </c>
      <c r="J16" s="50">
        <v>0</v>
      </c>
      <c r="K16" s="50">
        <v>2</v>
      </c>
      <c r="L16" s="50">
        <v>0</v>
      </c>
      <c r="M16" s="50">
        <v>111</v>
      </c>
      <c r="N16" s="50">
        <v>0</v>
      </c>
      <c r="O16" s="15">
        <f t="shared" si="0"/>
        <v>105</v>
      </c>
      <c r="P16" s="15">
        <f t="shared" si="1"/>
        <v>216</v>
      </c>
      <c r="R16" s="1" t="s">
        <v>12</v>
      </c>
      <c r="S16" s="17">
        <f t="shared" ref="S16:AF16" si="8">SUM(C34:C37)</f>
        <v>169</v>
      </c>
      <c r="T16" s="17">
        <f t="shared" si="8"/>
        <v>20</v>
      </c>
      <c r="U16" s="17">
        <f t="shared" si="8"/>
        <v>29</v>
      </c>
      <c r="V16" s="17">
        <f t="shared" si="8"/>
        <v>37</v>
      </c>
      <c r="W16" s="17">
        <f t="shared" si="8"/>
        <v>0</v>
      </c>
      <c r="X16" s="17">
        <f t="shared" si="8"/>
        <v>4</v>
      </c>
      <c r="Y16" s="17">
        <f t="shared" si="8"/>
        <v>13</v>
      </c>
      <c r="Z16" s="17">
        <f t="shared" si="8"/>
        <v>12</v>
      </c>
      <c r="AA16" s="17">
        <f t="shared" si="8"/>
        <v>3</v>
      </c>
      <c r="AB16" s="17">
        <f t="shared" si="8"/>
        <v>0</v>
      </c>
      <c r="AC16" s="17">
        <f t="shared" si="8"/>
        <v>218</v>
      </c>
      <c r="AD16" s="17">
        <f t="shared" si="8"/>
        <v>1</v>
      </c>
      <c r="AE16" s="31">
        <f t="shared" si="8"/>
        <v>288</v>
      </c>
      <c r="AF16" s="31">
        <f t="shared" si="8"/>
        <v>506</v>
      </c>
    </row>
    <row r="17" spans="2:32" ht="23.1" customHeight="1" x14ac:dyDescent="0.25">
      <c r="B17" s="23" t="s">
        <v>44</v>
      </c>
      <c r="C17" s="50">
        <v>58</v>
      </c>
      <c r="D17" s="50">
        <v>7</v>
      </c>
      <c r="E17" s="50">
        <v>10</v>
      </c>
      <c r="F17" s="50">
        <v>9</v>
      </c>
      <c r="G17" s="50">
        <v>1</v>
      </c>
      <c r="H17" s="50">
        <v>0</v>
      </c>
      <c r="I17" s="50">
        <v>3</v>
      </c>
      <c r="J17" s="50">
        <v>0</v>
      </c>
      <c r="K17" s="50">
        <v>1</v>
      </c>
      <c r="L17" s="50">
        <v>0</v>
      </c>
      <c r="M17" s="50">
        <v>104</v>
      </c>
      <c r="N17" s="50">
        <v>0</v>
      </c>
      <c r="O17" s="15">
        <f t="shared" si="0"/>
        <v>89</v>
      </c>
      <c r="P17" s="15">
        <f t="shared" si="1"/>
        <v>193</v>
      </c>
      <c r="R17" s="1" t="s">
        <v>13</v>
      </c>
      <c r="S17" s="17">
        <f t="shared" ref="S17:AF17" si="9">SUM(C38:C41)</f>
        <v>141</v>
      </c>
      <c r="T17" s="17">
        <f t="shared" si="9"/>
        <v>15</v>
      </c>
      <c r="U17" s="17">
        <f t="shared" si="9"/>
        <v>30</v>
      </c>
      <c r="V17" s="17">
        <f t="shared" si="9"/>
        <v>49</v>
      </c>
      <c r="W17" s="17">
        <f t="shared" si="9"/>
        <v>2</v>
      </c>
      <c r="X17" s="17">
        <f t="shared" si="9"/>
        <v>0</v>
      </c>
      <c r="Y17" s="17">
        <f t="shared" si="9"/>
        <v>23</v>
      </c>
      <c r="Z17" s="17">
        <f t="shared" si="9"/>
        <v>10</v>
      </c>
      <c r="AA17" s="17">
        <f t="shared" si="9"/>
        <v>0</v>
      </c>
      <c r="AB17" s="17">
        <f t="shared" si="9"/>
        <v>0</v>
      </c>
      <c r="AC17" s="17">
        <f t="shared" si="9"/>
        <v>281</v>
      </c>
      <c r="AD17" s="17">
        <f t="shared" si="9"/>
        <v>0</v>
      </c>
      <c r="AE17" s="31">
        <f t="shared" si="9"/>
        <v>270</v>
      </c>
      <c r="AF17" s="31">
        <f t="shared" si="9"/>
        <v>551</v>
      </c>
    </row>
    <row r="18" spans="2:32" ht="23.1" customHeight="1" x14ac:dyDescent="0.25">
      <c r="B18" s="23" t="s">
        <v>45</v>
      </c>
      <c r="C18" s="50">
        <v>27</v>
      </c>
      <c r="D18" s="50">
        <v>15</v>
      </c>
      <c r="E18" s="50">
        <v>3</v>
      </c>
      <c r="F18" s="50">
        <v>13</v>
      </c>
      <c r="G18" s="50">
        <v>0</v>
      </c>
      <c r="H18" s="50">
        <v>0</v>
      </c>
      <c r="I18" s="50">
        <v>7</v>
      </c>
      <c r="J18" s="50">
        <v>0</v>
      </c>
      <c r="K18" s="50">
        <v>0</v>
      </c>
      <c r="L18" s="50">
        <v>0</v>
      </c>
      <c r="M18" s="50">
        <v>34</v>
      </c>
      <c r="N18" s="50">
        <v>0</v>
      </c>
      <c r="O18" s="15">
        <f t="shared" si="0"/>
        <v>65</v>
      </c>
      <c r="P18" s="15">
        <f t="shared" si="1"/>
        <v>99</v>
      </c>
      <c r="R18" s="1" t="s">
        <v>14</v>
      </c>
      <c r="S18" s="17">
        <f t="shared" ref="S18:AF18" si="10">SUM(C42:C45)</f>
        <v>173</v>
      </c>
      <c r="T18" s="17">
        <f t="shared" si="10"/>
        <v>22</v>
      </c>
      <c r="U18" s="17">
        <f t="shared" si="10"/>
        <v>14</v>
      </c>
      <c r="V18" s="17">
        <f t="shared" si="10"/>
        <v>42</v>
      </c>
      <c r="W18" s="17">
        <f t="shared" si="10"/>
        <v>0</v>
      </c>
      <c r="X18" s="17">
        <f t="shared" si="10"/>
        <v>0</v>
      </c>
      <c r="Y18" s="17">
        <f t="shared" si="10"/>
        <v>27</v>
      </c>
      <c r="Z18" s="17">
        <f t="shared" si="10"/>
        <v>15</v>
      </c>
      <c r="AA18" s="17">
        <f t="shared" si="10"/>
        <v>6</v>
      </c>
      <c r="AB18" s="17">
        <f t="shared" si="10"/>
        <v>0</v>
      </c>
      <c r="AC18" s="17">
        <f t="shared" si="10"/>
        <v>299</v>
      </c>
      <c r="AD18" s="17">
        <f t="shared" si="10"/>
        <v>3</v>
      </c>
      <c r="AE18" s="31">
        <f t="shared" si="10"/>
        <v>302</v>
      </c>
      <c r="AF18" s="31">
        <f t="shared" si="10"/>
        <v>601</v>
      </c>
    </row>
    <row r="19" spans="2:32" ht="23.1" customHeight="1" x14ac:dyDescent="0.25">
      <c r="B19" s="23" t="s">
        <v>46</v>
      </c>
      <c r="C19" s="50">
        <v>49</v>
      </c>
      <c r="D19" s="50">
        <v>10</v>
      </c>
      <c r="E19" s="50">
        <v>3</v>
      </c>
      <c r="F19" s="50">
        <v>9</v>
      </c>
      <c r="G19" s="50">
        <v>0</v>
      </c>
      <c r="H19" s="50">
        <v>0</v>
      </c>
      <c r="I19" s="50">
        <v>2</v>
      </c>
      <c r="J19" s="50">
        <v>2</v>
      </c>
      <c r="K19" s="50">
        <v>1</v>
      </c>
      <c r="L19" s="50">
        <v>0</v>
      </c>
      <c r="M19" s="50">
        <v>109</v>
      </c>
      <c r="N19" s="50">
        <v>0</v>
      </c>
      <c r="O19" s="15">
        <f t="shared" si="0"/>
        <v>76</v>
      </c>
      <c r="P19" s="15">
        <f t="shared" si="1"/>
        <v>185</v>
      </c>
      <c r="R19" s="1" t="s">
        <v>15</v>
      </c>
      <c r="S19" s="17">
        <f t="shared" ref="S19:AF19" si="11">SUM(C46:C49)</f>
        <v>184</v>
      </c>
      <c r="T19" s="17">
        <f t="shared" si="11"/>
        <v>14</v>
      </c>
      <c r="U19" s="17">
        <f t="shared" si="11"/>
        <v>27</v>
      </c>
      <c r="V19" s="17">
        <f t="shared" si="11"/>
        <v>31</v>
      </c>
      <c r="W19" s="17">
        <f t="shared" si="11"/>
        <v>3</v>
      </c>
      <c r="X19" s="17">
        <f t="shared" si="11"/>
        <v>0</v>
      </c>
      <c r="Y19" s="17">
        <f t="shared" si="11"/>
        <v>24</v>
      </c>
      <c r="Z19" s="17">
        <f t="shared" si="11"/>
        <v>12</v>
      </c>
      <c r="AA19" s="17">
        <f t="shared" si="11"/>
        <v>5</v>
      </c>
      <c r="AB19" s="17">
        <f t="shared" si="11"/>
        <v>0</v>
      </c>
      <c r="AC19" s="17">
        <f t="shared" si="11"/>
        <v>286</v>
      </c>
      <c r="AD19" s="17">
        <f t="shared" si="11"/>
        <v>1</v>
      </c>
      <c r="AE19" s="31">
        <f t="shared" si="11"/>
        <v>301</v>
      </c>
      <c r="AF19" s="31">
        <f t="shared" si="11"/>
        <v>587</v>
      </c>
    </row>
    <row r="20" spans="2:32" ht="23.1" customHeight="1" x14ac:dyDescent="0.25">
      <c r="B20" s="23" t="s">
        <v>47</v>
      </c>
      <c r="C20" s="50">
        <v>43</v>
      </c>
      <c r="D20" s="50">
        <v>7</v>
      </c>
      <c r="E20" s="50">
        <v>11</v>
      </c>
      <c r="F20" s="50">
        <v>10</v>
      </c>
      <c r="G20" s="50">
        <v>0</v>
      </c>
      <c r="H20" s="50">
        <v>0</v>
      </c>
      <c r="I20" s="50">
        <v>10</v>
      </c>
      <c r="J20" s="50">
        <v>1</v>
      </c>
      <c r="K20" s="50">
        <v>0</v>
      </c>
      <c r="L20" s="50">
        <v>0</v>
      </c>
      <c r="M20" s="50">
        <v>91</v>
      </c>
      <c r="N20" s="50">
        <v>0</v>
      </c>
      <c r="O20" s="15">
        <f t="shared" si="0"/>
        <v>82</v>
      </c>
      <c r="P20" s="15">
        <f t="shared" si="1"/>
        <v>173</v>
      </c>
      <c r="R20" s="1" t="s">
        <v>16</v>
      </c>
      <c r="S20" s="17">
        <f t="shared" ref="S20:AF20" si="12">SUM(C50:C53)</f>
        <v>169</v>
      </c>
      <c r="T20" s="17">
        <f t="shared" si="12"/>
        <v>33</v>
      </c>
      <c r="U20" s="17">
        <f t="shared" si="12"/>
        <v>22</v>
      </c>
      <c r="V20" s="17">
        <f t="shared" si="12"/>
        <v>52</v>
      </c>
      <c r="W20" s="17">
        <f t="shared" si="12"/>
        <v>2</v>
      </c>
      <c r="X20" s="17">
        <f t="shared" si="12"/>
        <v>0</v>
      </c>
      <c r="Y20" s="17">
        <f t="shared" si="12"/>
        <v>13</v>
      </c>
      <c r="Z20" s="17">
        <f t="shared" si="12"/>
        <v>13</v>
      </c>
      <c r="AA20" s="17">
        <f t="shared" si="12"/>
        <v>4</v>
      </c>
      <c r="AB20" s="17">
        <f t="shared" si="12"/>
        <v>0</v>
      </c>
      <c r="AC20" s="17">
        <f t="shared" si="12"/>
        <v>283</v>
      </c>
      <c r="AD20" s="17">
        <f t="shared" si="12"/>
        <v>1</v>
      </c>
      <c r="AE20" s="31">
        <f t="shared" si="12"/>
        <v>309</v>
      </c>
      <c r="AF20" s="31">
        <f t="shared" si="12"/>
        <v>592</v>
      </c>
    </row>
    <row r="21" spans="2:32" ht="23.1" customHeight="1" x14ac:dyDescent="0.25">
      <c r="B21" s="23" t="s">
        <v>48</v>
      </c>
      <c r="C21" s="50">
        <v>57</v>
      </c>
      <c r="D21" s="50">
        <v>6</v>
      </c>
      <c r="E21" s="50">
        <v>9</v>
      </c>
      <c r="F21" s="50">
        <v>14</v>
      </c>
      <c r="G21" s="50">
        <v>0</v>
      </c>
      <c r="H21" s="50">
        <v>0</v>
      </c>
      <c r="I21" s="50">
        <v>3</v>
      </c>
      <c r="J21" s="50">
        <v>4</v>
      </c>
      <c r="K21" s="50">
        <v>2</v>
      </c>
      <c r="L21" s="50">
        <v>0</v>
      </c>
      <c r="M21" s="50">
        <v>99</v>
      </c>
      <c r="N21" s="50">
        <v>0</v>
      </c>
      <c r="O21" s="15">
        <f t="shared" si="0"/>
        <v>95</v>
      </c>
      <c r="P21" s="15">
        <f t="shared" si="1"/>
        <v>194</v>
      </c>
      <c r="R21" s="36" t="s">
        <v>20</v>
      </c>
      <c r="S21" s="34">
        <f t="shared" ref="S21:AF21" si="13">SUM(C54:C57)</f>
        <v>125</v>
      </c>
      <c r="T21" s="17">
        <f t="shared" si="13"/>
        <v>61</v>
      </c>
      <c r="U21" s="17">
        <f t="shared" si="13"/>
        <v>19</v>
      </c>
      <c r="V21" s="17">
        <f t="shared" si="13"/>
        <v>41</v>
      </c>
      <c r="W21" s="17">
        <f t="shared" si="13"/>
        <v>2</v>
      </c>
      <c r="X21" s="17">
        <f t="shared" si="13"/>
        <v>0</v>
      </c>
      <c r="Y21" s="17">
        <f t="shared" si="13"/>
        <v>22</v>
      </c>
      <c r="Z21" s="17">
        <f t="shared" si="13"/>
        <v>17</v>
      </c>
      <c r="AA21" s="17">
        <f t="shared" si="13"/>
        <v>1</v>
      </c>
      <c r="AB21" s="17">
        <f t="shared" si="13"/>
        <v>0</v>
      </c>
      <c r="AC21" s="17">
        <f t="shared" si="13"/>
        <v>255</v>
      </c>
      <c r="AD21" s="17">
        <f t="shared" si="13"/>
        <v>0</v>
      </c>
      <c r="AE21" s="31">
        <f t="shared" si="13"/>
        <v>288</v>
      </c>
      <c r="AF21" s="31">
        <f t="shared" si="13"/>
        <v>543</v>
      </c>
    </row>
    <row r="22" spans="2:32" ht="23.1" customHeight="1" x14ac:dyDescent="0.25">
      <c r="B22" s="23" t="s">
        <v>49</v>
      </c>
      <c r="C22" s="50">
        <v>74</v>
      </c>
      <c r="D22" s="50">
        <v>8</v>
      </c>
      <c r="E22" s="50">
        <v>6</v>
      </c>
      <c r="F22" s="50">
        <v>14</v>
      </c>
      <c r="G22" s="50">
        <v>0</v>
      </c>
      <c r="H22" s="50">
        <v>0</v>
      </c>
      <c r="I22" s="50">
        <v>8</v>
      </c>
      <c r="J22" s="50">
        <v>1</v>
      </c>
      <c r="K22" s="50">
        <v>0</v>
      </c>
      <c r="L22" s="50">
        <v>0</v>
      </c>
      <c r="M22" s="50">
        <v>79</v>
      </c>
      <c r="N22" s="50">
        <v>0</v>
      </c>
      <c r="O22" s="15">
        <f t="shared" si="0"/>
        <v>111</v>
      </c>
      <c r="P22" s="15">
        <f t="shared" si="1"/>
        <v>190</v>
      </c>
      <c r="R22" s="38" t="s">
        <v>90</v>
      </c>
      <c r="S22" s="39">
        <f>MAX(S10:S12)</f>
        <v>386</v>
      </c>
      <c r="T22" s="39">
        <f t="shared" ref="T22:AF22" si="14">MAX(T10:T12)</f>
        <v>46</v>
      </c>
      <c r="U22" s="39">
        <f t="shared" si="14"/>
        <v>37</v>
      </c>
      <c r="V22" s="39">
        <f t="shared" si="14"/>
        <v>46</v>
      </c>
      <c r="W22" s="39">
        <f t="shared" si="14"/>
        <v>2</v>
      </c>
      <c r="X22" s="39">
        <f t="shared" si="14"/>
        <v>0</v>
      </c>
      <c r="Y22" s="39">
        <f t="shared" si="14"/>
        <v>22</v>
      </c>
      <c r="Z22" s="39">
        <f t="shared" si="14"/>
        <v>7</v>
      </c>
      <c r="AA22" s="39">
        <f t="shared" si="14"/>
        <v>3</v>
      </c>
      <c r="AB22" s="39">
        <f t="shared" si="14"/>
        <v>0</v>
      </c>
      <c r="AC22" s="39">
        <f t="shared" si="14"/>
        <v>452</v>
      </c>
      <c r="AD22" s="39">
        <f t="shared" si="14"/>
        <v>0</v>
      </c>
      <c r="AE22" s="40">
        <f t="shared" si="14"/>
        <v>533</v>
      </c>
      <c r="AF22" s="40">
        <f t="shared" si="14"/>
        <v>985</v>
      </c>
    </row>
    <row r="23" spans="2:32" ht="23.1" customHeight="1" x14ac:dyDescent="0.25">
      <c r="B23" s="23" t="s">
        <v>50</v>
      </c>
      <c r="C23" s="50">
        <v>50</v>
      </c>
      <c r="D23" s="50">
        <v>9</v>
      </c>
      <c r="E23" s="50">
        <v>7</v>
      </c>
      <c r="F23" s="50">
        <v>7</v>
      </c>
      <c r="G23" s="50">
        <v>0</v>
      </c>
      <c r="H23" s="50">
        <v>5</v>
      </c>
      <c r="I23" s="50">
        <v>0</v>
      </c>
      <c r="J23" s="50">
        <v>1</v>
      </c>
      <c r="K23" s="50">
        <v>0</v>
      </c>
      <c r="L23" s="50">
        <v>0</v>
      </c>
      <c r="M23" s="50">
        <v>87</v>
      </c>
      <c r="N23" s="50">
        <v>0</v>
      </c>
      <c r="O23" s="15">
        <f t="shared" si="0"/>
        <v>79</v>
      </c>
      <c r="P23" s="15">
        <f t="shared" si="1"/>
        <v>166</v>
      </c>
      <c r="R23" s="38" t="s">
        <v>91</v>
      </c>
      <c r="S23" s="39">
        <f>MAX(S13:S18)</f>
        <v>199</v>
      </c>
      <c r="T23" s="39">
        <f t="shared" ref="T23:AF23" si="15">MAX(T13:T18)</f>
        <v>32</v>
      </c>
      <c r="U23" s="39">
        <f t="shared" si="15"/>
        <v>36</v>
      </c>
      <c r="V23" s="39">
        <f t="shared" si="15"/>
        <v>49</v>
      </c>
      <c r="W23" s="39">
        <f t="shared" si="15"/>
        <v>2</v>
      </c>
      <c r="X23" s="39">
        <f t="shared" si="15"/>
        <v>5</v>
      </c>
      <c r="Y23" s="39">
        <f t="shared" si="15"/>
        <v>27</v>
      </c>
      <c r="Z23" s="39">
        <f t="shared" si="15"/>
        <v>15</v>
      </c>
      <c r="AA23" s="39">
        <f t="shared" si="15"/>
        <v>8</v>
      </c>
      <c r="AB23" s="39">
        <f t="shared" si="15"/>
        <v>1</v>
      </c>
      <c r="AC23" s="39">
        <f t="shared" si="15"/>
        <v>358</v>
      </c>
      <c r="AD23" s="39">
        <f t="shared" si="15"/>
        <v>3</v>
      </c>
      <c r="AE23" s="40">
        <f t="shared" si="15"/>
        <v>326</v>
      </c>
      <c r="AF23" s="40">
        <f t="shared" si="15"/>
        <v>647</v>
      </c>
    </row>
    <row r="24" spans="2:32" ht="23.1" customHeight="1" x14ac:dyDescent="0.25">
      <c r="B24" s="23" t="s">
        <v>51</v>
      </c>
      <c r="C24" s="50">
        <v>38</v>
      </c>
      <c r="D24" s="50">
        <v>5</v>
      </c>
      <c r="E24" s="50">
        <v>3</v>
      </c>
      <c r="F24" s="50">
        <v>13</v>
      </c>
      <c r="G24" s="50">
        <v>0</v>
      </c>
      <c r="H24" s="50">
        <v>0</v>
      </c>
      <c r="I24" s="50">
        <v>7</v>
      </c>
      <c r="J24" s="50">
        <v>2</v>
      </c>
      <c r="K24" s="50">
        <v>1</v>
      </c>
      <c r="L24" s="50">
        <v>0</v>
      </c>
      <c r="M24" s="50">
        <v>74</v>
      </c>
      <c r="N24" s="50">
        <v>0</v>
      </c>
      <c r="O24" s="15">
        <f t="shared" si="0"/>
        <v>69</v>
      </c>
      <c r="P24" s="15">
        <f t="shared" si="1"/>
        <v>143</v>
      </c>
      <c r="R24" s="38" t="s">
        <v>92</v>
      </c>
      <c r="S24" s="39">
        <f>MAX(S19:S21)</f>
        <v>184</v>
      </c>
      <c r="T24" s="39">
        <f t="shared" ref="T24:AF24" si="16">MAX(T19:T21)</f>
        <v>61</v>
      </c>
      <c r="U24" s="39">
        <f t="shared" si="16"/>
        <v>27</v>
      </c>
      <c r="V24" s="39">
        <f t="shared" si="16"/>
        <v>52</v>
      </c>
      <c r="W24" s="39">
        <f t="shared" si="16"/>
        <v>3</v>
      </c>
      <c r="X24" s="39">
        <f t="shared" si="16"/>
        <v>0</v>
      </c>
      <c r="Y24" s="39">
        <f t="shared" si="16"/>
        <v>24</v>
      </c>
      <c r="Z24" s="39">
        <f t="shared" si="16"/>
        <v>17</v>
      </c>
      <c r="AA24" s="39">
        <f t="shared" si="16"/>
        <v>5</v>
      </c>
      <c r="AB24" s="39">
        <f t="shared" si="16"/>
        <v>0</v>
      </c>
      <c r="AC24" s="39">
        <f t="shared" si="16"/>
        <v>286</v>
      </c>
      <c r="AD24" s="39">
        <f t="shared" si="16"/>
        <v>1</v>
      </c>
      <c r="AE24" s="40">
        <f t="shared" si="16"/>
        <v>309</v>
      </c>
      <c r="AF24" s="40">
        <f t="shared" si="16"/>
        <v>592</v>
      </c>
    </row>
    <row r="25" spans="2:32" ht="23.1" customHeight="1" x14ac:dyDescent="0.25">
      <c r="B25" s="23" t="s">
        <v>52</v>
      </c>
      <c r="C25" s="50">
        <v>37</v>
      </c>
      <c r="D25" s="50">
        <v>10</v>
      </c>
      <c r="E25" s="50">
        <v>2</v>
      </c>
      <c r="F25" s="50">
        <v>6</v>
      </c>
      <c r="G25" s="50">
        <v>0</v>
      </c>
      <c r="H25" s="50">
        <v>0</v>
      </c>
      <c r="I25" s="50">
        <v>9</v>
      </c>
      <c r="J25" s="50">
        <v>2</v>
      </c>
      <c r="K25" s="50">
        <v>0</v>
      </c>
      <c r="L25" s="50">
        <v>0</v>
      </c>
      <c r="M25" s="50">
        <v>81</v>
      </c>
      <c r="N25" s="50">
        <v>1</v>
      </c>
      <c r="O25" s="15">
        <f t="shared" si="0"/>
        <v>67</v>
      </c>
      <c r="P25" s="15">
        <f t="shared" si="1"/>
        <v>148</v>
      </c>
      <c r="R25" s="37" t="s">
        <v>85</v>
      </c>
      <c r="S25" s="35">
        <f t="shared" ref="S25:AF25" si="17">SUM(S10:S12)</f>
        <v>835</v>
      </c>
      <c r="T25" s="16">
        <f t="shared" si="17"/>
        <v>118</v>
      </c>
      <c r="U25" s="16">
        <f t="shared" si="17"/>
        <v>98</v>
      </c>
      <c r="V25" s="16">
        <f t="shared" si="17"/>
        <v>125</v>
      </c>
      <c r="W25" s="16">
        <f t="shared" si="17"/>
        <v>4</v>
      </c>
      <c r="X25" s="16">
        <f t="shared" si="17"/>
        <v>0</v>
      </c>
      <c r="Y25" s="16">
        <f t="shared" si="17"/>
        <v>57</v>
      </c>
      <c r="Z25" s="16">
        <f t="shared" si="17"/>
        <v>13</v>
      </c>
      <c r="AA25" s="16">
        <f t="shared" si="17"/>
        <v>7</v>
      </c>
      <c r="AB25" s="16">
        <f t="shared" si="17"/>
        <v>0</v>
      </c>
      <c r="AC25" s="16">
        <f t="shared" si="17"/>
        <v>1228</v>
      </c>
      <c r="AD25" s="16">
        <f t="shared" si="17"/>
        <v>0</v>
      </c>
      <c r="AE25" s="32">
        <f t="shared" si="17"/>
        <v>1257</v>
      </c>
      <c r="AF25" s="32">
        <f t="shared" si="17"/>
        <v>2485</v>
      </c>
    </row>
    <row r="26" spans="2:32" ht="23.1" customHeight="1" x14ac:dyDescent="0.25">
      <c r="B26" s="23" t="s">
        <v>53</v>
      </c>
      <c r="C26" s="50">
        <v>54</v>
      </c>
      <c r="D26" s="50">
        <v>3</v>
      </c>
      <c r="E26" s="50">
        <v>6</v>
      </c>
      <c r="F26" s="50">
        <v>9</v>
      </c>
      <c r="G26" s="50">
        <v>0</v>
      </c>
      <c r="H26" s="50">
        <v>0</v>
      </c>
      <c r="I26" s="50">
        <v>2</v>
      </c>
      <c r="J26" s="50">
        <v>4</v>
      </c>
      <c r="K26" s="50">
        <v>0</v>
      </c>
      <c r="L26" s="50">
        <v>0</v>
      </c>
      <c r="M26" s="50">
        <v>90</v>
      </c>
      <c r="N26" s="50">
        <v>0</v>
      </c>
      <c r="O26" s="15">
        <f t="shared" si="0"/>
        <v>78</v>
      </c>
      <c r="P26" s="15">
        <f t="shared" si="1"/>
        <v>168</v>
      </c>
      <c r="R26" s="28" t="s">
        <v>86</v>
      </c>
      <c r="S26" s="16">
        <f t="shared" ref="S26:AF26" si="18">SUM(S13:S18)</f>
        <v>996</v>
      </c>
      <c r="T26" s="16">
        <f t="shared" si="18"/>
        <v>132</v>
      </c>
      <c r="U26" s="16">
        <f t="shared" si="18"/>
        <v>151</v>
      </c>
      <c r="V26" s="16">
        <f t="shared" si="18"/>
        <v>250</v>
      </c>
      <c r="W26" s="16">
        <f t="shared" si="18"/>
        <v>2</v>
      </c>
      <c r="X26" s="16">
        <f t="shared" si="18"/>
        <v>9</v>
      </c>
      <c r="Y26" s="16">
        <f t="shared" si="18"/>
        <v>131</v>
      </c>
      <c r="Z26" s="16">
        <f t="shared" si="18"/>
        <v>61</v>
      </c>
      <c r="AA26" s="16">
        <f t="shared" si="18"/>
        <v>19</v>
      </c>
      <c r="AB26" s="16">
        <f t="shared" si="18"/>
        <v>1</v>
      </c>
      <c r="AC26" s="16">
        <f t="shared" si="18"/>
        <v>1776</v>
      </c>
      <c r="AD26" s="16">
        <f t="shared" si="18"/>
        <v>5</v>
      </c>
      <c r="AE26" s="32">
        <f t="shared" si="18"/>
        <v>1757</v>
      </c>
      <c r="AF26" s="32">
        <f t="shared" si="18"/>
        <v>3533</v>
      </c>
    </row>
    <row r="27" spans="2:32" ht="23.1" customHeight="1" x14ac:dyDescent="0.25">
      <c r="B27" s="23" t="s">
        <v>54</v>
      </c>
      <c r="C27" s="50">
        <v>39</v>
      </c>
      <c r="D27" s="50">
        <v>6</v>
      </c>
      <c r="E27" s="50">
        <v>5</v>
      </c>
      <c r="F27" s="50">
        <v>14</v>
      </c>
      <c r="G27" s="50">
        <v>0</v>
      </c>
      <c r="H27" s="50">
        <v>0</v>
      </c>
      <c r="I27" s="50">
        <v>8</v>
      </c>
      <c r="J27" s="50">
        <v>4</v>
      </c>
      <c r="K27" s="50">
        <v>2</v>
      </c>
      <c r="L27" s="50">
        <v>0</v>
      </c>
      <c r="M27" s="50">
        <v>103</v>
      </c>
      <c r="N27" s="50">
        <v>0</v>
      </c>
      <c r="O27" s="15">
        <f t="shared" si="0"/>
        <v>78</v>
      </c>
      <c r="P27" s="15">
        <f t="shared" si="1"/>
        <v>181</v>
      </c>
      <c r="R27" s="29" t="s">
        <v>87</v>
      </c>
      <c r="S27" s="16">
        <f t="shared" ref="S27:AF27" si="19">SUM(S19:S21)</f>
        <v>478</v>
      </c>
      <c r="T27" s="16">
        <f t="shared" si="19"/>
        <v>108</v>
      </c>
      <c r="U27" s="16">
        <f t="shared" si="19"/>
        <v>68</v>
      </c>
      <c r="V27" s="16">
        <f t="shared" si="19"/>
        <v>124</v>
      </c>
      <c r="W27" s="16">
        <f t="shared" si="19"/>
        <v>7</v>
      </c>
      <c r="X27" s="16">
        <f t="shared" si="19"/>
        <v>0</v>
      </c>
      <c r="Y27" s="16">
        <f t="shared" si="19"/>
        <v>59</v>
      </c>
      <c r="Z27" s="16">
        <f t="shared" si="19"/>
        <v>42</v>
      </c>
      <c r="AA27" s="16">
        <f t="shared" si="19"/>
        <v>10</v>
      </c>
      <c r="AB27" s="16">
        <f t="shared" si="19"/>
        <v>0</v>
      </c>
      <c r="AC27" s="16">
        <f t="shared" si="19"/>
        <v>824</v>
      </c>
      <c r="AD27" s="16">
        <f t="shared" si="19"/>
        <v>2</v>
      </c>
      <c r="AE27" s="32">
        <f t="shared" si="19"/>
        <v>898</v>
      </c>
      <c r="AF27" s="32">
        <f t="shared" si="19"/>
        <v>1722</v>
      </c>
    </row>
    <row r="28" spans="2:32" ht="23.1" customHeight="1" x14ac:dyDescent="0.25">
      <c r="B28" s="23" t="s">
        <v>55</v>
      </c>
      <c r="C28" s="50">
        <v>21</v>
      </c>
      <c r="D28" s="50">
        <v>9</v>
      </c>
      <c r="E28" s="50">
        <v>14</v>
      </c>
      <c r="F28" s="50">
        <v>4</v>
      </c>
      <c r="G28" s="50">
        <v>0</v>
      </c>
      <c r="H28" s="50">
        <v>0</v>
      </c>
      <c r="I28" s="50">
        <v>11</v>
      </c>
      <c r="J28" s="50">
        <v>1</v>
      </c>
      <c r="K28" s="50">
        <v>2</v>
      </c>
      <c r="L28" s="50">
        <v>0</v>
      </c>
      <c r="M28" s="50">
        <v>80</v>
      </c>
      <c r="N28" s="50">
        <v>0</v>
      </c>
      <c r="O28" s="15">
        <f t="shared" si="0"/>
        <v>62</v>
      </c>
      <c r="P28" s="15">
        <f t="shared" si="1"/>
        <v>142</v>
      </c>
      <c r="R28" s="5" t="s">
        <v>17</v>
      </c>
      <c r="S28" s="16">
        <f t="shared" ref="S28:AF28" si="20">SUM(S10:S21)</f>
        <v>2309</v>
      </c>
      <c r="T28" s="16">
        <f t="shared" si="20"/>
        <v>358</v>
      </c>
      <c r="U28" s="16">
        <f t="shared" si="20"/>
        <v>317</v>
      </c>
      <c r="V28" s="16">
        <f t="shared" si="20"/>
        <v>499</v>
      </c>
      <c r="W28" s="16">
        <f t="shared" si="20"/>
        <v>13</v>
      </c>
      <c r="X28" s="16">
        <f t="shared" si="20"/>
        <v>9</v>
      </c>
      <c r="Y28" s="16">
        <f t="shared" si="20"/>
        <v>247</v>
      </c>
      <c r="Z28" s="16">
        <f t="shared" si="20"/>
        <v>116</v>
      </c>
      <c r="AA28" s="16">
        <f t="shared" si="20"/>
        <v>36</v>
      </c>
      <c r="AB28" s="16">
        <f t="shared" si="20"/>
        <v>1</v>
      </c>
      <c r="AC28" s="16">
        <f t="shared" si="20"/>
        <v>3828</v>
      </c>
      <c r="AD28" s="16">
        <f t="shared" si="20"/>
        <v>7</v>
      </c>
      <c r="AE28" s="32">
        <f t="shared" si="20"/>
        <v>3912</v>
      </c>
      <c r="AF28" s="32">
        <f t="shared" si="20"/>
        <v>7740</v>
      </c>
    </row>
    <row r="29" spans="2:32" ht="23.1" customHeight="1" x14ac:dyDescent="0.25">
      <c r="B29" s="23" t="s">
        <v>56</v>
      </c>
      <c r="C29" s="50">
        <v>30</v>
      </c>
      <c r="D29" s="50">
        <v>6</v>
      </c>
      <c r="E29" s="50">
        <v>11</v>
      </c>
      <c r="F29" s="50">
        <v>9</v>
      </c>
      <c r="G29" s="50">
        <v>0</v>
      </c>
      <c r="H29" s="50">
        <v>0</v>
      </c>
      <c r="I29" s="50">
        <v>4</v>
      </c>
      <c r="J29" s="50">
        <v>1</v>
      </c>
      <c r="K29" s="50">
        <v>4</v>
      </c>
      <c r="L29" s="50">
        <v>0</v>
      </c>
      <c r="M29" s="50">
        <v>85</v>
      </c>
      <c r="N29" s="50">
        <v>0</v>
      </c>
      <c r="O29" s="15">
        <f t="shared" si="0"/>
        <v>65</v>
      </c>
      <c r="P29" s="15">
        <f t="shared" si="1"/>
        <v>150</v>
      </c>
      <c r="R29"/>
      <c r="S29" s="20"/>
      <c r="T29" s="19"/>
    </row>
    <row r="30" spans="2:32" ht="23.1" customHeight="1" x14ac:dyDescent="0.25">
      <c r="B30" s="23" t="s">
        <v>57</v>
      </c>
      <c r="C30" s="50">
        <v>34</v>
      </c>
      <c r="D30" s="50">
        <v>7</v>
      </c>
      <c r="E30" s="50">
        <v>3</v>
      </c>
      <c r="F30" s="50">
        <v>18</v>
      </c>
      <c r="G30" s="50">
        <v>0</v>
      </c>
      <c r="H30" s="50">
        <v>0</v>
      </c>
      <c r="I30" s="50">
        <v>4</v>
      </c>
      <c r="J30" s="50">
        <v>1</v>
      </c>
      <c r="K30" s="50">
        <v>0</v>
      </c>
      <c r="L30" s="50">
        <v>1</v>
      </c>
      <c r="M30" s="50">
        <v>75</v>
      </c>
      <c r="N30" s="50">
        <v>0</v>
      </c>
      <c r="O30" s="15">
        <f t="shared" si="0"/>
        <v>68</v>
      </c>
      <c r="P30" s="15">
        <f t="shared" si="1"/>
        <v>143</v>
      </c>
    </row>
    <row r="31" spans="2:32" ht="23.1" customHeight="1" x14ac:dyDescent="0.25">
      <c r="B31" s="24" t="s">
        <v>58</v>
      </c>
      <c r="C31" s="50">
        <v>47</v>
      </c>
      <c r="D31" s="50">
        <v>5</v>
      </c>
      <c r="E31" s="50">
        <v>8</v>
      </c>
      <c r="F31" s="50">
        <v>7</v>
      </c>
      <c r="G31" s="50">
        <v>0</v>
      </c>
      <c r="H31" s="50">
        <v>0</v>
      </c>
      <c r="I31" s="50">
        <v>9</v>
      </c>
      <c r="J31" s="50">
        <v>1</v>
      </c>
      <c r="K31" s="50">
        <v>1</v>
      </c>
      <c r="L31" s="50">
        <v>0</v>
      </c>
      <c r="M31" s="50">
        <v>61</v>
      </c>
      <c r="N31" s="50">
        <v>0</v>
      </c>
      <c r="O31" s="15">
        <f t="shared" si="0"/>
        <v>78</v>
      </c>
      <c r="P31" s="15">
        <f t="shared" si="1"/>
        <v>139</v>
      </c>
    </row>
    <row r="32" spans="2:32" ht="23.1" customHeight="1" x14ac:dyDescent="0.25">
      <c r="B32" s="24" t="s">
        <v>59</v>
      </c>
      <c r="C32" s="50">
        <v>35</v>
      </c>
      <c r="D32" s="50">
        <v>6</v>
      </c>
      <c r="E32" s="50">
        <v>7</v>
      </c>
      <c r="F32" s="50">
        <v>8</v>
      </c>
      <c r="G32" s="50">
        <v>0</v>
      </c>
      <c r="H32" s="50">
        <v>0</v>
      </c>
      <c r="I32" s="50">
        <v>4</v>
      </c>
      <c r="J32" s="50">
        <v>1</v>
      </c>
      <c r="K32" s="50">
        <v>0</v>
      </c>
      <c r="L32" s="50">
        <v>0</v>
      </c>
      <c r="M32" s="50">
        <v>100</v>
      </c>
      <c r="N32" s="50">
        <v>0</v>
      </c>
      <c r="O32" s="15">
        <f t="shared" si="0"/>
        <v>61</v>
      </c>
      <c r="P32" s="15">
        <f t="shared" si="1"/>
        <v>161</v>
      </c>
    </row>
    <row r="33" spans="2:20" ht="23.1" customHeight="1" x14ac:dyDescent="0.25">
      <c r="B33" s="23" t="s">
        <v>60</v>
      </c>
      <c r="C33" s="50">
        <v>54</v>
      </c>
      <c r="D33" s="50">
        <v>1</v>
      </c>
      <c r="E33" s="50">
        <v>6</v>
      </c>
      <c r="F33" s="50">
        <v>13</v>
      </c>
      <c r="G33" s="50">
        <v>0</v>
      </c>
      <c r="H33" s="50">
        <v>0</v>
      </c>
      <c r="I33" s="50">
        <v>2</v>
      </c>
      <c r="J33" s="50">
        <v>5</v>
      </c>
      <c r="K33" s="50">
        <v>0</v>
      </c>
      <c r="L33" s="50">
        <v>0</v>
      </c>
      <c r="M33" s="50">
        <v>63</v>
      </c>
      <c r="N33" s="50">
        <v>0</v>
      </c>
      <c r="O33" s="15">
        <f t="shared" si="0"/>
        <v>81</v>
      </c>
      <c r="P33" s="15">
        <f t="shared" si="1"/>
        <v>144</v>
      </c>
    </row>
    <row r="34" spans="2:20" ht="23.1" customHeight="1" x14ac:dyDescent="0.25">
      <c r="B34" s="24" t="s">
        <v>61</v>
      </c>
      <c r="C34" s="50">
        <v>50</v>
      </c>
      <c r="D34" s="50">
        <v>5</v>
      </c>
      <c r="E34" s="50">
        <v>6</v>
      </c>
      <c r="F34" s="50">
        <v>15</v>
      </c>
      <c r="G34" s="50">
        <v>0</v>
      </c>
      <c r="H34" s="50">
        <v>0</v>
      </c>
      <c r="I34" s="50">
        <v>5</v>
      </c>
      <c r="J34" s="50">
        <v>4</v>
      </c>
      <c r="K34" s="50">
        <v>2</v>
      </c>
      <c r="L34" s="50">
        <v>0</v>
      </c>
      <c r="M34" s="50">
        <v>65</v>
      </c>
      <c r="N34" s="50">
        <v>1</v>
      </c>
      <c r="O34" s="15">
        <f t="shared" si="0"/>
        <v>88</v>
      </c>
      <c r="P34" s="15">
        <f t="shared" si="1"/>
        <v>153</v>
      </c>
    </row>
    <row r="35" spans="2:20" ht="23.1" customHeight="1" x14ac:dyDescent="0.25">
      <c r="B35" s="24" t="s">
        <v>62</v>
      </c>
      <c r="C35" s="50">
        <v>35</v>
      </c>
      <c r="D35" s="50">
        <v>6</v>
      </c>
      <c r="E35" s="50">
        <v>3</v>
      </c>
      <c r="F35" s="50">
        <v>11</v>
      </c>
      <c r="G35" s="50">
        <v>0</v>
      </c>
      <c r="H35" s="50">
        <v>0</v>
      </c>
      <c r="I35" s="50">
        <v>3</v>
      </c>
      <c r="J35" s="50">
        <v>2</v>
      </c>
      <c r="K35" s="50">
        <v>1</v>
      </c>
      <c r="L35" s="50">
        <v>0</v>
      </c>
      <c r="M35" s="50">
        <v>45</v>
      </c>
      <c r="N35" s="50">
        <v>0</v>
      </c>
      <c r="O35" s="15">
        <f t="shared" si="0"/>
        <v>61</v>
      </c>
      <c r="P35" s="15">
        <f t="shared" si="1"/>
        <v>106</v>
      </c>
    </row>
    <row r="36" spans="2:20" ht="23.1" customHeight="1" x14ac:dyDescent="0.25">
      <c r="B36" s="24" t="s">
        <v>63</v>
      </c>
      <c r="C36" s="50">
        <v>37</v>
      </c>
      <c r="D36" s="50">
        <v>6</v>
      </c>
      <c r="E36" s="50">
        <v>8</v>
      </c>
      <c r="F36" s="50">
        <v>0</v>
      </c>
      <c r="G36" s="50">
        <v>0</v>
      </c>
      <c r="H36" s="50">
        <v>4</v>
      </c>
      <c r="I36" s="50">
        <v>3</v>
      </c>
      <c r="J36" s="50">
        <v>2</v>
      </c>
      <c r="K36" s="50">
        <v>0</v>
      </c>
      <c r="L36" s="50">
        <v>0</v>
      </c>
      <c r="M36" s="50">
        <v>56</v>
      </c>
      <c r="N36" s="50">
        <v>0</v>
      </c>
      <c r="O36" s="15">
        <f t="shared" si="0"/>
        <v>60</v>
      </c>
      <c r="P36" s="15">
        <f t="shared" si="1"/>
        <v>116</v>
      </c>
    </row>
    <row r="37" spans="2:20" ht="23.1" customHeight="1" x14ac:dyDescent="0.25">
      <c r="B37" s="23" t="s">
        <v>64</v>
      </c>
      <c r="C37" s="50">
        <v>47</v>
      </c>
      <c r="D37" s="50">
        <v>3</v>
      </c>
      <c r="E37" s="50">
        <v>12</v>
      </c>
      <c r="F37" s="50">
        <v>11</v>
      </c>
      <c r="G37" s="50">
        <v>0</v>
      </c>
      <c r="H37" s="50">
        <v>0</v>
      </c>
      <c r="I37" s="50">
        <v>2</v>
      </c>
      <c r="J37" s="50">
        <v>4</v>
      </c>
      <c r="K37" s="50">
        <v>0</v>
      </c>
      <c r="L37" s="50">
        <v>0</v>
      </c>
      <c r="M37" s="50">
        <v>52</v>
      </c>
      <c r="N37" s="50">
        <v>0</v>
      </c>
      <c r="O37" s="15">
        <f t="shared" si="0"/>
        <v>79</v>
      </c>
      <c r="P37" s="15">
        <f t="shared" si="1"/>
        <v>131</v>
      </c>
    </row>
    <row r="38" spans="2:20" ht="23.1" customHeight="1" x14ac:dyDescent="0.25">
      <c r="B38" s="24" t="s">
        <v>65</v>
      </c>
      <c r="C38" s="50">
        <v>31</v>
      </c>
      <c r="D38" s="50">
        <v>4</v>
      </c>
      <c r="E38" s="50">
        <v>11</v>
      </c>
      <c r="F38" s="50">
        <v>6</v>
      </c>
      <c r="G38" s="50">
        <v>0</v>
      </c>
      <c r="H38" s="50">
        <v>0</v>
      </c>
      <c r="I38" s="50">
        <v>5</v>
      </c>
      <c r="J38" s="50">
        <v>4</v>
      </c>
      <c r="K38" s="50">
        <v>0</v>
      </c>
      <c r="L38" s="50">
        <v>0</v>
      </c>
      <c r="M38" s="50">
        <v>61</v>
      </c>
      <c r="N38" s="50">
        <v>0</v>
      </c>
      <c r="O38" s="15">
        <f t="shared" si="0"/>
        <v>61</v>
      </c>
      <c r="P38" s="15">
        <f t="shared" si="1"/>
        <v>122</v>
      </c>
    </row>
    <row r="39" spans="2:20" ht="23.1" customHeight="1" x14ac:dyDescent="0.25">
      <c r="B39" s="24" t="s">
        <v>66</v>
      </c>
      <c r="C39" s="50">
        <v>45</v>
      </c>
      <c r="D39" s="50">
        <v>2</v>
      </c>
      <c r="E39" s="50">
        <v>7</v>
      </c>
      <c r="F39" s="50">
        <v>15</v>
      </c>
      <c r="G39" s="50">
        <v>1</v>
      </c>
      <c r="H39" s="50">
        <v>0</v>
      </c>
      <c r="I39" s="50">
        <v>6</v>
      </c>
      <c r="J39" s="50">
        <v>3</v>
      </c>
      <c r="K39" s="50">
        <v>0</v>
      </c>
      <c r="L39" s="50">
        <v>0</v>
      </c>
      <c r="M39" s="50">
        <v>77</v>
      </c>
      <c r="N39" s="50">
        <v>0</v>
      </c>
      <c r="O39" s="15">
        <f t="shared" si="0"/>
        <v>79</v>
      </c>
      <c r="P39" s="15">
        <f t="shared" si="1"/>
        <v>156</v>
      </c>
    </row>
    <row r="40" spans="2:20" ht="23.1" customHeight="1" x14ac:dyDescent="0.25">
      <c r="B40" s="24" t="s">
        <v>67</v>
      </c>
      <c r="C40" s="50">
        <v>36</v>
      </c>
      <c r="D40" s="50">
        <v>5</v>
      </c>
      <c r="E40" s="50">
        <v>8</v>
      </c>
      <c r="F40" s="50">
        <v>15</v>
      </c>
      <c r="G40" s="50">
        <v>1</v>
      </c>
      <c r="H40" s="50">
        <v>0</v>
      </c>
      <c r="I40" s="50">
        <v>9</v>
      </c>
      <c r="J40" s="50">
        <v>0</v>
      </c>
      <c r="K40" s="50">
        <v>0</v>
      </c>
      <c r="L40" s="50">
        <v>0</v>
      </c>
      <c r="M40" s="50">
        <v>68</v>
      </c>
      <c r="N40" s="50">
        <v>0</v>
      </c>
      <c r="O40" s="15">
        <f t="shared" si="0"/>
        <v>74</v>
      </c>
      <c r="P40" s="15">
        <f t="shared" si="1"/>
        <v>142</v>
      </c>
    </row>
    <row r="41" spans="2:20" ht="23.1" customHeight="1" x14ac:dyDescent="0.25">
      <c r="B41" s="23" t="s">
        <v>68</v>
      </c>
      <c r="C41" s="50">
        <v>29</v>
      </c>
      <c r="D41" s="50">
        <v>4</v>
      </c>
      <c r="E41" s="50">
        <v>4</v>
      </c>
      <c r="F41" s="50">
        <v>13</v>
      </c>
      <c r="G41" s="50">
        <v>0</v>
      </c>
      <c r="H41" s="50">
        <v>0</v>
      </c>
      <c r="I41" s="50">
        <v>3</v>
      </c>
      <c r="J41" s="50">
        <v>3</v>
      </c>
      <c r="K41" s="50">
        <v>0</v>
      </c>
      <c r="L41" s="50">
        <v>0</v>
      </c>
      <c r="M41" s="50">
        <v>75</v>
      </c>
      <c r="N41" s="50">
        <v>0</v>
      </c>
      <c r="O41" s="15">
        <f t="shared" si="0"/>
        <v>56</v>
      </c>
      <c r="P41" s="15">
        <f t="shared" si="1"/>
        <v>131</v>
      </c>
    </row>
    <row r="42" spans="2:20" ht="23.1" customHeight="1" x14ac:dyDescent="0.25">
      <c r="B42" s="24" t="s">
        <v>69</v>
      </c>
      <c r="C42" s="50">
        <v>29</v>
      </c>
      <c r="D42" s="50">
        <v>8</v>
      </c>
      <c r="E42" s="50">
        <v>4</v>
      </c>
      <c r="F42" s="50">
        <v>12</v>
      </c>
      <c r="G42" s="50">
        <v>0</v>
      </c>
      <c r="H42" s="50">
        <v>0</v>
      </c>
      <c r="I42" s="50">
        <v>5</v>
      </c>
      <c r="J42" s="50">
        <v>5</v>
      </c>
      <c r="K42" s="50">
        <v>2</v>
      </c>
      <c r="L42" s="50">
        <v>0</v>
      </c>
      <c r="M42" s="50">
        <v>76</v>
      </c>
      <c r="N42" s="50">
        <v>1</v>
      </c>
      <c r="O42" s="15">
        <f t="shared" si="0"/>
        <v>66</v>
      </c>
      <c r="P42" s="15">
        <f t="shared" si="1"/>
        <v>142</v>
      </c>
    </row>
    <row r="43" spans="2:20" ht="23.1" customHeight="1" x14ac:dyDescent="0.25">
      <c r="B43" s="23" t="s">
        <v>70</v>
      </c>
      <c r="C43" s="50">
        <v>41</v>
      </c>
      <c r="D43" s="50">
        <v>2</v>
      </c>
      <c r="E43" s="50">
        <v>3</v>
      </c>
      <c r="F43" s="50">
        <v>12</v>
      </c>
      <c r="G43" s="50">
        <v>0</v>
      </c>
      <c r="H43" s="50">
        <v>0</v>
      </c>
      <c r="I43" s="50">
        <v>7</v>
      </c>
      <c r="J43" s="50">
        <v>2</v>
      </c>
      <c r="K43" s="50">
        <v>2</v>
      </c>
      <c r="L43" s="50">
        <v>0</v>
      </c>
      <c r="M43" s="50">
        <v>66</v>
      </c>
      <c r="N43" s="50">
        <v>0</v>
      </c>
      <c r="O43" s="15">
        <f t="shared" si="0"/>
        <v>69</v>
      </c>
      <c r="P43" s="15">
        <f t="shared" si="1"/>
        <v>135</v>
      </c>
    </row>
    <row r="44" spans="2:20" ht="23.1" customHeight="1" x14ac:dyDescent="0.25">
      <c r="B44" s="25" t="s">
        <v>71</v>
      </c>
      <c r="C44" s="50">
        <v>65</v>
      </c>
      <c r="D44" s="50">
        <v>6</v>
      </c>
      <c r="E44" s="50">
        <v>3</v>
      </c>
      <c r="F44" s="50">
        <v>8</v>
      </c>
      <c r="G44" s="50">
        <v>0</v>
      </c>
      <c r="H44" s="50">
        <v>0</v>
      </c>
      <c r="I44" s="50">
        <v>9</v>
      </c>
      <c r="J44" s="50">
        <v>4</v>
      </c>
      <c r="K44" s="50">
        <v>1</v>
      </c>
      <c r="L44" s="50">
        <v>0</v>
      </c>
      <c r="M44" s="50">
        <v>84</v>
      </c>
      <c r="N44" s="50">
        <v>1</v>
      </c>
      <c r="O44" s="15">
        <f t="shared" si="0"/>
        <v>97</v>
      </c>
      <c r="P44" s="15">
        <f t="shared" si="1"/>
        <v>181</v>
      </c>
    </row>
    <row r="45" spans="2:20" ht="23.1" customHeight="1" x14ac:dyDescent="0.25">
      <c r="B45" s="23" t="s">
        <v>72</v>
      </c>
      <c r="C45" s="50">
        <v>38</v>
      </c>
      <c r="D45" s="50">
        <v>6</v>
      </c>
      <c r="E45" s="50">
        <v>4</v>
      </c>
      <c r="F45" s="50">
        <v>10</v>
      </c>
      <c r="G45" s="50">
        <v>0</v>
      </c>
      <c r="H45" s="50">
        <v>0</v>
      </c>
      <c r="I45" s="50">
        <v>6</v>
      </c>
      <c r="J45" s="50">
        <v>4</v>
      </c>
      <c r="K45" s="50">
        <v>1</v>
      </c>
      <c r="L45" s="50">
        <v>0</v>
      </c>
      <c r="M45" s="50">
        <v>73</v>
      </c>
      <c r="N45" s="50">
        <v>1</v>
      </c>
      <c r="O45" s="15">
        <f t="shared" si="0"/>
        <v>70</v>
      </c>
      <c r="P45" s="15">
        <f t="shared" si="1"/>
        <v>143</v>
      </c>
    </row>
    <row r="46" spans="2:20" ht="23.1" customHeight="1" x14ac:dyDescent="0.25">
      <c r="B46" s="24" t="s">
        <v>73</v>
      </c>
      <c r="C46" s="50">
        <v>39</v>
      </c>
      <c r="D46" s="50">
        <v>2</v>
      </c>
      <c r="E46" s="50">
        <v>6</v>
      </c>
      <c r="F46" s="50">
        <v>8</v>
      </c>
      <c r="G46" s="50">
        <v>0</v>
      </c>
      <c r="H46" s="50">
        <v>0</v>
      </c>
      <c r="I46" s="50">
        <v>9</v>
      </c>
      <c r="J46" s="50">
        <v>3</v>
      </c>
      <c r="K46" s="50">
        <v>4</v>
      </c>
      <c r="L46" s="50">
        <v>0</v>
      </c>
      <c r="M46" s="50">
        <v>53</v>
      </c>
      <c r="N46" s="50">
        <v>0</v>
      </c>
      <c r="O46" s="15">
        <f t="shared" si="0"/>
        <v>71</v>
      </c>
      <c r="P46" s="15">
        <f t="shared" si="1"/>
        <v>124</v>
      </c>
      <c r="R46" s="8"/>
      <c r="T46"/>
    </row>
    <row r="47" spans="2:20" ht="23.1" customHeight="1" x14ac:dyDescent="0.25">
      <c r="B47" s="24" t="s">
        <v>74</v>
      </c>
      <c r="C47" s="50">
        <v>44</v>
      </c>
      <c r="D47" s="50">
        <v>6</v>
      </c>
      <c r="E47" s="50">
        <v>13</v>
      </c>
      <c r="F47" s="50">
        <v>7</v>
      </c>
      <c r="G47" s="50">
        <v>0</v>
      </c>
      <c r="H47" s="50">
        <v>0</v>
      </c>
      <c r="I47" s="50">
        <v>7</v>
      </c>
      <c r="J47" s="50">
        <v>0</v>
      </c>
      <c r="K47" s="50">
        <v>0</v>
      </c>
      <c r="L47" s="50">
        <v>0</v>
      </c>
      <c r="M47" s="50">
        <v>62</v>
      </c>
      <c r="N47" s="50">
        <v>1</v>
      </c>
      <c r="O47" s="15">
        <f t="shared" si="0"/>
        <v>78</v>
      </c>
      <c r="P47" s="15">
        <f t="shared" si="1"/>
        <v>140</v>
      </c>
      <c r="R47" s="8"/>
      <c r="T47"/>
    </row>
    <row r="48" spans="2:20" ht="23.1" customHeight="1" x14ac:dyDescent="0.25">
      <c r="B48" s="24" t="s">
        <v>75</v>
      </c>
      <c r="C48" s="50">
        <v>51</v>
      </c>
      <c r="D48" s="50">
        <v>5</v>
      </c>
      <c r="E48" s="50">
        <v>6</v>
      </c>
      <c r="F48" s="50">
        <v>10</v>
      </c>
      <c r="G48" s="50">
        <v>1</v>
      </c>
      <c r="H48" s="50">
        <v>0</v>
      </c>
      <c r="I48" s="50">
        <v>7</v>
      </c>
      <c r="J48" s="50">
        <v>3</v>
      </c>
      <c r="K48" s="50">
        <v>0</v>
      </c>
      <c r="L48" s="50">
        <v>0</v>
      </c>
      <c r="M48" s="50">
        <v>106</v>
      </c>
      <c r="N48" s="50">
        <v>0</v>
      </c>
      <c r="O48" s="15">
        <f t="shared" si="0"/>
        <v>83</v>
      </c>
      <c r="P48" s="15">
        <f t="shared" si="1"/>
        <v>189</v>
      </c>
      <c r="R48" s="8"/>
      <c r="T48"/>
    </row>
    <row r="49" spans="2:20" ht="23.1" customHeight="1" x14ac:dyDescent="0.25">
      <c r="B49" s="23" t="s">
        <v>76</v>
      </c>
      <c r="C49" s="50">
        <v>50</v>
      </c>
      <c r="D49" s="50">
        <v>1</v>
      </c>
      <c r="E49" s="50">
        <v>2</v>
      </c>
      <c r="F49" s="50">
        <v>6</v>
      </c>
      <c r="G49" s="50">
        <v>2</v>
      </c>
      <c r="H49" s="50">
        <v>0</v>
      </c>
      <c r="I49" s="50">
        <v>1</v>
      </c>
      <c r="J49" s="50">
        <v>6</v>
      </c>
      <c r="K49" s="50">
        <v>1</v>
      </c>
      <c r="L49" s="50">
        <v>0</v>
      </c>
      <c r="M49" s="50">
        <v>65</v>
      </c>
      <c r="N49" s="50">
        <v>0</v>
      </c>
      <c r="O49" s="15">
        <f t="shared" si="0"/>
        <v>69</v>
      </c>
      <c r="P49" s="15">
        <f t="shared" si="1"/>
        <v>134</v>
      </c>
      <c r="R49" s="8"/>
      <c r="T49"/>
    </row>
    <row r="50" spans="2:20" ht="23.1" customHeight="1" x14ac:dyDescent="0.25">
      <c r="B50" s="24" t="s">
        <v>77</v>
      </c>
      <c r="C50" s="50">
        <v>57</v>
      </c>
      <c r="D50" s="50">
        <v>6</v>
      </c>
      <c r="E50" s="50">
        <v>5</v>
      </c>
      <c r="F50" s="50">
        <v>13</v>
      </c>
      <c r="G50" s="50">
        <v>2</v>
      </c>
      <c r="H50" s="50">
        <v>0</v>
      </c>
      <c r="I50" s="50">
        <v>2</v>
      </c>
      <c r="J50" s="50">
        <v>3</v>
      </c>
      <c r="K50" s="50">
        <v>2</v>
      </c>
      <c r="L50" s="50">
        <v>0</v>
      </c>
      <c r="M50" s="50">
        <v>74</v>
      </c>
      <c r="N50" s="50">
        <v>0</v>
      </c>
      <c r="O50" s="15">
        <f t="shared" si="0"/>
        <v>90</v>
      </c>
      <c r="P50" s="15">
        <f t="shared" si="1"/>
        <v>164</v>
      </c>
      <c r="R50" s="8"/>
      <c r="T50"/>
    </row>
    <row r="51" spans="2:20" ht="23.1" customHeight="1" x14ac:dyDescent="0.25">
      <c r="B51" s="24" t="s">
        <v>78</v>
      </c>
      <c r="C51" s="50">
        <v>51</v>
      </c>
      <c r="D51" s="50">
        <v>8</v>
      </c>
      <c r="E51" s="50">
        <v>7</v>
      </c>
      <c r="F51" s="50">
        <v>12</v>
      </c>
      <c r="G51" s="50">
        <v>0</v>
      </c>
      <c r="H51" s="50">
        <v>0</v>
      </c>
      <c r="I51" s="50">
        <v>7</v>
      </c>
      <c r="J51" s="50">
        <v>4</v>
      </c>
      <c r="K51" s="50">
        <v>0</v>
      </c>
      <c r="L51" s="50">
        <v>0</v>
      </c>
      <c r="M51" s="50">
        <v>68</v>
      </c>
      <c r="N51" s="50">
        <v>0</v>
      </c>
      <c r="O51" s="15">
        <f t="shared" si="0"/>
        <v>89</v>
      </c>
      <c r="P51" s="15">
        <f t="shared" si="1"/>
        <v>157</v>
      </c>
      <c r="R51" s="8"/>
      <c r="T51"/>
    </row>
    <row r="52" spans="2:20" ht="23.1" customHeight="1" x14ac:dyDescent="0.25">
      <c r="B52" s="24" t="s">
        <v>79</v>
      </c>
      <c r="C52" s="50">
        <v>38</v>
      </c>
      <c r="D52" s="50">
        <v>4</v>
      </c>
      <c r="E52" s="50">
        <v>6</v>
      </c>
      <c r="F52" s="50">
        <v>14</v>
      </c>
      <c r="G52" s="50">
        <v>0</v>
      </c>
      <c r="H52" s="50">
        <v>0</v>
      </c>
      <c r="I52" s="50">
        <v>2</v>
      </c>
      <c r="J52" s="50">
        <v>6</v>
      </c>
      <c r="K52" s="50">
        <v>2</v>
      </c>
      <c r="L52" s="50">
        <v>0</v>
      </c>
      <c r="M52" s="50">
        <v>77</v>
      </c>
      <c r="N52" s="50">
        <v>0</v>
      </c>
      <c r="O52" s="15">
        <f t="shared" si="0"/>
        <v>72</v>
      </c>
      <c r="P52" s="15">
        <f t="shared" si="1"/>
        <v>149</v>
      </c>
      <c r="R52" s="8"/>
      <c r="T52"/>
    </row>
    <row r="53" spans="2:20" ht="23.1" customHeight="1" x14ac:dyDescent="0.25">
      <c r="B53" s="23" t="s">
        <v>80</v>
      </c>
      <c r="C53" s="50">
        <v>23</v>
      </c>
      <c r="D53" s="50">
        <v>15</v>
      </c>
      <c r="E53" s="50">
        <v>4</v>
      </c>
      <c r="F53" s="50">
        <v>13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64</v>
      </c>
      <c r="N53" s="50">
        <v>1</v>
      </c>
      <c r="O53" s="15">
        <f t="shared" si="0"/>
        <v>58</v>
      </c>
      <c r="P53" s="15">
        <f t="shared" si="1"/>
        <v>122</v>
      </c>
      <c r="R53" s="8"/>
      <c r="T53"/>
    </row>
    <row r="54" spans="2:20" ht="23.1" customHeight="1" x14ac:dyDescent="0.25">
      <c r="B54" s="23" t="s">
        <v>81</v>
      </c>
      <c r="C54" s="50">
        <v>23</v>
      </c>
      <c r="D54" s="50">
        <v>20</v>
      </c>
      <c r="E54" s="50">
        <v>4</v>
      </c>
      <c r="F54" s="50">
        <v>12</v>
      </c>
      <c r="G54" s="50">
        <v>1</v>
      </c>
      <c r="H54" s="50">
        <v>0</v>
      </c>
      <c r="I54" s="50">
        <v>4</v>
      </c>
      <c r="J54" s="50">
        <v>6</v>
      </c>
      <c r="K54" s="50">
        <v>0</v>
      </c>
      <c r="L54" s="50">
        <v>0</v>
      </c>
      <c r="M54" s="50">
        <v>39</v>
      </c>
      <c r="N54" s="50">
        <v>0</v>
      </c>
      <c r="O54" s="15">
        <f t="shared" si="0"/>
        <v>70</v>
      </c>
      <c r="P54" s="15">
        <f t="shared" si="1"/>
        <v>109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14</v>
      </c>
      <c r="E55" s="50">
        <v>4</v>
      </c>
      <c r="F55" s="50">
        <v>10</v>
      </c>
      <c r="G55" s="50">
        <v>0</v>
      </c>
      <c r="H55" s="50">
        <v>0</v>
      </c>
      <c r="I55" s="50">
        <v>14</v>
      </c>
      <c r="J55" s="50">
        <v>3</v>
      </c>
      <c r="K55" s="50">
        <v>0</v>
      </c>
      <c r="L55" s="50">
        <v>0</v>
      </c>
      <c r="M55" s="50">
        <v>52</v>
      </c>
      <c r="N55" s="50">
        <v>0</v>
      </c>
      <c r="O55" s="15">
        <f t="shared" si="0"/>
        <v>62</v>
      </c>
      <c r="P55" s="15">
        <f t="shared" si="1"/>
        <v>114</v>
      </c>
      <c r="R55" s="8"/>
      <c r="T55"/>
    </row>
    <row r="56" spans="2:20" ht="23.1" customHeight="1" x14ac:dyDescent="0.25">
      <c r="B56" s="23" t="s">
        <v>83</v>
      </c>
      <c r="C56" s="50">
        <v>31</v>
      </c>
      <c r="D56" s="50">
        <v>22</v>
      </c>
      <c r="E56" s="50">
        <v>3</v>
      </c>
      <c r="F56" s="50">
        <v>8</v>
      </c>
      <c r="G56" s="50">
        <v>0</v>
      </c>
      <c r="H56" s="50">
        <v>0</v>
      </c>
      <c r="I56" s="50">
        <v>3</v>
      </c>
      <c r="J56" s="50">
        <v>4</v>
      </c>
      <c r="K56" s="50">
        <v>0</v>
      </c>
      <c r="L56" s="50">
        <v>0</v>
      </c>
      <c r="M56" s="50">
        <v>77</v>
      </c>
      <c r="N56" s="50">
        <v>0</v>
      </c>
      <c r="O56" s="15">
        <f t="shared" si="0"/>
        <v>71</v>
      </c>
      <c r="P56" s="15">
        <f t="shared" si="1"/>
        <v>148</v>
      </c>
      <c r="R56" s="8"/>
      <c r="T56"/>
    </row>
    <row r="57" spans="2:20" ht="23.1" customHeight="1" x14ac:dyDescent="0.25">
      <c r="B57" s="23" t="s">
        <v>84</v>
      </c>
      <c r="C57" s="50">
        <v>54</v>
      </c>
      <c r="D57" s="50">
        <v>5</v>
      </c>
      <c r="E57" s="50">
        <v>8</v>
      </c>
      <c r="F57" s="50">
        <v>11</v>
      </c>
      <c r="G57" s="50">
        <v>1</v>
      </c>
      <c r="H57" s="50">
        <v>0</v>
      </c>
      <c r="I57" s="50">
        <v>1</v>
      </c>
      <c r="J57" s="50">
        <v>4</v>
      </c>
      <c r="K57" s="50">
        <v>1</v>
      </c>
      <c r="L57" s="50">
        <v>0</v>
      </c>
      <c r="M57" s="50">
        <v>87</v>
      </c>
      <c r="N57" s="50">
        <v>0</v>
      </c>
      <c r="O57" s="15">
        <f t="shared" si="0"/>
        <v>85</v>
      </c>
      <c r="P57" s="15">
        <f t="shared" si="1"/>
        <v>172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2309</v>
      </c>
      <c r="D58" s="16">
        <f t="shared" si="21"/>
        <v>358</v>
      </c>
      <c r="E58" s="16">
        <f t="shared" si="21"/>
        <v>317</v>
      </c>
      <c r="F58" s="16">
        <f t="shared" si="21"/>
        <v>499</v>
      </c>
      <c r="G58" s="16">
        <f t="shared" si="21"/>
        <v>13</v>
      </c>
      <c r="H58" s="16">
        <f t="shared" si="21"/>
        <v>9</v>
      </c>
      <c r="I58" s="16">
        <f t="shared" si="21"/>
        <v>247</v>
      </c>
      <c r="J58" s="16">
        <f t="shared" si="21"/>
        <v>116</v>
      </c>
      <c r="K58" s="16">
        <f t="shared" si="21"/>
        <v>36</v>
      </c>
      <c r="L58" s="16">
        <f t="shared" si="21"/>
        <v>1</v>
      </c>
      <c r="M58" s="16">
        <f t="shared" si="21"/>
        <v>3828</v>
      </c>
      <c r="N58" s="16">
        <f t="shared" si="21"/>
        <v>7</v>
      </c>
      <c r="O58" s="16">
        <f t="shared" si="21"/>
        <v>3912</v>
      </c>
      <c r="P58" s="16">
        <f t="shared" si="21"/>
        <v>7740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0.29832041343669252</v>
      </c>
      <c r="D59" s="43">
        <f t="shared" si="22"/>
        <v>4.6253229974160204E-2</v>
      </c>
      <c r="E59" s="43">
        <f t="shared" si="22"/>
        <v>4.0956072351421187E-2</v>
      </c>
      <c r="F59" s="43">
        <f t="shared" si="22"/>
        <v>6.4470284237726092E-2</v>
      </c>
      <c r="G59" s="43">
        <f t="shared" si="22"/>
        <v>1.6795865633074936E-3</v>
      </c>
      <c r="H59" s="43">
        <f t="shared" si="22"/>
        <v>1.1627906976744186E-3</v>
      </c>
      <c r="I59" s="43">
        <f t="shared" si="22"/>
        <v>3.1912144702842378E-2</v>
      </c>
      <c r="J59" s="43">
        <f t="shared" si="22"/>
        <v>1.4987080103359173E-2</v>
      </c>
      <c r="K59" s="43">
        <f t="shared" si="22"/>
        <v>4.6511627906976744E-3</v>
      </c>
      <c r="L59" s="43">
        <f t="shared" si="22"/>
        <v>1.2919896640826872E-4</v>
      </c>
      <c r="M59" s="43">
        <f t="shared" si="22"/>
        <v>0.49457364341085269</v>
      </c>
      <c r="N59" s="43">
        <f t="shared" si="22"/>
        <v>9.0439276485788109E-4</v>
      </c>
      <c r="R59" s="8"/>
      <c r="T59"/>
    </row>
    <row r="60" spans="2:20" ht="23.1" customHeight="1" x14ac:dyDescent="0.25">
      <c r="B60" s="42" t="s">
        <v>94</v>
      </c>
      <c r="C60" s="44">
        <f>C58/$O$58</f>
        <v>0.59023517382413093</v>
      </c>
      <c r="D60" s="44">
        <f t="shared" ref="D60:N60" si="23">D58/$O$58</f>
        <v>9.1513292433537827E-2</v>
      </c>
      <c r="E60" s="44">
        <f t="shared" si="23"/>
        <v>8.1032719836400813E-2</v>
      </c>
      <c r="F60" s="44">
        <f t="shared" si="23"/>
        <v>0.1275562372188139</v>
      </c>
      <c r="G60" s="44">
        <f t="shared" si="23"/>
        <v>3.3231083844580778E-3</v>
      </c>
      <c r="H60" s="44">
        <f t="shared" si="23"/>
        <v>2.3006134969325155E-3</v>
      </c>
      <c r="I60" s="44">
        <f t="shared" si="23"/>
        <v>6.3139059304703482E-2</v>
      </c>
      <c r="J60" s="44">
        <f t="shared" si="23"/>
        <v>2.9652351738241309E-2</v>
      </c>
      <c r="K60" s="44">
        <f t="shared" si="23"/>
        <v>9.202453987730062E-3</v>
      </c>
      <c r="L60" s="44">
        <f t="shared" si="23"/>
        <v>2.5562372188139062E-4</v>
      </c>
      <c r="M60" s="44"/>
      <c r="N60" s="44">
        <f t="shared" si="23"/>
        <v>1.7893660531697342E-3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L57" sqref="L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'23.09 Kiira-Bulindo'!C3:G3</f>
        <v>MCC - C2- STN71- KIRA-BULINDO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71" t="str">
        <f>'23.09 Kiira-Bulindo'!G5:H5</f>
        <v>Kira Bulindo Road</v>
      </c>
      <c r="H5" s="72"/>
      <c r="I5" s="14"/>
      <c r="J5" s="2" t="s">
        <v>5</v>
      </c>
      <c r="K5" s="71" t="str">
        <f>'23.09 Kiira-Bulindo'!K5:L5</f>
        <v>Emma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'23.09 Kiira-Bulindo'!D6:E6</f>
        <v>KIRA</v>
      </c>
      <c r="E6" s="72"/>
      <c r="F6" s="2" t="s">
        <v>2</v>
      </c>
      <c r="G6" s="71" t="str">
        <f>'23.09 Kiira-Bulindo'!G6:H6</f>
        <v>BULINDO</v>
      </c>
      <c r="H6" s="72"/>
      <c r="J6" s="2" t="s">
        <v>21</v>
      </c>
      <c r="K6" s="71" t="str">
        <f>'23.09 Kiira-Bulindo'!K6:L6</f>
        <v>Tracy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33</v>
      </c>
      <c r="D10" s="50">
        <v>6</v>
      </c>
      <c r="E10" s="50">
        <v>5</v>
      </c>
      <c r="F10" s="50">
        <v>11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103</v>
      </c>
      <c r="N10" s="50">
        <v>1</v>
      </c>
      <c r="O10" s="15">
        <f t="shared" ref="O10:O57" si="0">SUM(C10:L10,N10)</f>
        <v>59</v>
      </c>
      <c r="P10" s="15">
        <f t="shared" ref="P10:P57" si="1">SUM(C10:N10)</f>
        <v>162</v>
      </c>
      <c r="R10" s="1" t="s">
        <v>6</v>
      </c>
      <c r="S10" s="17">
        <f t="shared" ref="S10:AF10" si="2">SUM(C10:C13)</f>
        <v>139</v>
      </c>
      <c r="T10" s="17">
        <f t="shared" si="2"/>
        <v>20</v>
      </c>
      <c r="U10" s="17">
        <f t="shared" si="2"/>
        <v>17</v>
      </c>
      <c r="V10" s="17">
        <f t="shared" si="2"/>
        <v>50</v>
      </c>
      <c r="W10" s="17">
        <f t="shared" si="2"/>
        <v>4</v>
      </c>
      <c r="X10" s="17">
        <f t="shared" si="2"/>
        <v>0</v>
      </c>
      <c r="Y10" s="17">
        <f t="shared" si="2"/>
        <v>10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334</v>
      </c>
      <c r="AD10" s="17">
        <f t="shared" si="2"/>
        <v>1</v>
      </c>
      <c r="AE10" s="31">
        <f t="shared" si="2"/>
        <v>241</v>
      </c>
      <c r="AF10" s="31">
        <f t="shared" si="2"/>
        <v>575</v>
      </c>
    </row>
    <row r="11" spans="2:32" s="6" customFormat="1" ht="23.1" customHeight="1" x14ac:dyDescent="0.25">
      <c r="B11" s="23" t="s">
        <v>38</v>
      </c>
      <c r="C11" s="50">
        <v>29</v>
      </c>
      <c r="D11" s="50">
        <v>5</v>
      </c>
      <c r="E11" s="50">
        <v>7</v>
      </c>
      <c r="F11" s="50">
        <v>19</v>
      </c>
      <c r="G11" s="50">
        <v>1</v>
      </c>
      <c r="H11" s="50">
        <v>0</v>
      </c>
      <c r="I11" s="50">
        <v>5</v>
      </c>
      <c r="J11" s="50">
        <v>0</v>
      </c>
      <c r="K11" s="50">
        <v>0</v>
      </c>
      <c r="L11" s="50">
        <v>0</v>
      </c>
      <c r="M11" s="50">
        <v>73</v>
      </c>
      <c r="N11" s="50">
        <v>0</v>
      </c>
      <c r="O11" s="15">
        <f t="shared" si="0"/>
        <v>66</v>
      </c>
      <c r="P11" s="15">
        <f t="shared" si="1"/>
        <v>139</v>
      </c>
      <c r="R11" s="1" t="s">
        <v>7</v>
      </c>
      <c r="S11" s="17">
        <f t="shared" ref="S11:AF11" si="3">SUM(C14:C17)</f>
        <v>135</v>
      </c>
      <c r="T11" s="17">
        <f t="shared" si="3"/>
        <v>12</v>
      </c>
      <c r="U11" s="17">
        <f t="shared" si="3"/>
        <v>24</v>
      </c>
      <c r="V11" s="17">
        <f t="shared" si="3"/>
        <v>40</v>
      </c>
      <c r="W11" s="17">
        <f t="shared" si="3"/>
        <v>0</v>
      </c>
      <c r="X11" s="17">
        <f t="shared" si="3"/>
        <v>0</v>
      </c>
      <c r="Y11" s="17">
        <f t="shared" si="3"/>
        <v>18</v>
      </c>
      <c r="Z11" s="17">
        <f t="shared" si="3"/>
        <v>3</v>
      </c>
      <c r="AA11" s="17">
        <f t="shared" si="3"/>
        <v>8</v>
      </c>
      <c r="AB11" s="17">
        <f t="shared" si="3"/>
        <v>0</v>
      </c>
      <c r="AC11" s="17">
        <f t="shared" si="3"/>
        <v>393</v>
      </c>
      <c r="AD11" s="17">
        <f t="shared" si="3"/>
        <v>0</v>
      </c>
      <c r="AE11" s="31">
        <f t="shared" si="3"/>
        <v>240</v>
      </c>
      <c r="AF11" s="31">
        <f t="shared" si="3"/>
        <v>633</v>
      </c>
    </row>
    <row r="12" spans="2:32" ht="23.1" customHeight="1" x14ac:dyDescent="0.25">
      <c r="B12" s="23" t="s">
        <v>39</v>
      </c>
      <c r="C12" s="50">
        <v>41</v>
      </c>
      <c r="D12" s="50">
        <v>5</v>
      </c>
      <c r="E12" s="50">
        <v>1</v>
      </c>
      <c r="F12" s="50">
        <v>11</v>
      </c>
      <c r="G12" s="50">
        <v>1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81</v>
      </c>
      <c r="N12" s="50">
        <v>0</v>
      </c>
      <c r="O12" s="15">
        <f t="shared" si="0"/>
        <v>60</v>
      </c>
      <c r="P12" s="15">
        <f t="shared" si="1"/>
        <v>141</v>
      </c>
      <c r="R12" s="1" t="s">
        <v>8</v>
      </c>
      <c r="S12" s="17">
        <f t="shared" ref="S12:AF12" si="4">SUM(C18:C21)</f>
        <v>92</v>
      </c>
      <c r="T12" s="17">
        <f t="shared" si="4"/>
        <v>11</v>
      </c>
      <c r="U12" s="17">
        <f t="shared" si="4"/>
        <v>18</v>
      </c>
      <c r="V12" s="17">
        <f t="shared" si="4"/>
        <v>37</v>
      </c>
      <c r="W12" s="17">
        <f t="shared" si="4"/>
        <v>0</v>
      </c>
      <c r="X12" s="17">
        <f t="shared" si="4"/>
        <v>0</v>
      </c>
      <c r="Y12" s="17">
        <f t="shared" si="4"/>
        <v>18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336</v>
      </c>
      <c r="AD12" s="17">
        <f t="shared" si="4"/>
        <v>0</v>
      </c>
      <c r="AE12" s="31">
        <f t="shared" si="4"/>
        <v>179</v>
      </c>
      <c r="AF12" s="31">
        <f t="shared" si="4"/>
        <v>515</v>
      </c>
    </row>
    <row r="13" spans="2:32" ht="23.1" customHeight="1" x14ac:dyDescent="0.25">
      <c r="B13" s="23" t="s">
        <v>40</v>
      </c>
      <c r="C13" s="50">
        <v>36</v>
      </c>
      <c r="D13" s="50">
        <v>4</v>
      </c>
      <c r="E13" s="50">
        <v>4</v>
      </c>
      <c r="F13" s="50">
        <v>9</v>
      </c>
      <c r="G13" s="50">
        <v>1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77</v>
      </c>
      <c r="N13" s="50">
        <v>0</v>
      </c>
      <c r="O13" s="15">
        <f t="shared" si="0"/>
        <v>56</v>
      </c>
      <c r="P13" s="15">
        <f t="shared" si="1"/>
        <v>133</v>
      </c>
      <c r="R13" s="1" t="s">
        <v>9</v>
      </c>
      <c r="S13" s="17">
        <f t="shared" ref="S13:AF13" si="5">SUM(C22:C25)</f>
        <v>104</v>
      </c>
      <c r="T13" s="17">
        <f t="shared" si="5"/>
        <v>20</v>
      </c>
      <c r="U13" s="17">
        <f t="shared" si="5"/>
        <v>25</v>
      </c>
      <c r="V13" s="17">
        <f t="shared" si="5"/>
        <v>33</v>
      </c>
      <c r="W13" s="17">
        <f t="shared" si="5"/>
        <v>0</v>
      </c>
      <c r="X13" s="17">
        <f t="shared" si="5"/>
        <v>0</v>
      </c>
      <c r="Y13" s="17">
        <f t="shared" si="5"/>
        <v>35</v>
      </c>
      <c r="Z13" s="17">
        <f t="shared" si="5"/>
        <v>3</v>
      </c>
      <c r="AA13" s="17">
        <f t="shared" si="5"/>
        <v>6</v>
      </c>
      <c r="AB13" s="17">
        <f t="shared" si="5"/>
        <v>0</v>
      </c>
      <c r="AC13" s="17">
        <f t="shared" si="5"/>
        <v>288</v>
      </c>
      <c r="AD13" s="17">
        <f t="shared" si="5"/>
        <v>0</v>
      </c>
      <c r="AE13" s="31">
        <f t="shared" si="5"/>
        <v>226</v>
      </c>
      <c r="AF13" s="31">
        <f t="shared" si="5"/>
        <v>514</v>
      </c>
    </row>
    <row r="14" spans="2:32" ht="23.1" customHeight="1" x14ac:dyDescent="0.25">
      <c r="B14" s="23" t="s">
        <v>41</v>
      </c>
      <c r="C14" s="50">
        <v>37</v>
      </c>
      <c r="D14" s="50">
        <v>2</v>
      </c>
      <c r="E14" s="50">
        <v>8</v>
      </c>
      <c r="F14" s="50">
        <v>7</v>
      </c>
      <c r="G14" s="50">
        <v>0</v>
      </c>
      <c r="H14" s="50">
        <v>0</v>
      </c>
      <c r="I14" s="50">
        <v>5</v>
      </c>
      <c r="J14" s="50">
        <v>2</v>
      </c>
      <c r="K14" s="50">
        <v>4</v>
      </c>
      <c r="L14" s="50">
        <v>0</v>
      </c>
      <c r="M14" s="50">
        <v>104</v>
      </c>
      <c r="N14" s="50">
        <v>0</v>
      </c>
      <c r="O14" s="15">
        <f t="shared" si="0"/>
        <v>65</v>
      </c>
      <c r="P14" s="15">
        <f t="shared" si="1"/>
        <v>169</v>
      </c>
      <c r="R14" s="1" t="s">
        <v>10</v>
      </c>
      <c r="S14" s="17">
        <f t="shared" ref="S14:AF14" si="6">SUM(C26:C29)</f>
        <v>88</v>
      </c>
      <c r="T14" s="17">
        <f t="shared" si="6"/>
        <v>13</v>
      </c>
      <c r="U14" s="17">
        <f t="shared" si="6"/>
        <v>24</v>
      </c>
      <c r="V14" s="17">
        <f t="shared" si="6"/>
        <v>25</v>
      </c>
      <c r="W14" s="17">
        <f t="shared" si="6"/>
        <v>0</v>
      </c>
      <c r="X14" s="17">
        <f t="shared" si="6"/>
        <v>0</v>
      </c>
      <c r="Y14" s="17">
        <f t="shared" si="6"/>
        <v>21</v>
      </c>
      <c r="Z14" s="17">
        <f t="shared" si="6"/>
        <v>6</v>
      </c>
      <c r="AA14" s="17">
        <f t="shared" si="6"/>
        <v>2</v>
      </c>
      <c r="AB14" s="17">
        <f t="shared" si="6"/>
        <v>1</v>
      </c>
      <c r="AC14" s="17">
        <f t="shared" si="6"/>
        <v>286</v>
      </c>
      <c r="AD14" s="17">
        <f t="shared" si="6"/>
        <v>0</v>
      </c>
      <c r="AE14" s="31">
        <f t="shared" si="6"/>
        <v>180</v>
      </c>
      <c r="AF14" s="31">
        <f t="shared" si="6"/>
        <v>466</v>
      </c>
    </row>
    <row r="15" spans="2:32" ht="23.1" customHeight="1" x14ac:dyDescent="0.25">
      <c r="B15" s="23" t="s">
        <v>42</v>
      </c>
      <c r="C15" s="50">
        <v>36</v>
      </c>
      <c r="D15" s="50">
        <v>6</v>
      </c>
      <c r="E15" s="50">
        <v>3</v>
      </c>
      <c r="F15" s="50">
        <v>12</v>
      </c>
      <c r="G15" s="50">
        <v>0</v>
      </c>
      <c r="H15" s="50">
        <v>0</v>
      </c>
      <c r="I15" s="50">
        <v>7</v>
      </c>
      <c r="J15" s="50">
        <v>1</v>
      </c>
      <c r="K15" s="50">
        <v>0</v>
      </c>
      <c r="L15" s="50">
        <v>0</v>
      </c>
      <c r="M15" s="50">
        <v>79</v>
      </c>
      <c r="N15" s="50">
        <v>0</v>
      </c>
      <c r="O15" s="15">
        <f t="shared" si="0"/>
        <v>65</v>
      </c>
      <c r="P15" s="15">
        <f t="shared" si="1"/>
        <v>144</v>
      </c>
      <c r="R15" s="1" t="s">
        <v>11</v>
      </c>
      <c r="S15" s="17">
        <f t="shared" ref="S15:AF15" si="7">SUM(C30:C33)</f>
        <v>116</v>
      </c>
      <c r="T15" s="17">
        <f t="shared" si="7"/>
        <v>20</v>
      </c>
      <c r="U15" s="17">
        <f t="shared" si="7"/>
        <v>16</v>
      </c>
      <c r="V15" s="17">
        <f t="shared" si="7"/>
        <v>25</v>
      </c>
      <c r="W15" s="17">
        <f t="shared" si="7"/>
        <v>1</v>
      </c>
      <c r="X15" s="17">
        <f t="shared" si="7"/>
        <v>0</v>
      </c>
      <c r="Y15" s="17">
        <f t="shared" si="7"/>
        <v>23</v>
      </c>
      <c r="Z15" s="17">
        <f t="shared" si="7"/>
        <v>5</v>
      </c>
      <c r="AA15" s="17">
        <f t="shared" si="7"/>
        <v>7</v>
      </c>
      <c r="AB15" s="17">
        <f t="shared" si="7"/>
        <v>0</v>
      </c>
      <c r="AC15" s="17">
        <f t="shared" si="7"/>
        <v>279</v>
      </c>
      <c r="AD15" s="17">
        <f t="shared" si="7"/>
        <v>0</v>
      </c>
      <c r="AE15" s="31">
        <f t="shared" si="7"/>
        <v>213</v>
      </c>
      <c r="AF15" s="31">
        <f t="shared" si="7"/>
        <v>492</v>
      </c>
    </row>
    <row r="16" spans="2:32" ht="23.1" customHeight="1" x14ac:dyDescent="0.25">
      <c r="B16" s="23" t="s">
        <v>43</v>
      </c>
      <c r="C16" s="50">
        <v>31</v>
      </c>
      <c r="D16" s="50">
        <v>3</v>
      </c>
      <c r="E16" s="50">
        <v>8</v>
      </c>
      <c r="F16" s="50">
        <v>12</v>
      </c>
      <c r="G16" s="50">
        <v>0</v>
      </c>
      <c r="H16" s="50">
        <v>0</v>
      </c>
      <c r="I16" s="50">
        <v>2</v>
      </c>
      <c r="J16" s="50">
        <v>0</v>
      </c>
      <c r="K16" s="50">
        <v>2</v>
      </c>
      <c r="L16" s="50">
        <v>0</v>
      </c>
      <c r="M16" s="50">
        <v>111</v>
      </c>
      <c r="N16" s="50">
        <v>0</v>
      </c>
      <c r="O16" s="15">
        <f t="shared" si="0"/>
        <v>58</v>
      </c>
      <c r="P16" s="15">
        <f t="shared" si="1"/>
        <v>169</v>
      </c>
      <c r="R16" s="1" t="s">
        <v>12</v>
      </c>
      <c r="S16" s="17">
        <f t="shared" ref="S16:AF16" si="8">SUM(C34:C37)</f>
        <v>68</v>
      </c>
      <c r="T16" s="17">
        <f t="shared" si="8"/>
        <v>8</v>
      </c>
      <c r="U16" s="17">
        <f t="shared" si="8"/>
        <v>18</v>
      </c>
      <c r="V16" s="17">
        <f t="shared" si="8"/>
        <v>20</v>
      </c>
      <c r="W16" s="17">
        <f t="shared" si="8"/>
        <v>0</v>
      </c>
      <c r="X16" s="17">
        <f t="shared" si="8"/>
        <v>0</v>
      </c>
      <c r="Y16" s="17">
        <f t="shared" si="8"/>
        <v>22</v>
      </c>
      <c r="Z16" s="17">
        <f t="shared" si="8"/>
        <v>2</v>
      </c>
      <c r="AA16" s="17">
        <f t="shared" si="8"/>
        <v>2</v>
      </c>
      <c r="AB16" s="17">
        <f t="shared" si="8"/>
        <v>0</v>
      </c>
      <c r="AC16" s="17">
        <f t="shared" si="8"/>
        <v>225</v>
      </c>
      <c r="AD16" s="17">
        <f t="shared" si="8"/>
        <v>0</v>
      </c>
      <c r="AE16" s="31">
        <f t="shared" si="8"/>
        <v>140</v>
      </c>
      <c r="AF16" s="31">
        <f t="shared" si="8"/>
        <v>365</v>
      </c>
    </row>
    <row r="17" spans="2:32" ht="23.1" customHeight="1" x14ac:dyDescent="0.25">
      <c r="B17" s="23" t="s">
        <v>44</v>
      </c>
      <c r="C17" s="50">
        <v>31</v>
      </c>
      <c r="D17" s="50">
        <v>1</v>
      </c>
      <c r="E17" s="50">
        <v>5</v>
      </c>
      <c r="F17" s="50">
        <v>9</v>
      </c>
      <c r="G17" s="50">
        <v>0</v>
      </c>
      <c r="H17" s="50">
        <v>0</v>
      </c>
      <c r="I17" s="50">
        <v>4</v>
      </c>
      <c r="J17" s="50">
        <v>0</v>
      </c>
      <c r="K17" s="50">
        <v>2</v>
      </c>
      <c r="L17" s="50">
        <v>0</v>
      </c>
      <c r="M17" s="50">
        <v>99</v>
      </c>
      <c r="N17" s="50">
        <v>0</v>
      </c>
      <c r="O17" s="15">
        <f t="shared" si="0"/>
        <v>52</v>
      </c>
      <c r="P17" s="15">
        <f t="shared" si="1"/>
        <v>151</v>
      </c>
      <c r="R17" s="1" t="s">
        <v>13</v>
      </c>
      <c r="S17" s="17">
        <f t="shared" ref="S17:AF17" si="9">SUM(C38:C41)</f>
        <v>130</v>
      </c>
      <c r="T17" s="17">
        <f t="shared" si="9"/>
        <v>16</v>
      </c>
      <c r="U17" s="17">
        <f t="shared" si="9"/>
        <v>22</v>
      </c>
      <c r="V17" s="17">
        <f t="shared" si="9"/>
        <v>35</v>
      </c>
      <c r="W17" s="17">
        <f t="shared" si="9"/>
        <v>1</v>
      </c>
      <c r="X17" s="17">
        <f t="shared" si="9"/>
        <v>0</v>
      </c>
      <c r="Y17" s="17">
        <f t="shared" si="9"/>
        <v>25</v>
      </c>
      <c r="Z17" s="17">
        <f t="shared" si="9"/>
        <v>5</v>
      </c>
      <c r="AA17" s="17">
        <f t="shared" si="9"/>
        <v>1</v>
      </c>
      <c r="AB17" s="17">
        <f t="shared" si="9"/>
        <v>0</v>
      </c>
      <c r="AC17" s="17">
        <f t="shared" si="9"/>
        <v>217</v>
      </c>
      <c r="AD17" s="17">
        <f t="shared" si="9"/>
        <v>2</v>
      </c>
      <c r="AE17" s="31">
        <f t="shared" si="9"/>
        <v>237</v>
      </c>
      <c r="AF17" s="31">
        <f t="shared" si="9"/>
        <v>454</v>
      </c>
    </row>
    <row r="18" spans="2:32" ht="23.1" customHeight="1" x14ac:dyDescent="0.25">
      <c r="B18" s="23" t="s">
        <v>45</v>
      </c>
      <c r="C18" s="50">
        <v>22</v>
      </c>
      <c r="D18" s="50">
        <v>2</v>
      </c>
      <c r="E18" s="50">
        <v>5</v>
      </c>
      <c r="F18" s="50">
        <v>7</v>
      </c>
      <c r="G18" s="50">
        <v>0</v>
      </c>
      <c r="H18" s="50">
        <v>0</v>
      </c>
      <c r="I18" s="50">
        <v>3</v>
      </c>
      <c r="J18" s="50">
        <v>0</v>
      </c>
      <c r="K18" s="50">
        <v>1</v>
      </c>
      <c r="L18" s="50">
        <v>0</v>
      </c>
      <c r="M18" s="50">
        <v>81</v>
      </c>
      <c r="N18" s="50">
        <v>0</v>
      </c>
      <c r="O18" s="15">
        <f t="shared" si="0"/>
        <v>40</v>
      </c>
      <c r="P18" s="15">
        <f t="shared" si="1"/>
        <v>121</v>
      </c>
      <c r="R18" s="1" t="s">
        <v>14</v>
      </c>
      <c r="S18" s="17">
        <f t="shared" ref="S18:AF18" si="10">SUM(C42:C45)</f>
        <v>110</v>
      </c>
      <c r="T18" s="17">
        <f t="shared" si="10"/>
        <v>23</v>
      </c>
      <c r="U18" s="17">
        <f t="shared" si="10"/>
        <v>29</v>
      </c>
      <c r="V18" s="17">
        <f t="shared" si="10"/>
        <v>36</v>
      </c>
      <c r="W18" s="17">
        <f t="shared" si="10"/>
        <v>0</v>
      </c>
      <c r="X18" s="17">
        <f t="shared" si="10"/>
        <v>0</v>
      </c>
      <c r="Y18" s="17">
        <f t="shared" si="10"/>
        <v>13</v>
      </c>
      <c r="Z18" s="17">
        <f t="shared" si="10"/>
        <v>6</v>
      </c>
      <c r="AA18" s="17">
        <f t="shared" si="10"/>
        <v>3</v>
      </c>
      <c r="AB18" s="17">
        <f t="shared" si="10"/>
        <v>1</v>
      </c>
      <c r="AC18" s="17">
        <f t="shared" si="10"/>
        <v>224</v>
      </c>
      <c r="AD18" s="17">
        <f t="shared" si="10"/>
        <v>0</v>
      </c>
      <c r="AE18" s="31">
        <f t="shared" si="10"/>
        <v>221</v>
      </c>
      <c r="AF18" s="31">
        <f t="shared" si="10"/>
        <v>445</v>
      </c>
    </row>
    <row r="19" spans="2:32" ht="23.1" customHeight="1" x14ac:dyDescent="0.25">
      <c r="B19" s="23" t="s">
        <v>46</v>
      </c>
      <c r="C19" s="50">
        <v>17</v>
      </c>
      <c r="D19" s="50">
        <v>2</v>
      </c>
      <c r="E19" s="50">
        <v>4</v>
      </c>
      <c r="F19" s="50">
        <v>10</v>
      </c>
      <c r="G19" s="50">
        <v>0</v>
      </c>
      <c r="H19" s="50">
        <v>0</v>
      </c>
      <c r="I19" s="50">
        <v>7</v>
      </c>
      <c r="J19" s="50">
        <v>1</v>
      </c>
      <c r="K19" s="50">
        <v>0</v>
      </c>
      <c r="L19" s="50">
        <v>0</v>
      </c>
      <c r="M19" s="50">
        <v>87</v>
      </c>
      <c r="N19" s="50">
        <v>0</v>
      </c>
      <c r="O19" s="15">
        <f t="shared" si="0"/>
        <v>41</v>
      </c>
      <c r="P19" s="15">
        <f t="shared" si="1"/>
        <v>128</v>
      </c>
      <c r="R19" s="1" t="s">
        <v>15</v>
      </c>
      <c r="S19" s="17">
        <f t="shared" ref="S19:AF19" si="11">SUM(C46:C49)</f>
        <v>208</v>
      </c>
      <c r="T19" s="17">
        <f t="shared" si="11"/>
        <v>25</v>
      </c>
      <c r="U19" s="17">
        <f t="shared" si="11"/>
        <v>25</v>
      </c>
      <c r="V19" s="17">
        <f t="shared" si="11"/>
        <v>35</v>
      </c>
      <c r="W19" s="17">
        <f t="shared" si="11"/>
        <v>2</v>
      </c>
      <c r="X19" s="17">
        <f t="shared" si="11"/>
        <v>0</v>
      </c>
      <c r="Y19" s="17">
        <f t="shared" si="11"/>
        <v>17</v>
      </c>
      <c r="Z19" s="17">
        <f t="shared" si="11"/>
        <v>0</v>
      </c>
      <c r="AA19" s="17">
        <f t="shared" si="11"/>
        <v>4</v>
      </c>
      <c r="AB19" s="17">
        <f t="shared" si="11"/>
        <v>0</v>
      </c>
      <c r="AC19" s="17">
        <f t="shared" si="11"/>
        <v>246</v>
      </c>
      <c r="AD19" s="17">
        <f t="shared" si="11"/>
        <v>0</v>
      </c>
      <c r="AE19" s="31">
        <f t="shared" si="11"/>
        <v>316</v>
      </c>
      <c r="AF19" s="31">
        <f t="shared" si="11"/>
        <v>562</v>
      </c>
    </row>
    <row r="20" spans="2:32" ht="23.1" customHeight="1" x14ac:dyDescent="0.25">
      <c r="B20" s="23" t="s">
        <v>47</v>
      </c>
      <c r="C20" s="50">
        <v>23</v>
      </c>
      <c r="D20" s="50">
        <v>4</v>
      </c>
      <c r="E20" s="50">
        <v>7</v>
      </c>
      <c r="F20" s="50">
        <v>10</v>
      </c>
      <c r="G20" s="50">
        <v>0</v>
      </c>
      <c r="H20" s="50">
        <v>0</v>
      </c>
      <c r="I20" s="50">
        <v>5</v>
      </c>
      <c r="J20" s="50">
        <v>1</v>
      </c>
      <c r="K20" s="50">
        <v>0</v>
      </c>
      <c r="L20" s="50">
        <v>0</v>
      </c>
      <c r="M20" s="50">
        <v>92</v>
      </c>
      <c r="N20" s="50">
        <v>0</v>
      </c>
      <c r="O20" s="15">
        <f t="shared" si="0"/>
        <v>50</v>
      </c>
      <c r="P20" s="15">
        <f t="shared" si="1"/>
        <v>142</v>
      </c>
      <c r="R20" s="1" t="s">
        <v>16</v>
      </c>
      <c r="S20" s="17">
        <f t="shared" ref="S20:AF20" si="12">SUM(C50:C53)</f>
        <v>277</v>
      </c>
      <c r="T20" s="17">
        <f t="shared" si="12"/>
        <v>43</v>
      </c>
      <c r="U20" s="17">
        <f t="shared" si="12"/>
        <v>30</v>
      </c>
      <c r="V20" s="17">
        <f t="shared" si="12"/>
        <v>34</v>
      </c>
      <c r="W20" s="17">
        <f t="shared" si="12"/>
        <v>4</v>
      </c>
      <c r="X20" s="17">
        <f t="shared" si="12"/>
        <v>0</v>
      </c>
      <c r="Y20" s="17">
        <f t="shared" si="12"/>
        <v>13</v>
      </c>
      <c r="Z20" s="17">
        <f t="shared" si="12"/>
        <v>2</v>
      </c>
      <c r="AA20" s="17">
        <f t="shared" si="12"/>
        <v>0</v>
      </c>
      <c r="AB20" s="17">
        <f t="shared" si="12"/>
        <v>1</v>
      </c>
      <c r="AC20" s="17">
        <f t="shared" si="12"/>
        <v>230</v>
      </c>
      <c r="AD20" s="17">
        <f t="shared" si="12"/>
        <v>0</v>
      </c>
      <c r="AE20" s="31">
        <f t="shared" si="12"/>
        <v>404</v>
      </c>
      <c r="AF20" s="31">
        <f t="shared" si="12"/>
        <v>634</v>
      </c>
    </row>
    <row r="21" spans="2:32" ht="23.1" customHeight="1" x14ac:dyDescent="0.25">
      <c r="B21" s="23" t="s">
        <v>48</v>
      </c>
      <c r="C21" s="50">
        <v>30</v>
      </c>
      <c r="D21" s="50">
        <v>3</v>
      </c>
      <c r="E21" s="50">
        <v>2</v>
      </c>
      <c r="F21" s="50">
        <v>10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76</v>
      </c>
      <c r="N21" s="50">
        <v>0</v>
      </c>
      <c r="O21" s="15">
        <f t="shared" si="0"/>
        <v>48</v>
      </c>
      <c r="P21" s="15">
        <f t="shared" si="1"/>
        <v>124</v>
      </c>
      <c r="R21" s="36" t="s">
        <v>20</v>
      </c>
      <c r="S21" s="34">
        <f t="shared" ref="S21:AF21" si="13">SUM(C54:C57)</f>
        <v>241</v>
      </c>
      <c r="T21" s="17">
        <f t="shared" si="13"/>
        <v>63</v>
      </c>
      <c r="U21" s="17">
        <f t="shared" si="13"/>
        <v>22</v>
      </c>
      <c r="V21" s="17">
        <f t="shared" si="13"/>
        <v>36</v>
      </c>
      <c r="W21" s="17">
        <f t="shared" si="13"/>
        <v>3</v>
      </c>
      <c r="X21" s="17">
        <f t="shared" si="13"/>
        <v>0</v>
      </c>
      <c r="Y21" s="17">
        <f t="shared" si="13"/>
        <v>12</v>
      </c>
      <c r="Z21" s="17">
        <f t="shared" si="13"/>
        <v>2</v>
      </c>
      <c r="AA21" s="17">
        <f t="shared" si="13"/>
        <v>1</v>
      </c>
      <c r="AB21" s="17">
        <f t="shared" si="13"/>
        <v>0</v>
      </c>
      <c r="AC21" s="17">
        <f t="shared" si="13"/>
        <v>228</v>
      </c>
      <c r="AD21" s="17">
        <f t="shared" si="13"/>
        <v>0</v>
      </c>
      <c r="AE21" s="31">
        <f t="shared" si="13"/>
        <v>380</v>
      </c>
      <c r="AF21" s="31">
        <f t="shared" si="13"/>
        <v>608</v>
      </c>
    </row>
    <row r="22" spans="2:32" ht="23.1" customHeight="1" x14ac:dyDescent="0.25">
      <c r="B22" s="23" t="s">
        <v>49</v>
      </c>
      <c r="C22" s="50">
        <v>23</v>
      </c>
      <c r="D22" s="50">
        <v>3</v>
      </c>
      <c r="E22" s="50">
        <v>4</v>
      </c>
      <c r="F22" s="50">
        <v>5</v>
      </c>
      <c r="G22" s="50">
        <v>0</v>
      </c>
      <c r="H22" s="50">
        <v>0</v>
      </c>
      <c r="I22" s="50">
        <v>4</v>
      </c>
      <c r="J22" s="50">
        <v>0</v>
      </c>
      <c r="K22" s="50">
        <v>1</v>
      </c>
      <c r="L22" s="50">
        <v>0</v>
      </c>
      <c r="M22" s="50">
        <v>90</v>
      </c>
      <c r="N22" s="50">
        <v>0</v>
      </c>
      <c r="O22" s="15">
        <f t="shared" si="0"/>
        <v>40</v>
      </c>
      <c r="P22" s="15">
        <f t="shared" si="1"/>
        <v>130</v>
      </c>
      <c r="R22" s="38" t="s">
        <v>90</v>
      </c>
      <c r="S22" s="39">
        <f>MAX(S10:S12)</f>
        <v>139</v>
      </c>
      <c r="T22" s="39">
        <f t="shared" ref="T22:AF22" si="14">MAX(T10:T12)</f>
        <v>20</v>
      </c>
      <c r="U22" s="39">
        <f t="shared" si="14"/>
        <v>24</v>
      </c>
      <c r="V22" s="39">
        <f t="shared" si="14"/>
        <v>50</v>
      </c>
      <c r="W22" s="39">
        <f t="shared" si="14"/>
        <v>4</v>
      </c>
      <c r="X22" s="39">
        <f t="shared" si="14"/>
        <v>0</v>
      </c>
      <c r="Y22" s="39">
        <f t="shared" si="14"/>
        <v>18</v>
      </c>
      <c r="Z22" s="39">
        <f t="shared" si="14"/>
        <v>3</v>
      </c>
      <c r="AA22" s="39">
        <f t="shared" si="14"/>
        <v>8</v>
      </c>
      <c r="AB22" s="39">
        <f t="shared" si="14"/>
        <v>0</v>
      </c>
      <c r="AC22" s="39">
        <f t="shared" si="14"/>
        <v>393</v>
      </c>
      <c r="AD22" s="39">
        <f t="shared" si="14"/>
        <v>1</v>
      </c>
      <c r="AE22" s="40">
        <f t="shared" si="14"/>
        <v>241</v>
      </c>
      <c r="AF22" s="40">
        <f t="shared" si="14"/>
        <v>633</v>
      </c>
    </row>
    <row r="23" spans="2:32" ht="23.1" customHeight="1" x14ac:dyDescent="0.25">
      <c r="B23" s="23" t="s">
        <v>50</v>
      </c>
      <c r="C23" s="50">
        <v>32</v>
      </c>
      <c r="D23" s="50">
        <v>8</v>
      </c>
      <c r="E23" s="50">
        <v>8</v>
      </c>
      <c r="F23" s="50">
        <v>10</v>
      </c>
      <c r="G23" s="50">
        <v>0</v>
      </c>
      <c r="H23" s="50">
        <v>0</v>
      </c>
      <c r="I23" s="50">
        <v>10</v>
      </c>
      <c r="J23" s="50">
        <v>3</v>
      </c>
      <c r="K23" s="50">
        <v>1</v>
      </c>
      <c r="L23" s="50">
        <v>0</v>
      </c>
      <c r="M23" s="50">
        <v>66</v>
      </c>
      <c r="N23" s="50">
        <v>0</v>
      </c>
      <c r="O23" s="15">
        <f t="shared" si="0"/>
        <v>72</v>
      </c>
      <c r="P23" s="15">
        <f t="shared" si="1"/>
        <v>138</v>
      </c>
      <c r="R23" s="38" t="s">
        <v>91</v>
      </c>
      <c r="S23" s="39">
        <f>MAX(S13:S18)</f>
        <v>130</v>
      </c>
      <c r="T23" s="39">
        <f t="shared" ref="T23:AF23" si="15">MAX(T13:T18)</f>
        <v>23</v>
      </c>
      <c r="U23" s="39">
        <f t="shared" si="15"/>
        <v>29</v>
      </c>
      <c r="V23" s="39">
        <f t="shared" si="15"/>
        <v>36</v>
      </c>
      <c r="W23" s="39">
        <f t="shared" si="15"/>
        <v>1</v>
      </c>
      <c r="X23" s="39">
        <f t="shared" si="15"/>
        <v>0</v>
      </c>
      <c r="Y23" s="39">
        <f t="shared" si="15"/>
        <v>35</v>
      </c>
      <c r="Z23" s="39">
        <f t="shared" si="15"/>
        <v>6</v>
      </c>
      <c r="AA23" s="39">
        <f t="shared" si="15"/>
        <v>7</v>
      </c>
      <c r="AB23" s="39">
        <f t="shared" si="15"/>
        <v>1</v>
      </c>
      <c r="AC23" s="39">
        <f t="shared" si="15"/>
        <v>288</v>
      </c>
      <c r="AD23" s="39">
        <f t="shared" si="15"/>
        <v>2</v>
      </c>
      <c r="AE23" s="40">
        <f t="shared" si="15"/>
        <v>237</v>
      </c>
      <c r="AF23" s="40">
        <f t="shared" si="15"/>
        <v>514</v>
      </c>
    </row>
    <row r="24" spans="2:32" ht="23.1" customHeight="1" x14ac:dyDescent="0.25">
      <c r="B24" s="23" t="s">
        <v>51</v>
      </c>
      <c r="C24" s="50">
        <v>27</v>
      </c>
      <c r="D24" s="50">
        <v>3</v>
      </c>
      <c r="E24" s="50">
        <v>6</v>
      </c>
      <c r="F24" s="50">
        <v>10</v>
      </c>
      <c r="G24" s="50">
        <v>0</v>
      </c>
      <c r="H24" s="50">
        <v>0</v>
      </c>
      <c r="I24" s="50">
        <v>11</v>
      </c>
      <c r="J24" s="50">
        <v>0</v>
      </c>
      <c r="K24" s="50">
        <v>4</v>
      </c>
      <c r="L24" s="50">
        <v>0</v>
      </c>
      <c r="M24" s="50">
        <v>68</v>
      </c>
      <c r="N24" s="50">
        <v>0</v>
      </c>
      <c r="O24" s="15">
        <f t="shared" si="0"/>
        <v>61</v>
      </c>
      <c r="P24" s="15">
        <f t="shared" si="1"/>
        <v>129</v>
      </c>
      <c r="R24" s="38" t="s">
        <v>92</v>
      </c>
      <c r="S24" s="39">
        <f>MAX(S19:S21)</f>
        <v>277</v>
      </c>
      <c r="T24" s="39">
        <f t="shared" ref="T24:AF24" si="16">MAX(T19:T21)</f>
        <v>63</v>
      </c>
      <c r="U24" s="39">
        <f t="shared" si="16"/>
        <v>30</v>
      </c>
      <c r="V24" s="39">
        <f t="shared" si="16"/>
        <v>36</v>
      </c>
      <c r="W24" s="39">
        <f t="shared" si="16"/>
        <v>4</v>
      </c>
      <c r="X24" s="39">
        <f t="shared" si="16"/>
        <v>0</v>
      </c>
      <c r="Y24" s="39">
        <f t="shared" si="16"/>
        <v>17</v>
      </c>
      <c r="Z24" s="39">
        <f t="shared" si="16"/>
        <v>2</v>
      </c>
      <c r="AA24" s="39">
        <f t="shared" si="16"/>
        <v>4</v>
      </c>
      <c r="AB24" s="39">
        <f t="shared" si="16"/>
        <v>1</v>
      </c>
      <c r="AC24" s="39">
        <f t="shared" si="16"/>
        <v>246</v>
      </c>
      <c r="AD24" s="39">
        <f t="shared" si="16"/>
        <v>0</v>
      </c>
      <c r="AE24" s="40">
        <f t="shared" si="16"/>
        <v>404</v>
      </c>
      <c r="AF24" s="40">
        <f t="shared" si="16"/>
        <v>634</v>
      </c>
    </row>
    <row r="25" spans="2:32" ht="23.1" customHeight="1" x14ac:dyDescent="0.25">
      <c r="B25" s="23" t="s">
        <v>52</v>
      </c>
      <c r="C25" s="50">
        <v>22</v>
      </c>
      <c r="D25" s="50">
        <v>6</v>
      </c>
      <c r="E25" s="50">
        <v>7</v>
      </c>
      <c r="F25" s="50">
        <v>8</v>
      </c>
      <c r="G25" s="50">
        <v>0</v>
      </c>
      <c r="H25" s="50">
        <v>0</v>
      </c>
      <c r="I25" s="50">
        <v>10</v>
      </c>
      <c r="J25" s="50">
        <v>0</v>
      </c>
      <c r="K25" s="50">
        <v>0</v>
      </c>
      <c r="L25" s="50">
        <v>0</v>
      </c>
      <c r="M25" s="50">
        <v>64</v>
      </c>
      <c r="N25" s="50">
        <v>0</v>
      </c>
      <c r="O25" s="15">
        <f t="shared" si="0"/>
        <v>53</v>
      </c>
      <c r="P25" s="15">
        <f t="shared" si="1"/>
        <v>117</v>
      </c>
      <c r="R25" s="37" t="s">
        <v>85</v>
      </c>
      <c r="S25" s="35">
        <f t="shared" ref="S25:AF25" si="17">SUM(S10:S12)</f>
        <v>366</v>
      </c>
      <c r="T25" s="16">
        <f t="shared" si="17"/>
        <v>43</v>
      </c>
      <c r="U25" s="16">
        <f t="shared" si="17"/>
        <v>59</v>
      </c>
      <c r="V25" s="16">
        <f t="shared" si="17"/>
        <v>127</v>
      </c>
      <c r="W25" s="16">
        <f t="shared" si="17"/>
        <v>4</v>
      </c>
      <c r="X25" s="16">
        <f t="shared" si="17"/>
        <v>0</v>
      </c>
      <c r="Y25" s="16">
        <f t="shared" si="17"/>
        <v>46</v>
      </c>
      <c r="Z25" s="16">
        <f t="shared" si="17"/>
        <v>5</v>
      </c>
      <c r="AA25" s="16">
        <f t="shared" si="17"/>
        <v>9</v>
      </c>
      <c r="AB25" s="16">
        <f t="shared" si="17"/>
        <v>0</v>
      </c>
      <c r="AC25" s="16">
        <f t="shared" si="17"/>
        <v>1063</v>
      </c>
      <c r="AD25" s="16">
        <f t="shared" si="17"/>
        <v>1</v>
      </c>
      <c r="AE25" s="32">
        <f t="shared" si="17"/>
        <v>660</v>
      </c>
      <c r="AF25" s="32">
        <f t="shared" si="17"/>
        <v>1723</v>
      </c>
    </row>
    <row r="26" spans="2:32" ht="23.1" customHeight="1" x14ac:dyDescent="0.25">
      <c r="B26" s="23" t="s">
        <v>53</v>
      </c>
      <c r="C26" s="50">
        <v>26</v>
      </c>
      <c r="D26" s="50">
        <v>4</v>
      </c>
      <c r="E26" s="50">
        <v>5</v>
      </c>
      <c r="F26" s="50">
        <v>6</v>
      </c>
      <c r="G26" s="50">
        <v>0</v>
      </c>
      <c r="H26" s="50">
        <v>0</v>
      </c>
      <c r="I26" s="50">
        <v>4</v>
      </c>
      <c r="J26" s="50">
        <v>3</v>
      </c>
      <c r="K26" s="50">
        <v>0</v>
      </c>
      <c r="L26" s="50">
        <v>0</v>
      </c>
      <c r="M26" s="50">
        <v>65</v>
      </c>
      <c r="N26" s="50">
        <v>0</v>
      </c>
      <c r="O26" s="15">
        <f t="shared" si="0"/>
        <v>48</v>
      </c>
      <c r="P26" s="15">
        <f t="shared" si="1"/>
        <v>113</v>
      </c>
      <c r="R26" s="28" t="s">
        <v>86</v>
      </c>
      <c r="S26" s="16">
        <f t="shared" ref="S26:AF26" si="18">SUM(S13:S18)</f>
        <v>616</v>
      </c>
      <c r="T26" s="16">
        <f t="shared" si="18"/>
        <v>100</v>
      </c>
      <c r="U26" s="16">
        <f t="shared" si="18"/>
        <v>134</v>
      </c>
      <c r="V26" s="16">
        <f t="shared" si="18"/>
        <v>174</v>
      </c>
      <c r="W26" s="16">
        <f t="shared" si="18"/>
        <v>2</v>
      </c>
      <c r="X26" s="16">
        <f t="shared" si="18"/>
        <v>0</v>
      </c>
      <c r="Y26" s="16">
        <f t="shared" si="18"/>
        <v>139</v>
      </c>
      <c r="Z26" s="16">
        <f t="shared" si="18"/>
        <v>27</v>
      </c>
      <c r="AA26" s="16">
        <f t="shared" si="18"/>
        <v>21</v>
      </c>
      <c r="AB26" s="16">
        <f t="shared" si="18"/>
        <v>2</v>
      </c>
      <c r="AC26" s="16">
        <f t="shared" si="18"/>
        <v>1519</v>
      </c>
      <c r="AD26" s="16">
        <f t="shared" si="18"/>
        <v>2</v>
      </c>
      <c r="AE26" s="32">
        <f t="shared" si="18"/>
        <v>1217</v>
      </c>
      <c r="AF26" s="32">
        <f t="shared" si="18"/>
        <v>2736</v>
      </c>
    </row>
    <row r="27" spans="2:32" ht="23.1" customHeight="1" x14ac:dyDescent="0.25">
      <c r="B27" s="23" t="s">
        <v>54</v>
      </c>
      <c r="C27" s="50">
        <v>33</v>
      </c>
      <c r="D27" s="50">
        <v>2</v>
      </c>
      <c r="E27" s="50">
        <v>6</v>
      </c>
      <c r="F27" s="50">
        <v>3</v>
      </c>
      <c r="G27" s="50">
        <v>0</v>
      </c>
      <c r="H27" s="50">
        <v>0</v>
      </c>
      <c r="I27" s="50">
        <v>4</v>
      </c>
      <c r="J27" s="50">
        <v>0</v>
      </c>
      <c r="K27" s="50">
        <v>1</v>
      </c>
      <c r="L27" s="50">
        <v>1</v>
      </c>
      <c r="M27" s="50">
        <v>54</v>
      </c>
      <c r="N27" s="50">
        <v>0</v>
      </c>
      <c r="O27" s="15">
        <f t="shared" si="0"/>
        <v>50</v>
      </c>
      <c r="P27" s="15">
        <f t="shared" si="1"/>
        <v>104</v>
      </c>
      <c r="R27" s="29" t="s">
        <v>87</v>
      </c>
      <c r="S27" s="16">
        <f t="shared" ref="S27:AF27" si="19">SUM(S19:S21)</f>
        <v>726</v>
      </c>
      <c r="T27" s="16">
        <f t="shared" si="19"/>
        <v>131</v>
      </c>
      <c r="U27" s="16">
        <f t="shared" si="19"/>
        <v>77</v>
      </c>
      <c r="V27" s="16">
        <f t="shared" si="19"/>
        <v>105</v>
      </c>
      <c r="W27" s="16">
        <f t="shared" si="19"/>
        <v>9</v>
      </c>
      <c r="X27" s="16">
        <f t="shared" si="19"/>
        <v>0</v>
      </c>
      <c r="Y27" s="16">
        <f t="shared" si="19"/>
        <v>42</v>
      </c>
      <c r="Z27" s="16">
        <f t="shared" si="19"/>
        <v>4</v>
      </c>
      <c r="AA27" s="16">
        <f t="shared" si="19"/>
        <v>5</v>
      </c>
      <c r="AB27" s="16">
        <f t="shared" si="19"/>
        <v>1</v>
      </c>
      <c r="AC27" s="16">
        <f t="shared" si="19"/>
        <v>704</v>
      </c>
      <c r="AD27" s="16">
        <f t="shared" si="19"/>
        <v>0</v>
      </c>
      <c r="AE27" s="32">
        <f t="shared" si="19"/>
        <v>1100</v>
      </c>
      <c r="AF27" s="32">
        <f t="shared" si="19"/>
        <v>1804</v>
      </c>
    </row>
    <row r="28" spans="2:32" ht="23.1" customHeight="1" x14ac:dyDescent="0.25">
      <c r="B28" s="23" t="s">
        <v>55</v>
      </c>
      <c r="C28" s="50">
        <v>16</v>
      </c>
      <c r="D28" s="50">
        <v>4</v>
      </c>
      <c r="E28" s="50">
        <v>6</v>
      </c>
      <c r="F28" s="50">
        <v>5</v>
      </c>
      <c r="G28" s="50">
        <v>0</v>
      </c>
      <c r="H28" s="50">
        <v>0</v>
      </c>
      <c r="I28" s="50">
        <v>6</v>
      </c>
      <c r="J28" s="50">
        <v>0</v>
      </c>
      <c r="K28" s="50">
        <v>0</v>
      </c>
      <c r="L28" s="50">
        <v>0</v>
      </c>
      <c r="M28" s="50">
        <v>86</v>
      </c>
      <c r="N28" s="50">
        <v>0</v>
      </c>
      <c r="O28" s="15">
        <f t="shared" si="0"/>
        <v>37</v>
      </c>
      <c r="P28" s="15">
        <f t="shared" si="1"/>
        <v>123</v>
      </c>
      <c r="R28" s="5" t="s">
        <v>17</v>
      </c>
      <c r="S28" s="16">
        <f t="shared" ref="S28:AF28" si="20">SUM(S10:S21)</f>
        <v>1708</v>
      </c>
      <c r="T28" s="16">
        <f t="shared" si="20"/>
        <v>274</v>
      </c>
      <c r="U28" s="16">
        <f t="shared" si="20"/>
        <v>270</v>
      </c>
      <c r="V28" s="16">
        <f t="shared" si="20"/>
        <v>406</v>
      </c>
      <c r="W28" s="16">
        <f t="shared" si="20"/>
        <v>15</v>
      </c>
      <c r="X28" s="16">
        <f t="shared" si="20"/>
        <v>0</v>
      </c>
      <c r="Y28" s="16">
        <f t="shared" si="20"/>
        <v>227</v>
      </c>
      <c r="Z28" s="16">
        <f t="shared" si="20"/>
        <v>36</v>
      </c>
      <c r="AA28" s="16">
        <f t="shared" si="20"/>
        <v>35</v>
      </c>
      <c r="AB28" s="16">
        <f t="shared" si="20"/>
        <v>3</v>
      </c>
      <c r="AC28" s="16">
        <f t="shared" si="20"/>
        <v>3286</v>
      </c>
      <c r="AD28" s="16">
        <f t="shared" si="20"/>
        <v>3</v>
      </c>
      <c r="AE28" s="32">
        <f t="shared" si="20"/>
        <v>2977</v>
      </c>
      <c r="AF28" s="32">
        <f t="shared" si="20"/>
        <v>6263</v>
      </c>
    </row>
    <row r="29" spans="2:32" ht="23.1" customHeight="1" x14ac:dyDescent="0.25">
      <c r="B29" s="23" t="s">
        <v>56</v>
      </c>
      <c r="C29" s="50">
        <v>13</v>
      </c>
      <c r="D29" s="50">
        <v>3</v>
      </c>
      <c r="E29" s="50">
        <v>7</v>
      </c>
      <c r="F29" s="50">
        <v>11</v>
      </c>
      <c r="G29" s="50">
        <v>0</v>
      </c>
      <c r="H29" s="50">
        <v>0</v>
      </c>
      <c r="I29" s="50">
        <v>7</v>
      </c>
      <c r="J29" s="50">
        <v>3</v>
      </c>
      <c r="K29" s="50">
        <v>1</v>
      </c>
      <c r="L29" s="50">
        <v>0</v>
      </c>
      <c r="M29" s="50">
        <v>81</v>
      </c>
      <c r="N29" s="50">
        <v>0</v>
      </c>
      <c r="O29" s="15">
        <f t="shared" si="0"/>
        <v>45</v>
      </c>
      <c r="P29" s="15">
        <f t="shared" si="1"/>
        <v>126</v>
      </c>
      <c r="R29"/>
      <c r="S29" s="20"/>
      <c r="T29" s="19"/>
    </row>
    <row r="30" spans="2:32" ht="23.1" customHeight="1" x14ac:dyDescent="0.25">
      <c r="B30" s="23" t="s">
        <v>57</v>
      </c>
      <c r="C30" s="50">
        <v>41</v>
      </c>
      <c r="D30" s="50">
        <v>7</v>
      </c>
      <c r="E30" s="50">
        <v>5</v>
      </c>
      <c r="F30" s="50">
        <v>6</v>
      </c>
      <c r="G30" s="50">
        <v>0</v>
      </c>
      <c r="H30" s="50">
        <v>0</v>
      </c>
      <c r="I30" s="50">
        <v>6</v>
      </c>
      <c r="J30" s="50">
        <v>2</v>
      </c>
      <c r="K30" s="50">
        <v>0</v>
      </c>
      <c r="L30" s="50">
        <v>0</v>
      </c>
      <c r="M30" s="50">
        <v>62</v>
      </c>
      <c r="N30" s="50">
        <v>0</v>
      </c>
      <c r="O30" s="15">
        <f t="shared" si="0"/>
        <v>67</v>
      </c>
      <c r="P30" s="15">
        <f t="shared" si="1"/>
        <v>129</v>
      </c>
    </row>
    <row r="31" spans="2:32" ht="23.1" customHeight="1" x14ac:dyDescent="0.25">
      <c r="B31" s="24" t="s">
        <v>58</v>
      </c>
      <c r="C31" s="50">
        <v>26</v>
      </c>
      <c r="D31" s="50">
        <v>1</v>
      </c>
      <c r="E31" s="50">
        <v>3</v>
      </c>
      <c r="F31" s="50">
        <v>6</v>
      </c>
      <c r="G31" s="50">
        <v>0</v>
      </c>
      <c r="H31" s="50">
        <v>0</v>
      </c>
      <c r="I31" s="50">
        <v>6</v>
      </c>
      <c r="J31" s="50">
        <v>1</v>
      </c>
      <c r="K31" s="50">
        <v>0</v>
      </c>
      <c r="L31" s="50">
        <v>0</v>
      </c>
      <c r="M31" s="50">
        <v>83</v>
      </c>
      <c r="N31" s="50">
        <v>0</v>
      </c>
      <c r="O31" s="15">
        <f t="shared" si="0"/>
        <v>43</v>
      </c>
      <c r="P31" s="15">
        <f t="shared" si="1"/>
        <v>126</v>
      </c>
    </row>
    <row r="32" spans="2:32" ht="23.1" customHeight="1" x14ac:dyDescent="0.25">
      <c r="B32" s="24" t="s">
        <v>59</v>
      </c>
      <c r="C32" s="50">
        <v>22</v>
      </c>
      <c r="D32" s="50">
        <v>6</v>
      </c>
      <c r="E32" s="50">
        <v>1</v>
      </c>
      <c r="F32" s="50">
        <v>7</v>
      </c>
      <c r="G32" s="50">
        <v>1</v>
      </c>
      <c r="H32" s="50">
        <v>0</v>
      </c>
      <c r="I32" s="50">
        <v>8</v>
      </c>
      <c r="J32" s="50">
        <v>1</v>
      </c>
      <c r="K32" s="50">
        <v>6</v>
      </c>
      <c r="L32" s="50">
        <v>0</v>
      </c>
      <c r="M32" s="50">
        <v>77</v>
      </c>
      <c r="N32" s="50">
        <v>0</v>
      </c>
      <c r="O32" s="15">
        <f t="shared" si="0"/>
        <v>52</v>
      </c>
      <c r="P32" s="15">
        <f t="shared" si="1"/>
        <v>129</v>
      </c>
    </row>
    <row r="33" spans="2:20" ht="23.1" customHeight="1" x14ac:dyDescent="0.25">
      <c r="B33" s="23" t="s">
        <v>60</v>
      </c>
      <c r="C33" s="50">
        <v>27</v>
      </c>
      <c r="D33" s="50">
        <v>6</v>
      </c>
      <c r="E33" s="50">
        <v>7</v>
      </c>
      <c r="F33" s="50">
        <v>6</v>
      </c>
      <c r="G33" s="50">
        <v>0</v>
      </c>
      <c r="H33" s="50">
        <v>0</v>
      </c>
      <c r="I33" s="50">
        <v>3</v>
      </c>
      <c r="J33" s="50">
        <v>1</v>
      </c>
      <c r="K33" s="50">
        <v>1</v>
      </c>
      <c r="L33" s="50">
        <v>0</v>
      </c>
      <c r="M33" s="50">
        <v>57</v>
      </c>
      <c r="N33" s="50">
        <v>0</v>
      </c>
      <c r="O33" s="15">
        <f t="shared" si="0"/>
        <v>51</v>
      </c>
      <c r="P33" s="15">
        <f t="shared" si="1"/>
        <v>108</v>
      </c>
    </row>
    <row r="34" spans="2:20" ht="23.1" customHeight="1" x14ac:dyDescent="0.25">
      <c r="B34" s="24" t="s">
        <v>61</v>
      </c>
      <c r="C34" s="50">
        <v>26</v>
      </c>
      <c r="D34" s="50">
        <v>2</v>
      </c>
      <c r="E34" s="50">
        <v>6</v>
      </c>
      <c r="F34" s="50">
        <v>5</v>
      </c>
      <c r="G34" s="50">
        <v>0</v>
      </c>
      <c r="H34" s="50">
        <v>0</v>
      </c>
      <c r="I34" s="50">
        <v>11</v>
      </c>
      <c r="J34" s="50">
        <v>0</v>
      </c>
      <c r="K34" s="50">
        <v>0</v>
      </c>
      <c r="L34" s="50">
        <v>0</v>
      </c>
      <c r="M34" s="50">
        <v>72</v>
      </c>
      <c r="N34" s="50">
        <v>0</v>
      </c>
      <c r="O34" s="15">
        <f t="shared" si="0"/>
        <v>50</v>
      </c>
      <c r="P34" s="15">
        <f t="shared" si="1"/>
        <v>122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54</v>
      </c>
      <c r="N35" s="50">
        <v>0</v>
      </c>
      <c r="O35" s="15">
        <f t="shared" si="0"/>
        <v>0</v>
      </c>
      <c r="P35" s="15">
        <f t="shared" si="1"/>
        <v>54</v>
      </c>
    </row>
    <row r="36" spans="2:20" ht="23.1" customHeight="1" x14ac:dyDescent="0.25">
      <c r="B36" s="24" t="s">
        <v>63</v>
      </c>
      <c r="C36" s="50">
        <v>21</v>
      </c>
      <c r="D36" s="50">
        <v>1</v>
      </c>
      <c r="E36" s="50">
        <v>9</v>
      </c>
      <c r="F36" s="50">
        <v>7</v>
      </c>
      <c r="G36" s="50">
        <v>0</v>
      </c>
      <c r="H36" s="50">
        <v>0</v>
      </c>
      <c r="I36" s="50">
        <v>7</v>
      </c>
      <c r="J36" s="50">
        <v>1</v>
      </c>
      <c r="K36" s="50">
        <v>1</v>
      </c>
      <c r="L36" s="50">
        <v>0</v>
      </c>
      <c r="M36" s="50">
        <v>45</v>
      </c>
      <c r="N36" s="50">
        <v>0</v>
      </c>
      <c r="O36" s="15">
        <f t="shared" si="0"/>
        <v>47</v>
      </c>
      <c r="P36" s="15">
        <f t="shared" si="1"/>
        <v>92</v>
      </c>
    </row>
    <row r="37" spans="2:20" ht="23.1" customHeight="1" x14ac:dyDescent="0.25">
      <c r="B37" s="23" t="s">
        <v>64</v>
      </c>
      <c r="C37" s="50">
        <v>21</v>
      </c>
      <c r="D37" s="50">
        <v>5</v>
      </c>
      <c r="E37" s="50">
        <v>3</v>
      </c>
      <c r="F37" s="50">
        <v>8</v>
      </c>
      <c r="G37" s="50">
        <v>0</v>
      </c>
      <c r="H37" s="50">
        <v>0</v>
      </c>
      <c r="I37" s="50">
        <v>4</v>
      </c>
      <c r="J37" s="50">
        <v>1</v>
      </c>
      <c r="K37" s="50">
        <v>1</v>
      </c>
      <c r="L37" s="50">
        <v>0</v>
      </c>
      <c r="M37" s="50">
        <v>54</v>
      </c>
      <c r="N37" s="50">
        <v>0</v>
      </c>
      <c r="O37" s="15">
        <f t="shared" si="0"/>
        <v>43</v>
      </c>
      <c r="P37" s="15">
        <f t="shared" si="1"/>
        <v>97</v>
      </c>
    </row>
    <row r="38" spans="2:20" ht="23.1" customHeight="1" x14ac:dyDescent="0.25">
      <c r="B38" s="24" t="s">
        <v>65</v>
      </c>
      <c r="C38" s="50">
        <v>33</v>
      </c>
      <c r="D38" s="50">
        <v>6</v>
      </c>
      <c r="E38" s="50">
        <v>2</v>
      </c>
      <c r="F38" s="50">
        <v>8</v>
      </c>
      <c r="G38" s="50">
        <v>0</v>
      </c>
      <c r="H38" s="50">
        <v>0</v>
      </c>
      <c r="I38" s="50">
        <v>4</v>
      </c>
      <c r="J38" s="50">
        <v>2</v>
      </c>
      <c r="K38" s="50">
        <v>1</v>
      </c>
      <c r="L38" s="50">
        <v>0</v>
      </c>
      <c r="M38" s="50">
        <v>56</v>
      </c>
      <c r="N38" s="50">
        <v>0</v>
      </c>
      <c r="O38" s="15">
        <f t="shared" si="0"/>
        <v>56</v>
      </c>
      <c r="P38" s="15">
        <f t="shared" si="1"/>
        <v>112</v>
      </c>
    </row>
    <row r="39" spans="2:20" ht="23.1" customHeight="1" x14ac:dyDescent="0.25">
      <c r="B39" s="24" t="s">
        <v>66</v>
      </c>
      <c r="C39" s="50">
        <v>36</v>
      </c>
      <c r="D39" s="50">
        <v>2</v>
      </c>
      <c r="E39" s="50">
        <v>10</v>
      </c>
      <c r="F39" s="50">
        <v>7</v>
      </c>
      <c r="G39" s="50">
        <v>0</v>
      </c>
      <c r="H39" s="50">
        <v>0</v>
      </c>
      <c r="I39" s="50">
        <v>8</v>
      </c>
      <c r="J39" s="50">
        <v>2</v>
      </c>
      <c r="K39" s="50">
        <v>0</v>
      </c>
      <c r="L39" s="50">
        <v>0</v>
      </c>
      <c r="M39" s="50">
        <v>62</v>
      </c>
      <c r="N39" s="50">
        <v>2</v>
      </c>
      <c r="O39" s="15">
        <f t="shared" si="0"/>
        <v>67</v>
      </c>
      <c r="P39" s="15">
        <f t="shared" si="1"/>
        <v>129</v>
      </c>
    </row>
    <row r="40" spans="2:20" ht="23.1" customHeight="1" x14ac:dyDescent="0.25">
      <c r="B40" s="24" t="s">
        <v>67</v>
      </c>
      <c r="C40" s="50">
        <v>31</v>
      </c>
      <c r="D40" s="50">
        <v>3</v>
      </c>
      <c r="E40" s="50">
        <v>7</v>
      </c>
      <c r="F40" s="50">
        <v>14</v>
      </c>
      <c r="G40" s="50">
        <v>0</v>
      </c>
      <c r="H40" s="50">
        <v>0</v>
      </c>
      <c r="I40" s="50">
        <v>8</v>
      </c>
      <c r="J40" s="50">
        <v>1</v>
      </c>
      <c r="K40" s="50">
        <v>0</v>
      </c>
      <c r="L40" s="50">
        <v>0</v>
      </c>
      <c r="M40" s="50">
        <v>55</v>
      </c>
      <c r="N40" s="50">
        <v>0</v>
      </c>
      <c r="O40" s="15">
        <f t="shared" si="0"/>
        <v>64</v>
      </c>
      <c r="P40" s="15">
        <f t="shared" si="1"/>
        <v>119</v>
      </c>
    </row>
    <row r="41" spans="2:20" ht="23.1" customHeight="1" x14ac:dyDescent="0.25">
      <c r="B41" s="23" t="s">
        <v>68</v>
      </c>
      <c r="C41" s="50">
        <v>30</v>
      </c>
      <c r="D41" s="50">
        <v>5</v>
      </c>
      <c r="E41" s="50">
        <v>3</v>
      </c>
      <c r="F41" s="50">
        <v>6</v>
      </c>
      <c r="G41" s="50">
        <v>1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44</v>
      </c>
      <c r="N41" s="50">
        <v>0</v>
      </c>
      <c r="O41" s="15">
        <f t="shared" si="0"/>
        <v>50</v>
      </c>
      <c r="P41" s="15">
        <f t="shared" si="1"/>
        <v>94</v>
      </c>
    </row>
    <row r="42" spans="2:20" ht="23.1" customHeight="1" x14ac:dyDescent="0.25">
      <c r="B42" s="24" t="s">
        <v>69</v>
      </c>
      <c r="C42" s="50">
        <v>21</v>
      </c>
      <c r="D42" s="50">
        <v>4</v>
      </c>
      <c r="E42" s="50">
        <v>7</v>
      </c>
      <c r="F42" s="50">
        <v>11</v>
      </c>
      <c r="G42" s="50">
        <v>0</v>
      </c>
      <c r="H42" s="50">
        <v>0</v>
      </c>
      <c r="I42" s="50">
        <v>2</v>
      </c>
      <c r="J42" s="50">
        <v>2</v>
      </c>
      <c r="K42" s="50">
        <v>1</v>
      </c>
      <c r="L42" s="50">
        <v>0</v>
      </c>
      <c r="M42" s="50">
        <v>65</v>
      </c>
      <c r="N42" s="50">
        <v>0</v>
      </c>
      <c r="O42" s="15">
        <f t="shared" si="0"/>
        <v>48</v>
      </c>
      <c r="P42" s="15">
        <f t="shared" si="1"/>
        <v>113</v>
      </c>
    </row>
    <row r="43" spans="2:20" ht="23.1" customHeight="1" x14ac:dyDescent="0.25">
      <c r="B43" s="23" t="s">
        <v>70</v>
      </c>
      <c r="C43" s="50">
        <v>32</v>
      </c>
      <c r="D43" s="50">
        <v>6</v>
      </c>
      <c r="E43" s="50">
        <v>6</v>
      </c>
      <c r="F43" s="50">
        <v>13</v>
      </c>
      <c r="G43" s="50">
        <v>0</v>
      </c>
      <c r="H43" s="50">
        <v>0</v>
      </c>
      <c r="I43" s="50">
        <v>2</v>
      </c>
      <c r="J43" s="50">
        <v>0</v>
      </c>
      <c r="K43" s="50">
        <v>2</v>
      </c>
      <c r="L43" s="50">
        <v>1</v>
      </c>
      <c r="M43" s="50">
        <v>48</v>
      </c>
      <c r="N43" s="50">
        <v>0</v>
      </c>
      <c r="O43" s="15">
        <f t="shared" si="0"/>
        <v>62</v>
      </c>
      <c r="P43" s="15">
        <f t="shared" si="1"/>
        <v>110</v>
      </c>
    </row>
    <row r="44" spans="2:20" ht="23.1" customHeight="1" x14ac:dyDescent="0.25">
      <c r="B44" s="25" t="s">
        <v>71</v>
      </c>
      <c r="C44" s="50">
        <v>28</v>
      </c>
      <c r="D44" s="50">
        <v>6</v>
      </c>
      <c r="E44" s="50">
        <v>10</v>
      </c>
      <c r="F44" s="50">
        <v>6</v>
      </c>
      <c r="G44" s="50">
        <v>0</v>
      </c>
      <c r="H44" s="50">
        <v>0</v>
      </c>
      <c r="I44" s="50">
        <v>4</v>
      </c>
      <c r="J44" s="50">
        <v>2</v>
      </c>
      <c r="K44" s="50">
        <v>0</v>
      </c>
      <c r="L44" s="50">
        <v>0</v>
      </c>
      <c r="M44" s="50">
        <v>58</v>
      </c>
      <c r="N44" s="50">
        <v>0</v>
      </c>
      <c r="O44" s="15">
        <f t="shared" si="0"/>
        <v>56</v>
      </c>
      <c r="P44" s="15">
        <f t="shared" si="1"/>
        <v>114</v>
      </c>
    </row>
    <row r="45" spans="2:20" ht="23.1" customHeight="1" x14ac:dyDescent="0.25">
      <c r="B45" s="23" t="s">
        <v>72</v>
      </c>
      <c r="C45" s="50">
        <v>29</v>
      </c>
      <c r="D45" s="50">
        <v>7</v>
      </c>
      <c r="E45" s="50">
        <v>6</v>
      </c>
      <c r="F45" s="50">
        <v>6</v>
      </c>
      <c r="G45" s="50">
        <v>0</v>
      </c>
      <c r="H45" s="50">
        <v>0</v>
      </c>
      <c r="I45" s="50">
        <v>5</v>
      </c>
      <c r="J45" s="50">
        <v>2</v>
      </c>
      <c r="K45" s="50">
        <v>0</v>
      </c>
      <c r="L45" s="50">
        <v>0</v>
      </c>
      <c r="M45" s="50">
        <v>53</v>
      </c>
      <c r="N45" s="50">
        <v>0</v>
      </c>
      <c r="O45" s="15">
        <f t="shared" si="0"/>
        <v>55</v>
      </c>
      <c r="P45" s="15">
        <f t="shared" si="1"/>
        <v>108</v>
      </c>
    </row>
    <row r="46" spans="2:20" ht="23.1" customHeight="1" x14ac:dyDescent="0.25">
      <c r="B46" s="24" t="s">
        <v>73</v>
      </c>
      <c r="C46" s="50">
        <v>36</v>
      </c>
      <c r="D46" s="50">
        <v>4</v>
      </c>
      <c r="E46" s="50">
        <v>7</v>
      </c>
      <c r="F46" s="50">
        <v>5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58</v>
      </c>
      <c r="N46" s="50">
        <v>0</v>
      </c>
      <c r="O46" s="15">
        <f t="shared" si="0"/>
        <v>55</v>
      </c>
      <c r="P46" s="15">
        <f t="shared" si="1"/>
        <v>113</v>
      </c>
      <c r="R46" s="8"/>
      <c r="T46"/>
    </row>
    <row r="47" spans="2:20" ht="23.1" customHeight="1" x14ac:dyDescent="0.25">
      <c r="B47" s="24" t="s">
        <v>74</v>
      </c>
      <c r="C47" s="50">
        <v>41</v>
      </c>
      <c r="D47" s="50">
        <v>6</v>
      </c>
      <c r="E47" s="50">
        <v>1</v>
      </c>
      <c r="F47" s="50">
        <v>10</v>
      </c>
      <c r="G47" s="50">
        <v>1</v>
      </c>
      <c r="H47" s="50">
        <v>0</v>
      </c>
      <c r="I47" s="50">
        <v>2</v>
      </c>
      <c r="J47" s="50">
        <v>0</v>
      </c>
      <c r="K47" s="50">
        <v>3</v>
      </c>
      <c r="L47" s="50">
        <v>0</v>
      </c>
      <c r="M47" s="50">
        <v>66</v>
      </c>
      <c r="N47" s="50">
        <v>0</v>
      </c>
      <c r="O47" s="15">
        <f t="shared" si="0"/>
        <v>64</v>
      </c>
      <c r="P47" s="15">
        <f t="shared" si="1"/>
        <v>130</v>
      </c>
      <c r="R47" s="8"/>
      <c r="T47"/>
    </row>
    <row r="48" spans="2:20" ht="23.1" customHeight="1" x14ac:dyDescent="0.25">
      <c r="B48" s="24" t="s">
        <v>75</v>
      </c>
      <c r="C48" s="50">
        <v>59</v>
      </c>
      <c r="D48" s="50">
        <v>4</v>
      </c>
      <c r="E48" s="50">
        <v>7</v>
      </c>
      <c r="F48" s="50">
        <v>6</v>
      </c>
      <c r="G48" s="50">
        <v>0</v>
      </c>
      <c r="H48" s="50">
        <v>0</v>
      </c>
      <c r="I48" s="50">
        <v>3</v>
      </c>
      <c r="J48" s="50">
        <v>0</v>
      </c>
      <c r="K48" s="50">
        <v>1</v>
      </c>
      <c r="L48" s="50">
        <v>0</v>
      </c>
      <c r="M48" s="50">
        <v>65</v>
      </c>
      <c r="N48" s="50">
        <v>0</v>
      </c>
      <c r="O48" s="15">
        <f t="shared" si="0"/>
        <v>80</v>
      </c>
      <c r="P48" s="15">
        <f t="shared" si="1"/>
        <v>145</v>
      </c>
      <c r="R48" s="8"/>
      <c r="T48"/>
    </row>
    <row r="49" spans="2:20" ht="23.1" customHeight="1" x14ac:dyDescent="0.25">
      <c r="B49" s="23" t="s">
        <v>76</v>
      </c>
      <c r="C49" s="50">
        <v>72</v>
      </c>
      <c r="D49" s="50">
        <v>11</v>
      </c>
      <c r="E49" s="50">
        <v>10</v>
      </c>
      <c r="F49" s="50">
        <v>14</v>
      </c>
      <c r="G49" s="50">
        <v>1</v>
      </c>
      <c r="H49" s="50">
        <v>0</v>
      </c>
      <c r="I49" s="50">
        <v>9</v>
      </c>
      <c r="J49" s="50">
        <v>0</v>
      </c>
      <c r="K49" s="50">
        <v>0</v>
      </c>
      <c r="L49" s="50">
        <v>0</v>
      </c>
      <c r="M49" s="50">
        <v>57</v>
      </c>
      <c r="N49" s="50">
        <v>0</v>
      </c>
      <c r="O49" s="15">
        <f t="shared" si="0"/>
        <v>117</v>
      </c>
      <c r="P49" s="15">
        <f t="shared" si="1"/>
        <v>174</v>
      </c>
      <c r="R49" s="8"/>
      <c r="T49"/>
    </row>
    <row r="50" spans="2:20" ht="23.1" customHeight="1" x14ac:dyDescent="0.25">
      <c r="B50" s="24" t="s">
        <v>77</v>
      </c>
      <c r="C50" s="50">
        <v>79</v>
      </c>
      <c r="D50" s="50">
        <v>10</v>
      </c>
      <c r="E50" s="50">
        <v>8</v>
      </c>
      <c r="F50" s="50">
        <v>9</v>
      </c>
      <c r="G50" s="50">
        <v>1</v>
      </c>
      <c r="H50" s="50">
        <v>0</v>
      </c>
      <c r="I50" s="50">
        <v>5</v>
      </c>
      <c r="J50" s="50">
        <v>1</v>
      </c>
      <c r="K50" s="50">
        <v>0</v>
      </c>
      <c r="L50" s="50">
        <v>1</v>
      </c>
      <c r="M50" s="50">
        <v>51</v>
      </c>
      <c r="N50" s="50">
        <v>0</v>
      </c>
      <c r="O50" s="15">
        <f t="shared" si="0"/>
        <v>114</v>
      </c>
      <c r="P50" s="15">
        <f t="shared" si="1"/>
        <v>165</v>
      </c>
      <c r="R50" s="8"/>
      <c r="T50"/>
    </row>
    <row r="51" spans="2:20" ht="23.1" customHeight="1" x14ac:dyDescent="0.25">
      <c r="B51" s="24" t="s">
        <v>78</v>
      </c>
      <c r="C51" s="50">
        <v>76</v>
      </c>
      <c r="D51" s="50">
        <v>7</v>
      </c>
      <c r="E51" s="50">
        <v>11</v>
      </c>
      <c r="F51" s="50">
        <v>12</v>
      </c>
      <c r="G51" s="50">
        <v>1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61</v>
      </c>
      <c r="N51" s="50">
        <v>0</v>
      </c>
      <c r="O51" s="15">
        <f t="shared" si="0"/>
        <v>108</v>
      </c>
      <c r="P51" s="15">
        <f t="shared" si="1"/>
        <v>169</v>
      </c>
      <c r="R51" s="8"/>
      <c r="T51"/>
    </row>
    <row r="52" spans="2:20" ht="23.1" customHeight="1" x14ac:dyDescent="0.25">
      <c r="B52" s="24" t="s">
        <v>79</v>
      </c>
      <c r="C52" s="50">
        <v>78</v>
      </c>
      <c r="D52" s="50">
        <v>7</v>
      </c>
      <c r="E52" s="50">
        <v>9</v>
      </c>
      <c r="F52" s="50">
        <v>4</v>
      </c>
      <c r="G52" s="50">
        <v>1</v>
      </c>
      <c r="H52" s="50">
        <v>0</v>
      </c>
      <c r="I52" s="50">
        <v>4</v>
      </c>
      <c r="J52" s="50">
        <v>1</v>
      </c>
      <c r="K52" s="50">
        <v>0</v>
      </c>
      <c r="L52" s="50">
        <v>0</v>
      </c>
      <c r="M52" s="50">
        <v>65</v>
      </c>
      <c r="N52" s="50">
        <v>0</v>
      </c>
      <c r="O52" s="15">
        <f t="shared" si="0"/>
        <v>104</v>
      </c>
      <c r="P52" s="15">
        <f t="shared" si="1"/>
        <v>169</v>
      </c>
      <c r="R52" s="8"/>
      <c r="T52"/>
    </row>
    <row r="53" spans="2:20" ht="23.1" customHeight="1" x14ac:dyDescent="0.25">
      <c r="B53" s="23" t="s">
        <v>80</v>
      </c>
      <c r="C53" s="50">
        <v>44</v>
      </c>
      <c r="D53" s="50">
        <v>19</v>
      </c>
      <c r="E53" s="50">
        <v>2</v>
      </c>
      <c r="F53" s="50">
        <v>9</v>
      </c>
      <c r="G53" s="50">
        <v>1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53</v>
      </c>
      <c r="N53" s="50">
        <v>0</v>
      </c>
      <c r="O53" s="15">
        <f t="shared" si="0"/>
        <v>78</v>
      </c>
      <c r="P53" s="15">
        <f t="shared" si="1"/>
        <v>131</v>
      </c>
      <c r="R53" s="8"/>
      <c r="T53"/>
    </row>
    <row r="54" spans="2:20" ht="23.1" customHeight="1" x14ac:dyDescent="0.25">
      <c r="B54" s="23" t="s">
        <v>81</v>
      </c>
      <c r="C54" s="50">
        <v>44</v>
      </c>
      <c r="D54" s="50">
        <v>34</v>
      </c>
      <c r="E54" s="50">
        <v>3</v>
      </c>
      <c r="F54" s="50">
        <v>7</v>
      </c>
      <c r="G54" s="50">
        <v>0</v>
      </c>
      <c r="H54" s="50">
        <v>0</v>
      </c>
      <c r="I54" s="50">
        <v>3</v>
      </c>
      <c r="J54" s="50">
        <v>2</v>
      </c>
      <c r="K54" s="50">
        <v>1</v>
      </c>
      <c r="L54" s="50">
        <v>0</v>
      </c>
      <c r="M54" s="50">
        <v>42</v>
      </c>
      <c r="N54" s="50">
        <v>0</v>
      </c>
      <c r="O54" s="15">
        <f t="shared" si="0"/>
        <v>94</v>
      </c>
      <c r="P54" s="15">
        <f t="shared" si="1"/>
        <v>136</v>
      </c>
      <c r="R54" s="8"/>
      <c r="T54"/>
    </row>
    <row r="55" spans="2:20" ht="23.1" customHeight="1" x14ac:dyDescent="0.25">
      <c r="B55" s="23" t="s">
        <v>82</v>
      </c>
      <c r="C55" s="50">
        <v>59</v>
      </c>
      <c r="D55" s="50">
        <v>10</v>
      </c>
      <c r="E55" s="50">
        <v>3</v>
      </c>
      <c r="F55" s="50">
        <v>9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51</v>
      </c>
      <c r="N55" s="50">
        <v>0</v>
      </c>
      <c r="O55" s="15">
        <f t="shared" si="0"/>
        <v>83</v>
      </c>
      <c r="P55" s="15">
        <f t="shared" si="1"/>
        <v>134</v>
      </c>
      <c r="R55" s="8"/>
      <c r="T55"/>
    </row>
    <row r="56" spans="2:20" ht="23.1" customHeight="1" x14ac:dyDescent="0.25">
      <c r="B56" s="23" t="s">
        <v>83</v>
      </c>
      <c r="C56" s="50">
        <v>63</v>
      </c>
      <c r="D56" s="50">
        <v>13</v>
      </c>
      <c r="E56" s="50">
        <v>11</v>
      </c>
      <c r="F56" s="50">
        <v>13</v>
      </c>
      <c r="G56" s="50">
        <v>2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59</v>
      </c>
      <c r="N56" s="50">
        <v>0</v>
      </c>
      <c r="O56" s="15">
        <f t="shared" si="0"/>
        <v>105</v>
      </c>
      <c r="P56" s="15">
        <f t="shared" si="1"/>
        <v>164</v>
      </c>
      <c r="R56" s="8"/>
      <c r="T56"/>
    </row>
    <row r="57" spans="2:20" ht="23.1" customHeight="1" x14ac:dyDescent="0.25">
      <c r="B57" s="23" t="s">
        <v>84</v>
      </c>
      <c r="C57" s="50">
        <v>75</v>
      </c>
      <c r="D57" s="50">
        <v>6</v>
      </c>
      <c r="E57" s="50">
        <v>5</v>
      </c>
      <c r="F57" s="50">
        <v>7</v>
      </c>
      <c r="G57" s="50">
        <v>1</v>
      </c>
      <c r="H57" s="50">
        <v>0</v>
      </c>
      <c r="I57" s="50">
        <v>4</v>
      </c>
      <c r="J57" s="50">
        <v>0</v>
      </c>
      <c r="K57" s="50">
        <v>0</v>
      </c>
      <c r="L57" s="50">
        <v>0</v>
      </c>
      <c r="M57" s="50">
        <v>76</v>
      </c>
      <c r="N57" s="50">
        <v>0</v>
      </c>
      <c r="O57" s="15">
        <f t="shared" si="0"/>
        <v>98</v>
      </c>
      <c r="P57" s="15">
        <f t="shared" si="1"/>
        <v>174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1708</v>
      </c>
      <c r="D58" s="16">
        <f t="shared" si="21"/>
        <v>274</v>
      </c>
      <c r="E58" s="16">
        <f t="shared" si="21"/>
        <v>270</v>
      </c>
      <c r="F58" s="16">
        <f t="shared" si="21"/>
        <v>406</v>
      </c>
      <c r="G58" s="16">
        <f t="shared" si="21"/>
        <v>15</v>
      </c>
      <c r="H58" s="16">
        <f t="shared" si="21"/>
        <v>0</v>
      </c>
      <c r="I58" s="16">
        <f t="shared" si="21"/>
        <v>227</v>
      </c>
      <c r="J58" s="16">
        <f t="shared" si="21"/>
        <v>36</v>
      </c>
      <c r="K58" s="16">
        <f t="shared" si="21"/>
        <v>35</v>
      </c>
      <c r="L58" s="16">
        <f t="shared" si="21"/>
        <v>3</v>
      </c>
      <c r="M58" s="16">
        <f t="shared" si="21"/>
        <v>3286</v>
      </c>
      <c r="N58" s="16">
        <f t="shared" si="21"/>
        <v>3</v>
      </c>
      <c r="O58" s="16">
        <f t="shared" si="21"/>
        <v>2977</v>
      </c>
      <c r="P58" s="16">
        <f t="shared" si="21"/>
        <v>6263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0.27271275746447388</v>
      </c>
      <c r="D59" s="43">
        <f t="shared" si="22"/>
        <v>4.374900207568258E-2</v>
      </c>
      <c r="E59" s="43">
        <f t="shared" si="22"/>
        <v>4.3110330512533927E-2</v>
      </c>
      <c r="F59" s="43">
        <f t="shared" si="22"/>
        <v>6.4825163659588056E-2</v>
      </c>
      <c r="G59" s="43">
        <f t="shared" si="22"/>
        <v>2.3950183618074404E-3</v>
      </c>
      <c r="H59" s="43">
        <f t="shared" si="22"/>
        <v>0</v>
      </c>
      <c r="I59" s="43">
        <f t="shared" si="22"/>
        <v>3.6244611208685933E-2</v>
      </c>
      <c r="J59" s="43">
        <f t="shared" si="22"/>
        <v>5.748044068337857E-3</v>
      </c>
      <c r="K59" s="43">
        <f t="shared" si="22"/>
        <v>5.5883761775506946E-3</v>
      </c>
      <c r="L59" s="43">
        <f t="shared" si="22"/>
        <v>4.7900367236148808E-4</v>
      </c>
      <c r="M59" s="43">
        <f t="shared" si="22"/>
        <v>0.52466868912661668</v>
      </c>
      <c r="N59" s="43">
        <f t="shared" si="22"/>
        <v>4.7900367236148808E-4</v>
      </c>
      <c r="R59" s="8"/>
      <c r="T59"/>
    </row>
    <row r="60" spans="2:20" ht="23.1" customHeight="1" x14ac:dyDescent="0.25">
      <c r="B60" s="42" t="s">
        <v>94</v>
      </c>
      <c r="C60" s="44">
        <f>C58/$O$58</f>
        <v>0.57373194491098423</v>
      </c>
      <c r="D60" s="44">
        <f t="shared" ref="D60:N60" si="23">D58/$O$58</f>
        <v>9.2038965401410822E-2</v>
      </c>
      <c r="E60" s="44">
        <f t="shared" si="23"/>
        <v>9.0695330870003366E-2</v>
      </c>
      <c r="F60" s="44">
        <f t="shared" si="23"/>
        <v>0.1363789049378569</v>
      </c>
      <c r="G60" s="44">
        <f t="shared" si="23"/>
        <v>5.0386294927779645E-3</v>
      </c>
      <c r="H60" s="44">
        <f t="shared" si="23"/>
        <v>0</v>
      </c>
      <c r="I60" s="44">
        <f t="shared" si="23"/>
        <v>7.6251259657373199E-2</v>
      </c>
      <c r="J60" s="44">
        <f t="shared" si="23"/>
        <v>1.2092710782667115E-2</v>
      </c>
      <c r="K60" s="44">
        <f t="shared" si="23"/>
        <v>1.1756802149815251E-2</v>
      </c>
      <c r="L60" s="44">
        <f t="shared" si="23"/>
        <v>1.0077258985555929E-3</v>
      </c>
      <c r="M60" s="44"/>
      <c r="N60" s="44">
        <f t="shared" si="23"/>
        <v>1.0077258985555929E-3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S53" sqref="S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'23.09 Bulindo-Kiira'!C3:G3</f>
        <v>MCC - C2- STN71- KIRA-BULINDO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'24.09 Kira-Bulindo'!D5</f>
        <v>24.09.19</v>
      </c>
      <c r="E5" s="3"/>
      <c r="F5" s="41" t="s">
        <v>1</v>
      </c>
      <c r="G5" s="71" t="str">
        <f>'23.09 Kiira-Bulindo'!G5:H5</f>
        <v>Kira Bulindo Road</v>
      </c>
      <c r="H5" s="72"/>
      <c r="I5" s="14"/>
      <c r="J5" s="2" t="s">
        <v>5</v>
      </c>
      <c r="K5" s="71" t="str">
        <f>'23.09 Kiira-Bulindo'!K5:L5</f>
        <v>Emma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'23.09 Bulindo-Kiira'!D6:E6</f>
        <v>Makindye</v>
      </c>
      <c r="E6" s="72"/>
      <c r="F6" s="2" t="s">
        <v>2</v>
      </c>
      <c r="G6" s="71" t="str">
        <f>'23.09 Bulindo-Kiira'!G6:H6</f>
        <v>Kibuye</v>
      </c>
      <c r="H6" s="72"/>
      <c r="J6" s="2" t="s">
        <v>21</v>
      </c>
      <c r="K6" s="71" t="str">
        <f>'23.09 Kiira-Bulindo'!K6:L6</f>
        <v>Tracy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101</v>
      </c>
      <c r="D10" s="50">
        <v>14</v>
      </c>
      <c r="E10" s="50">
        <v>13</v>
      </c>
      <c r="F10" s="50">
        <v>13</v>
      </c>
      <c r="G10" s="50">
        <v>2</v>
      </c>
      <c r="H10" s="50">
        <v>0</v>
      </c>
      <c r="I10" s="50">
        <v>4</v>
      </c>
      <c r="J10" s="50">
        <v>0</v>
      </c>
      <c r="K10" s="50">
        <v>1</v>
      </c>
      <c r="L10" s="50">
        <v>0</v>
      </c>
      <c r="M10" s="50">
        <v>136</v>
      </c>
      <c r="N10" s="50">
        <v>0</v>
      </c>
      <c r="O10" s="15">
        <f t="shared" ref="O10:O57" si="0">SUM(C10:L10,N10)</f>
        <v>148</v>
      </c>
      <c r="P10" s="15">
        <f t="shared" ref="P10:P57" si="1">SUM(C10:N10)</f>
        <v>284</v>
      </c>
      <c r="R10" s="1" t="s">
        <v>6</v>
      </c>
      <c r="S10" s="17">
        <f t="shared" ref="S10:AF10" si="2">SUM(C10:C13)</f>
        <v>413</v>
      </c>
      <c r="T10" s="17">
        <f t="shared" si="2"/>
        <v>39</v>
      </c>
      <c r="U10" s="17">
        <f t="shared" si="2"/>
        <v>37</v>
      </c>
      <c r="V10" s="17">
        <f t="shared" si="2"/>
        <v>54</v>
      </c>
      <c r="W10" s="17">
        <f t="shared" si="2"/>
        <v>2</v>
      </c>
      <c r="X10" s="17">
        <f t="shared" si="2"/>
        <v>0</v>
      </c>
      <c r="Y10" s="17">
        <f t="shared" si="2"/>
        <v>21</v>
      </c>
      <c r="Z10" s="17">
        <f t="shared" si="2"/>
        <v>2</v>
      </c>
      <c r="AA10" s="17">
        <f t="shared" si="2"/>
        <v>2</v>
      </c>
      <c r="AB10" s="17">
        <f t="shared" si="2"/>
        <v>0</v>
      </c>
      <c r="AC10" s="17">
        <f t="shared" si="2"/>
        <v>526</v>
      </c>
      <c r="AD10" s="17">
        <f t="shared" si="2"/>
        <v>0</v>
      </c>
      <c r="AE10" s="31">
        <f t="shared" si="2"/>
        <v>570</v>
      </c>
      <c r="AF10" s="31">
        <f t="shared" si="2"/>
        <v>1096</v>
      </c>
    </row>
    <row r="11" spans="2:32" s="6" customFormat="1" ht="23.1" customHeight="1" x14ac:dyDescent="0.25">
      <c r="B11" s="23" t="s">
        <v>38</v>
      </c>
      <c r="C11" s="50">
        <v>134</v>
      </c>
      <c r="D11" s="50">
        <v>8</v>
      </c>
      <c r="E11" s="50">
        <v>9</v>
      </c>
      <c r="F11" s="50">
        <v>13</v>
      </c>
      <c r="G11" s="50">
        <v>0</v>
      </c>
      <c r="H11" s="50">
        <v>0</v>
      </c>
      <c r="I11" s="50">
        <v>5</v>
      </c>
      <c r="J11" s="50">
        <v>0</v>
      </c>
      <c r="K11" s="50">
        <v>0</v>
      </c>
      <c r="L11" s="50">
        <v>0</v>
      </c>
      <c r="M11" s="50">
        <v>127</v>
      </c>
      <c r="N11" s="50">
        <v>0</v>
      </c>
      <c r="O11" s="15">
        <f t="shared" si="0"/>
        <v>169</v>
      </c>
      <c r="P11" s="15">
        <f t="shared" si="1"/>
        <v>296</v>
      </c>
      <c r="R11" s="1" t="s">
        <v>7</v>
      </c>
      <c r="S11" s="17">
        <f t="shared" ref="S11:AF11" si="3">SUM(C14:C17)</f>
        <v>244</v>
      </c>
      <c r="T11" s="17">
        <f t="shared" si="3"/>
        <v>35</v>
      </c>
      <c r="U11" s="17">
        <f t="shared" si="3"/>
        <v>43</v>
      </c>
      <c r="V11" s="17">
        <f t="shared" si="3"/>
        <v>40</v>
      </c>
      <c r="W11" s="17">
        <f t="shared" si="3"/>
        <v>0</v>
      </c>
      <c r="X11" s="17">
        <f t="shared" si="3"/>
        <v>0</v>
      </c>
      <c r="Y11" s="17">
        <f t="shared" si="3"/>
        <v>30</v>
      </c>
      <c r="Z11" s="17">
        <f t="shared" si="3"/>
        <v>5</v>
      </c>
      <c r="AA11" s="17">
        <f t="shared" si="3"/>
        <v>4</v>
      </c>
      <c r="AB11" s="17">
        <f t="shared" si="3"/>
        <v>0</v>
      </c>
      <c r="AC11" s="17">
        <f t="shared" si="3"/>
        <v>409</v>
      </c>
      <c r="AD11" s="17">
        <f t="shared" si="3"/>
        <v>0</v>
      </c>
      <c r="AE11" s="31">
        <f t="shared" si="3"/>
        <v>401</v>
      </c>
      <c r="AF11" s="31">
        <f t="shared" si="3"/>
        <v>810</v>
      </c>
    </row>
    <row r="12" spans="2:32" ht="23.1" customHeight="1" x14ac:dyDescent="0.25">
      <c r="B12" s="23" t="s">
        <v>39</v>
      </c>
      <c r="C12" s="50">
        <v>92</v>
      </c>
      <c r="D12" s="50">
        <v>7</v>
      </c>
      <c r="E12" s="50">
        <v>8</v>
      </c>
      <c r="F12" s="50">
        <v>14</v>
      </c>
      <c r="G12" s="50">
        <v>0</v>
      </c>
      <c r="H12" s="50">
        <v>0</v>
      </c>
      <c r="I12" s="50">
        <v>4</v>
      </c>
      <c r="J12" s="50">
        <v>1</v>
      </c>
      <c r="K12" s="50">
        <v>0</v>
      </c>
      <c r="L12" s="50">
        <v>0</v>
      </c>
      <c r="M12" s="50">
        <v>120</v>
      </c>
      <c r="N12" s="50">
        <v>0</v>
      </c>
      <c r="O12" s="15">
        <f t="shared" si="0"/>
        <v>126</v>
      </c>
      <c r="P12" s="15">
        <f t="shared" si="1"/>
        <v>246</v>
      </c>
      <c r="R12" s="1" t="s">
        <v>8</v>
      </c>
      <c r="S12" s="17">
        <f t="shared" ref="S12:AF12" si="4">SUM(C18:C21)</f>
        <v>216</v>
      </c>
      <c r="T12" s="17">
        <f t="shared" si="4"/>
        <v>28</v>
      </c>
      <c r="U12" s="17">
        <f t="shared" si="4"/>
        <v>21</v>
      </c>
      <c r="V12" s="17">
        <f t="shared" si="4"/>
        <v>48</v>
      </c>
      <c r="W12" s="17">
        <f t="shared" si="4"/>
        <v>0</v>
      </c>
      <c r="X12" s="17">
        <f t="shared" si="4"/>
        <v>0</v>
      </c>
      <c r="Y12" s="17">
        <f t="shared" si="4"/>
        <v>24</v>
      </c>
      <c r="Z12" s="17">
        <f t="shared" si="4"/>
        <v>3</v>
      </c>
      <c r="AA12" s="17">
        <f t="shared" si="4"/>
        <v>2</v>
      </c>
      <c r="AB12" s="17">
        <f t="shared" si="4"/>
        <v>0</v>
      </c>
      <c r="AC12" s="17">
        <f t="shared" si="4"/>
        <v>380</v>
      </c>
      <c r="AD12" s="17">
        <f t="shared" si="4"/>
        <v>1</v>
      </c>
      <c r="AE12" s="31">
        <f t="shared" si="4"/>
        <v>343</v>
      </c>
      <c r="AF12" s="31">
        <f t="shared" si="4"/>
        <v>723</v>
      </c>
    </row>
    <row r="13" spans="2:32" ht="23.1" customHeight="1" x14ac:dyDescent="0.25">
      <c r="B13" s="23" t="s">
        <v>40</v>
      </c>
      <c r="C13" s="50">
        <v>86</v>
      </c>
      <c r="D13" s="50">
        <v>10</v>
      </c>
      <c r="E13" s="50">
        <v>7</v>
      </c>
      <c r="F13" s="50">
        <v>14</v>
      </c>
      <c r="G13" s="50">
        <v>0</v>
      </c>
      <c r="H13" s="50">
        <v>0</v>
      </c>
      <c r="I13" s="50">
        <v>8</v>
      </c>
      <c r="J13" s="50">
        <v>1</v>
      </c>
      <c r="K13" s="50">
        <v>1</v>
      </c>
      <c r="L13" s="50">
        <v>0</v>
      </c>
      <c r="M13" s="50">
        <v>143</v>
      </c>
      <c r="N13" s="50">
        <v>0</v>
      </c>
      <c r="O13" s="15">
        <f t="shared" si="0"/>
        <v>127</v>
      </c>
      <c r="P13" s="15">
        <f t="shared" si="1"/>
        <v>270</v>
      </c>
      <c r="R13" s="1" t="s">
        <v>9</v>
      </c>
      <c r="S13" s="17">
        <f t="shared" ref="S13:AF13" si="5">SUM(C22:C25)</f>
        <v>179</v>
      </c>
      <c r="T13" s="17">
        <f t="shared" si="5"/>
        <v>18</v>
      </c>
      <c r="U13" s="17">
        <f t="shared" si="5"/>
        <v>16</v>
      </c>
      <c r="V13" s="17">
        <f t="shared" si="5"/>
        <v>41</v>
      </c>
      <c r="W13" s="17">
        <f t="shared" si="5"/>
        <v>0</v>
      </c>
      <c r="X13" s="17">
        <f t="shared" si="5"/>
        <v>0</v>
      </c>
      <c r="Y13" s="17">
        <f t="shared" si="5"/>
        <v>38</v>
      </c>
      <c r="Z13" s="17">
        <f t="shared" si="5"/>
        <v>4</v>
      </c>
      <c r="AA13" s="17">
        <f t="shared" si="5"/>
        <v>3</v>
      </c>
      <c r="AB13" s="17">
        <f t="shared" si="5"/>
        <v>0</v>
      </c>
      <c r="AC13" s="17">
        <f t="shared" si="5"/>
        <v>343</v>
      </c>
      <c r="AD13" s="17">
        <f t="shared" si="5"/>
        <v>0</v>
      </c>
      <c r="AE13" s="31">
        <f t="shared" si="5"/>
        <v>299</v>
      </c>
      <c r="AF13" s="31">
        <f t="shared" si="5"/>
        <v>642</v>
      </c>
    </row>
    <row r="14" spans="2:32" ht="23.1" customHeight="1" x14ac:dyDescent="0.25">
      <c r="B14" s="23" t="s">
        <v>41</v>
      </c>
      <c r="C14" s="50">
        <v>63</v>
      </c>
      <c r="D14" s="50">
        <v>6</v>
      </c>
      <c r="E14" s="50">
        <v>14</v>
      </c>
      <c r="F14" s="50">
        <v>10</v>
      </c>
      <c r="G14" s="50">
        <v>0</v>
      </c>
      <c r="H14" s="50">
        <v>0</v>
      </c>
      <c r="I14" s="50">
        <v>3</v>
      </c>
      <c r="J14" s="50">
        <v>3</v>
      </c>
      <c r="K14" s="50">
        <v>0</v>
      </c>
      <c r="L14" s="50">
        <v>0</v>
      </c>
      <c r="M14" s="50">
        <v>98</v>
      </c>
      <c r="N14" s="50">
        <v>0</v>
      </c>
      <c r="O14" s="15">
        <f t="shared" si="0"/>
        <v>99</v>
      </c>
      <c r="P14" s="15">
        <f t="shared" si="1"/>
        <v>197</v>
      </c>
      <c r="R14" s="1" t="s">
        <v>10</v>
      </c>
      <c r="S14" s="17">
        <f t="shared" ref="S14:AF14" si="6">SUM(C26:C29)</f>
        <v>153</v>
      </c>
      <c r="T14" s="17">
        <f t="shared" si="6"/>
        <v>23</v>
      </c>
      <c r="U14" s="17">
        <f t="shared" si="6"/>
        <v>17</v>
      </c>
      <c r="V14" s="17">
        <f t="shared" si="6"/>
        <v>46</v>
      </c>
      <c r="W14" s="17">
        <f t="shared" si="6"/>
        <v>0</v>
      </c>
      <c r="X14" s="17">
        <f t="shared" si="6"/>
        <v>0</v>
      </c>
      <c r="Y14" s="17">
        <f t="shared" si="6"/>
        <v>30</v>
      </c>
      <c r="Z14" s="17">
        <f t="shared" si="6"/>
        <v>1</v>
      </c>
      <c r="AA14" s="17">
        <f t="shared" si="6"/>
        <v>6</v>
      </c>
      <c r="AB14" s="17">
        <f t="shared" si="6"/>
        <v>0</v>
      </c>
      <c r="AC14" s="17">
        <f t="shared" si="6"/>
        <v>310</v>
      </c>
      <c r="AD14" s="17">
        <f t="shared" si="6"/>
        <v>0</v>
      </c>
      <c r="AE14" s="31">
        <f t="shared" si="6"/>
        <v>276</v>
      </c>
      <c r="AF14" s="31">
        <f t="shared" si="6"/>
        <v>586</v>
      </c>
    </row>
    <row r="15" spans="2:32" ht="23.1" customHeight="1" x14ac:dyDescent="0.25">
      <c r="B15" s="23" t="s">
        <v>42</v>
      </c>
      <c r="C15" s="50">
        <v>81</v>
      </c>
      <c r="D15" s="50">
        <v>9</v>
      </c>
      <c r="E15" s="50">
        <v>9</v>
      </c>
      <c r="F15" s="50">
        <v>8</v>
      </c>
      <c r="G15" s="50">
        <v>0</v>
      </c>
      <c r="H15" s="50">
        <v>0</v>
      </c>
      <c r="I15" s="50">
        <v>7</v>
      </c>
      <c r="J15" s="50">
        <v>2</v>
      </c>
      <c r="K15" s="50">
        <v>2</v>
      </c>
      <c r="L15" s="50">
        <v>0</v>
      </c>
      <c r="M15" s="50">
        <v>93</v>
      </c>
      <c r="N15" s="50">
        <v>0</v>
      </c>
      <c r="O15" s="15">
        <f t="shared" si="0"/>
        <v>118</v>
      </c>
      <c r="P15" s="15">
        <f t="shared" si="1"/>
        <v>211</v>
      </c>
      <c r="R15" s="1" t="s">
        <v>11</v>
      </c>
      <c r="S15" s="17">
        <f t="shared" ref="S15:AF15" si="7">SUM(C30:C33)</f>
        <v>149</v>
      </c>
      <c r="T15" s="17">
        <f t="shared" si="7"/>
        <v>22</v>
      </c>
      <c r="U15" s="17">
        <f t="shared" si="7"/>
        <v>10</v>
      </c>
      <c r="V15" s="17">
        <f t="shared" si="7"/>
        <v>47</v>
      </c>
      <c r="W15" s="17">
        <f t="shared" si="7"/>
        <v>1</v>
      </c>
      <c r="X15" s="17">
        <f t="shared" si="7"/>
        <v>0</v>
      </c>
      <c r="Y15" s="17">
        <f t="shared" si="7"/>
        <v>35</v>
      </c>
      <c r="Z15" s="17">
        <f t="shared" si="7"/>
        <v>4</v>
      </c>
      <c r="AA15" s="17">
        <f t="shared" si="7"/>
        <v>3</v>
      </c>
      <c r="AB15" s="17">
        <f t="shared" si="7"/>
        <v>0</v>
      </c>
      <c r="AC15" s="17">
        <f t="shared" si="7"/>
        <v>261</v>
      </c>
      <c r="AD15" s="17">
        <f t="shared" si="7"/>
        <v>0</v>
      </c>
      <c r="AE15" s="31">
        <f t="shared" si="7"/>
        <v>271</v>
      </c>
      <c r="AF15" s="31">
        <f t="shared" si="7"/>
        <v>532</v>
      </c>
    </row>
    <row r="16" spans="2:32" ht="23.1" customHeight="1" x14ac:dyDescent="0.25">
      <c r="B16" s="23" t="s">
        <v>43</v>
      </c>
      <c r="C16" s="50">
        <v>56</v>
      </c>
      <c r="D16" s="50">
        <v>12</v>
      </c>
      <c r="E16" s="50">
        <v>11</v>
      </c>
      <c r="F16" s="50">
        <v>10</v>
      </c>
      <c r="G16" s="50">
        <v>0</v>
      </c>
      <c r="H16" s="50">
        <v>0</v>
      </c>
      <c r="I16" s="50">
        <v>12</v>
      </c>
      <c r="J16" s="50">
        <v>0</v>
      </c>
      <c r="K16" s="50">
        <v>2</v>
      </c>
      <c r="L16" s="50">
        <v>0</v>
      </c>
      <c r="M16" s="50">
        <v>116</v>
      </c>
      <c r="N16" s="50">
        <v>0</v>
      </c>
      <c r="O16" s="15">
        <f t="shared" si="0"/>
        <v>103</v>
      </c>
      <c r="P16" s="15">
        <f t="shared" si="1"/>
        <v>219</v>
      </c>
      <c r="R16" s="1" t="s">
        <v>12</v>
      </c>
      <c r="S16" s="17">
        <f t="shared" ref="S16:AF16" si="8">SUM(C34:C37)</f>
        <v>141</v>
      </c>
      <c r="T16" s="17">
        <f t="shared" si="8"/>
        <v>21</v>
      </c>
      <c r="U16" s="17">
        <f t="shared" si="8"/>
        <v>16</v>
      </c>
      <c r="V16" s="17">
        <f t="shared" si="8"/>
        <v>39</v>
      </c>
      <c r="W16" s="17">
        <f t="shared" si="8"/>
        <v>1</v>
      </c>
      <c r="X16" s="17">
        <f t="shared" si="8"/>
        <v>0</v>
      </c>
      <c r="Y16" s="17">
        <f t="shared" si="8"/>
        <v>30</v>
      </c>
      <c r="Z16" s="17">
        <f t="shared" si="8"/>
        <v>4</v>
      </c>
      <c r="AA16" s="17">
        <f t="shared" si="8"/>
        <v>4</v>
      </c>
      <c r="AB16" s="17">
        <f t="shared" si="8"/>
        <v>0</v>
      </c>
      <c r="AC16" s="17">
        <f t="shared" si="8"/>
        <v>249</v>
      </c>
      <c r="AD16" s="17">
        <f t="shared" si="8"/>
        <v>0</v>
      </c>
      <c r="AE16" s="31">
        <f t="shared" si="8"/>
        <v>256</v>
      </c>
      <c r="AF16" s="31">
        <f t="shared" si="8"/>
        <v>505</v>
      </c>
    </row>
    <row r="17" spans="2:32" ht="23.1" customHeight="1" x14ac:dyDescent="0.25">
      <c r="B17" s="23" t="s">
        <v>44</v>
      </c>
      <c r="C17" s="50">
        <v>44</v>
      </c>
      <c r="D17" s="50">
        <v>8</v>
      </c>
      <c r="E17" s="50">
        <v>9</v>
      </c>
      <c r="F17" s="50">
        <v>12</v>
      </c>
      <c r="G17" s="50">
        <v>0</v>
      </c>
      <c r="H17" s="50">
        <v>0</v>
      </c>
      <c r="I17" s="50">
        <v>8</v>
      </c>
      <c r="J17" s="50">
        <v>0</v>
      </c>
      <c r="K17" s="50">
        <v>0</v>
      </c>
      <c r="L17" s="50">
        <v>0</v>
      </c>
      <c r="M17" s="50">
        <v>102</v>
      </c>
      <c r="N17" s="50">
        <v>0</v>
      </c>
      <c r="O17" s="15">
        <f t="shared" si="0"/>
        <v>81</v>
      </c>
      <c r="P17" s="15">
        <f t="shared" si="1"/>
        <v>183</v>
      </c>
      <c r="R17" s="1" t="s">
        <v>13</v>
      </c>
      <c r="S17" s="17">
        <f t="shared" ref="S17:AF17" si="9">SUM(C38:C41)</f>
        <v>115</v>
      </c>
      <c r="T17" s="17">
        <f t="shared" si="9"/>
        <v>11</v>
      </c>
      <c r="U17" s="17">
        <f t="shared" si="9"/>
        <v>23</v>
      </c>
      <c r="V17" s="17">
        <f t="shared" si="9"/>
        <v>38</v>
      </c>
      <c r="W17" s="17">
        <f t="shared" si="9"/>
        <v>1</v>
      </c>
      <c r="X17" s="17">
        <f t="shared" si="9"/>
        <v>0</v>
      </c>
      <c r="Y17" s="17">
        <f t="shared" si="9"/>
        <v>21</v>
      </c>
      <c r="Z17" s="17">
        <f t="shared" si="9"/>
        <v>5</v>
      </c>
      <c r="AA17" s="17">
        <f t="shared" si="9"/>
        <v>5</v>
      </c>
      <c r="AB17" s="17">
        <f t="shared" si="9"/>
        <v>0</v>
      </c>
      <c r="AC17" s="17">
        <f t="shared" si="9"/>
        <v>244</v>
      </c>
      <c r="AD17" s="17">
        <f t="shared" si="9"/>
        <v>0</v>
      </c>
      <c r="AE17" s="31">
        <f t="shared" si="9"/>
        <v>219</v>
      </c>
      <c r="AF17" s="31">
        <f t="shared" si="9"/>
        <v>463</v>
      </c>
    </row>
    <row r="18" spans="2:32" ht="23.1" customHeight="1" x14ac:dyDescent="0.25">
      <c r="B18" s="23" t="s">
        <v>45</v>
      </c>
      <c r="C18" s="50">
        <v>50</v>
      </c>
      <c r="D18" s="50">
        <v>6</v>
      </c>
      <c r="E18" s="50">
        <v>4</v>
      </c>
      <c r="F18" s="50">
        <v>13</v>
      </c>
      <c r="G18" s="50">
        <v>0</v>
      </c>
      <c r="H18" s="50">
        <v>0</v>
      </c>
      <c r="I18" s="50">
        <v>4</v>
      </c>
      <c r="J18" s="50">
        <v>1</v>
      </c>
      <c r="K18" s="50">
        <v>1</v>
      </c>
      <c r="L18" s="50">
        <v>0</v>
      </c>
      <c r="M18" s="50">
        <v>98</v>
      </c>
      <c r="N18" s="50">
        <v>0</v>
      </c>
      <c r="O18" s="15">
        <f t="shared" si="0"/>
        <v>79</v>
      </c>
      <c r="P18" s="15">
        <f t="shared" si="1"/>
        <v>177</v>
      </c>
      <c r="R18" s="1" t="s">
        <v>14</v>
      </c>
      <c r="S18" s="17">
        <f t="shared" ref="S18:AF18" si="10">SUM(C42:C45)</f>
        <v>192</v>
      </c>
      <c r="T18" s="17">
        <f t="shared" si="10"/>
        <v>16</v>
      </c>
      <c r="U18" s="17">
        <f t="shared" si="10"/>
        <v>26</v>
      </c>
      <c r="V18" s="17">
        <f t="shared" si="10"/>
        <v>61</v>
      </c>
      <c r="W18" s="17">
        <f t="shared" si="10"/>
        <v>2</v>
      </c>
      <c r="X18" s="17">
        <f t="shared" si="10"/>
        <v>0</v>
      </c>
      <c r="Y18" s="17">
        <f t="shared" si="10"/>
        <v>36</v>
      </c>
      <c r="Z18" s="17">
        <f t="shared" si="10"/>
        <v>4</v>
      </c>
      <c r="AA18" s="17">
        <f t="shared" si="10"/>
        <v>3</v>
      </c>
      <c r="AB18" s="17">
        <f t="shared" si="10"/>
        <v>0</v>
      </c>
      <c r="AC18" s="17">
        <f t="shared" si="10"/>
        <v>272</v>
      </c>
      <c r="AD18" s="17">
        <f t="shared" si="10"/>
        <v>0</v>
      </c>
      <c r="AE18" s="31">
        <f t="shared" si="10"/>
        <v>340</v>
      </c>
      <c r="AF18" s="31">
        <f t="shared" si="10"/>
        <v>612</v>
      </c>
    </row>
    <row r="19" spans="2:32" ht="23.1" customHeight="1" x14ac:dyDescent="0.25">
      <c r="B19" s="23" t="s">
        <v>46</v>
      </c>
      <c r="C19" s="50">
        <v>61</v>
      </c>
      <c r="D19" s="50">
        <v>5</v>
      </c>
      <c r="E19" s="50">
        <v>5</v>
      </c>
      <c r="F19" s="50">
        <v>9</v>
      </c>
      <c r="G19" s="50">
        <v>0</v>
      </c>
      <c r="H19" s="50">
        <v>0</v>
      </c>
      <c r="I19" s="50">
        <v>6</v>
      </c>
      <c r="J19" s="50">
        <v>1</v>
      </c>
      <c r="K19" s="50">
        <v>0</v>
      </c>
      <c r="L19" s="50">
        <v>0</v>
      </c>
      <c r="M19" s="50">
        <v>86</v>
      </c>
      <c r="N19" s="50">
        <v>0</v>
      </c>
      <c r="O19" s="15">
        <f t="shared" si="0"/>
        <v>87</v>
      </c>
      <c r="P19" s="15">
        <f t="shared" si="1"/>
        <v>173</v>
      </c>
      <c r="R19" s="1" t="s">
        <v>15</v>
      </c>
      <c r="S19" s="17">
        <f t="shared" ref="S19:AF19" si="11">SUM(C46:C49)</f>
        <v>182</v>
      </c>
      <c r="T19" s="17">
        <f t="shared" si="11"/>
        <v>22</v>
      </c>
      <c r="U19" s="17">
        <f t="shared" si="11"/>
        <v>24</v>
      </c>
      <c r="V19" s="17">
        <f t="shared" si="11"/>
        <v>41</v>
      </c>
      <c r="W19" s="17">
        <f t="shared" si="11"/>
        <v>3</v>
      </c>
      <c r="X19" s="17">
        <f t="shared" si="11"/>
        <v>0</v>
      </c>
      <c r="Y19" s="17">
        <f t="shared" si="11"/>
        <v>18</v>
      </c>
      <c r="Z19" s="17">
        <f t="shared" si="11"/>
        <v>4</v>
      </c>
      <c r="AA19" s="17">
        <f t="shared" si="11"/>
        <v>4</v>
      </c>
      <c r="AB19" s="17">
        <f t="shared" si="11"/>
        <v>0</v>
      </c>
      <c r="AC19" s="17">
        <f t="shared" si="11"/>
        <v>323</v>
      </c>
      <c r="AD19" s="17">
        <f t="shared" si="11"/>
        <v>0</v>
      </c>
      <c r="AE19" s="31">
        <f t="shared" si="11"/>
        <v>298</v>
      </c>
      <c r="AF19" s="31">
        <f t="shared" si="11"/>
        <v>621</v>
      </c>
    </row>
    <row r="20" spans="2:32" ht="23.1" customHeight="1" x14ac:dyDescent="0.25">
      <c r="B20" s="23" t="s">
        <v>47</v>
      </c>
      <c r="C20" s="50">
        <v>57</v>
      </c>
      <c r="D20" s="50">
        <v>6</v>
      </c>
      <c r="E20" s="50">
        <v>2</v>
      </c>
      <c r="F20" s="50">
        <v>9</v>
      </c>
      <c r="G20" s="50">
        <v>0</v>
      </c>
      <c r="H20" s="50">
        <v>0</v>
      </c>
      <c r="I20" s="50">
        <v>7</v>
      </c>
      <c r="J20" s="50">
        <v>1</v>
      </c>
      <c r="K20" s="50">
        <v>1</v>
      </c>
      <c r="L20" s="50">
        <v>0</v>
      </c>
      <c r="M20" s="50">
        <v>103</v>
      </c>
      <c r="N20" s="50">
        <v>1</v>
      </c>
      <c r="O20" s="15">
        <f t="shared" si="0"/>
        <v>84</v>
      </c>
      <c r="P20" s="15">
        <f t="shared" si="1"/>
        <v>187</v>
      </c>
      <c r="R20" s="1" t="s">
        <v>16</v>
      </c>
      <c r="S20" s="17">
        <f t="shared" ref="S20:AF20" si="12">SUM(C50:C53)</f>
        <v>227</v>
      </c>
      <c r="T20" s="17">
        <f t="shared" si="12"/>
        <v>16</v>
      </c>
      <c r="U20" s="17">
        <f t="shared" si="12"/>
        <v>29</v>
      </c>
      <c r="V20" s="17">
        <f t="shared" si="12"/>
        <v>63</v>
      </c>
      <c r="W20" s="17">
        <f t="shared" si="12"/>
        <v>2</v>
      </c>
      <c r="X20" s="17">
        <f t="shared" si="12"/>
        <v>0</v>
      </c>
      <c r="Y20" s="17">
        <f t="shared" si="12"/>
        <v>37</v>
      </c>
      <c r="Z20" s="17">
        <f t="shared" si="12"/>
        <v>3</v>
      </c>
      <c r="AA20" s="17">
        <f t="shared" si="12"/>
        <v>3</v>
      </c>
      <c r="AB20" s="17">
        <f t="shared" si="12"/>
        <v>0</v>
      </c>
      <c r="AC20" s="17">
        <f t="shared" si="12"/>
        <v>290</v>
      </c>
      <c r="AD20" s="17">
        <f t="shared" si="12"/>
        <v>0</v>
      </c>
      <c r="AE20" s="31">
        <f t="shared" si="12"/>
        <v>380</v>
      </c>
      <c r="AF20" s="31">
        <f t="shared" si="12"/>
        <v>670</v>
      </c>
    </row>
    <row r="21" spans="2:32" ht="23.1" customHeight="1" x14ac:dyDescent="0.25">
      <c r="B21" s="23" t="s">
        <v>48</v>
      </c>
      <c r="C21" s="50">
        <v>48</v>
      </c>
      <c r="D21" s="50">
        <v>11</v>
      </c>
      <c r="E21" s="50">
        <v>10</v>
      </c>
      <c r="F21" s="50">
        <v>17</v>
      </c>
      <c r="G21" s="50">
        <v>0</v>
      </c>
      <c r="H21" s="50">
        <v>0</v>
      </c>
      <c r="I21" s="50">
        <v>7</v>
      </c>
      <c r="J21" s="50">
        <v>0</v>
      </c>
      <c r="K21" s="50">
        <v>0</v>
      </c>
      <c r="L21" s="50">
        <v>0</v>
      </c>
      <c r="M21" s="50">
        <v>93</v>
      </c>
      <c r="N21" s="50">
        <v>0</v>
      </c>
      <c r="O21" s="15">
        <f t="shared" si="0"/>
        <v>93</v>
      </c>
      <c r="P21" s="15">
        <f t="shared" si="1"/>
        <v>186</v>
      </c>
      <c r="R21" s="36" t="s">
        <v>20</v>
      </c>
      <c r="S21" s="34">
        <f t="shared" ref="S21:AF21" si="13">SUM(C54:C57)</f>
        <v>124</v>
      </c>
      <c r="T21" s="17">
        <f t="shared" si="13"/>
        <v>50</v>
      </c>
      <c r="U21" s="17">
        <f t="shared" si="13"/>
        <v>10</v>
      </c>
      <c r="V21" s="17">
        <f t="shared" si="13"/>
        <v>52</v>
      </c>
      <c r="W21" s="17">
        <f t="shared" si="13"/>
        <v>3</v>
      </c>
      <c r="X21" s="17">
        <f t="shared" si="13"/>
        <v>0</v>
      </c>
      <c r="Y21" s="17">
        <f t="shared" si="13"/>
        <v>25</v>
      </c>
      <c r="Z21" s="17">
        <f t="shared" si="13"/>
        <v>6</v>
      </c>
      <c r="AA21" s="17">
        <f t="shared" si="13"/>
        <v>1</v>
      </c>
      <c r="AB21" s="17">
        <f t="shared" si="13"/>
        <v>0</v>
      </c>
      <c r="AC21" s="17">
        <f t="shared" si="13"/>
        <v>243</v>
      </c>
      <c r="AD21" s="17">
        <f t="shared" si="13"/>
        <v>0</v>
      </c>
      <c r="AE21" s="31">
        <f t="shared" si="13"/>
        <v>271</v>
      </c>
      <c r="AF21" s="31">
        <f t="shared" si="13"/>
        <v>514</v>
      </c>
    </row>
    <row r="22" spans="2:32" ht="23.1" customHeight="1" x14ac:dyDescent="0.25">
      <c r="B22" s="23" t="s">
        <v>49</v>
      </c>
      <c r="C22" s="50">
        <v>49</v>
      </c>
      <c r="D22" s="50">
        <v>5</v>
      </c>
      <c r="E22" s="50">
        <v>7</v>
      </c>
      <c r="F22" s="50">
        <v>14</v>
      </c>
      <c r="G22" s="50">
        <v>0</v>
      </c>
      <c r="H22" s="50">
        <v>0</v>
      </c>
      <c r="I22" s="50">
        <v>11</v>
      </c>
      <c r="J22" s="50">
        <v>1</v>
      </c>
      <c r="K22" s="50">
        <v>1</v>
      </c>
      <c r="L22" s="50">
        <v>0</v>
      </c>
      <c r="M22" s="50">
        <v>88</v>
      </c>
      <c r="N22" s="50">
        <v>0</v>
      </c>
      <c r="O22" s="15">
        <f t="shared" si="0"/>
        <v>88</v>
      </c>
      <c r="P22" s="15">
        <f t="shared" si="1"/>
        <v>176</v>
      </c>
      <c r="R22" s="38" t="s">
        <v>90</v>
      </c>
      <c r="S22" s="39">
        <f>MAX(S10:S12)</f>
        <v>413</v>
      </c>
      <c r="T22" s="39">
        <f t="shared" ref="T22:AF22" si="14">MAX(T10:T12)</f>
        <v>39</v>
      </c>
      <c r="U22" s="39">
        <f t="shared" si="14"/>
        <v>43</v>
      </c>
      <c r="V22" s="39">
        <f t="shared" si="14"/>
        <v>54</v>
      </c>
      <c r="W22" s="39">
        <f t="shared" si="14"/>
        <v>2</v>
      </c>
      <c r="X22" s="39">
        <f t="shared" si="14"/>
        <v>0</v>
      </c>
      <c r="Y22" s="39">
        <f t="shared" si="14"/>
        <v>30</v>
      </c>
      <c r="Z22" s="39">
        <f t="shared" si="14"/>
        <v>5</v>
      </c>
      <c r="AA22" s="39">
        <f t="shared" si="14"/>
        <v>4</v>
      </c>
      <c r="AB22" s="39">
        <f t="shared" si="14"/>
        <v>0</v>
      </c>
      <c r="AC22" s="39">
        <f t="shared" si="14"/>
        <v>526</v>
      </c>
      <c r="AD22" s="39">
        <f t="shared" si="14"/>
        <v>1</v>
      </c>
      <c r="AE22" s="40">
        <f t="shared" si="14"/>
        <v>570</v>
      </c>
      <c r="AF22" s="40">
        <f t="shared" si="14"/>
        <v>1096</v>
      </c>
    </row>
    <row r="23" spans="2:32" ht="23.1" customHeight="1" x14ac:dyDescent="0.25">
      <c r="B23" s="23" t="s">
        <v>50</v>
      </c>
      <c r="C23" s="50">
        <v>50</v>
      </c>
      <c r="D23" s="50">
        <v>5</v>
      </c>
      <c r="E23" s="50">
        <v>3</v>
      </c>
      <c r="F23" s="50">
        <v>10</v>
      </c>
      <c r="G23" s="50">
        <v>0</v>
      </c>
      <c r="H23" s="50">
        <v>0</v>
      </c>
      <c r="I23" s="50">
        <v>7</v>
      </c>
      <c r="J23" s="50">
        <v>3</v>
      </c>
      <c r="K23" s="50">
        <v>1</v>
      </c>
      <c r="L23" s="50">
        <v>0</v>
      </c>
      <c r="M23" s="50">
        <v>89</v>
      </c>
      <c r="N23" s="50">
        <v>0</v>
      </c>
      <c r="O23" s="15">
        <f t="shared" si="0"/>
        <v>79</v>
      </c>
      <c r="P23" s="15">
        <f t="shared" si="1"/>
        <v>168</v>
      </c>
      <c r="R23" s="38" t="s">
        <v>91</v>
      </c>
      <c r="S23" s="39">
        <f>MAX(S13:S18)</f>
        <v>192</v>
      </c>
      <c r="T23" s="39">
        <f t="shared" ref="T23:AF23" si="15">MAX(T13:T18)</f>
        <v>23</v>
      </c>
      <c r="U23" s="39">
        <f t="shared" si="15"/>
        <v>26</v>
      </c>
      <c r="V23" s="39">
        <f t="shared" si="15"/>
        <v>61</v>
      </c>
      <c r="W23" s="39">
        <f t="shared" si="15"/>
        <v>2</v>
      </c>
      <c r="X23" s="39">
        <f t="shared" si="15"/>
        <v>0</v>
      </c>
      <c r="Y23" s="39">
        <f t="shared" si="15"/>
        <v>38</v>
      </c>
      <c r="Z23" s="39">
        <f t="shared" si="15"/>
        <v>5</v>
      </c>
      <c r="AA23" s="39">
        <f t="shared" si="15"/>
        <v>6</v>
      </c>
      <c r="AB23" s="39">
        <f t="shared" si="15"/>
        <v>0</v>
      </c>
      <c r="AC23" s="39">
        <f t="shared" si="15"/>
        <v>343</v>
      </c>
      <c r="AD23" s="39">
        <f t="shared" si="15"/>
        <v>0</v>
      </c>
      <c r="AE23" s="40">
        <f t="shared" si="15"/>
        <v>340</v>
      </c>
      <c r="AF23" s="40">
        <f t="shared" si="15"/>
        <v>642</v>
      </c>
    </row>
    <row r="24" spans="2:32" ht="23.1" customHeight="1" x14ac:dyDescent="0.25">
      <c r="B24" s="23" t="s">
        <v>51</v>
      </c>
      <c r="C24" s="50">
        <v>47</v>
      </c>
      <c r="D24" s="50">
        <v>6</v>
      </c>
      <c r="E24" s="50">
        <v>3</v>
      </c>
      <c r="F24" s="50">
        <v>9</v>
      </c>
      <c r="G24" s="50">
        <v>0</v>
      </c>
      <c r="H24" s="50">
        <v>0</v>
      </c>
      <c r="I24" s="50">
        <v>9</v>
      </c>
      <c r="J24" s="50">
        <v>0</v>
      </c>
      <c r="K24" s="50">
        <v>0</v>
      </c>
      <c r="L24" s="50">
        <v>0</v>
      </c>
      <c r="M24" s="50">
        <v>80</v>
      </c>
      <c r="N24" s="50">
        <v>0</v>
      </c>
      <c r="O24" s="15">
        <f t="shared" si="0"/>
        <v>74</v>
      </c>
      <c r="P24" s="15">
        <f t="shared" si="1"/>
        <v>154</v>
      </c>
      <c r="R24" s="38" t="s">
        <v>92</v>
      </c>
      <c r="S24" s="39">
        <f>MAX(S19:S21)</f>
        <v>227</v>
      </c>
      <c r="T24" s="39">
        <f t="shared" ref="T24:AF24" si="16">MAX(T19:T21)</f>
        <v>50</v>
      </c>
      <c r="U24" s="39">
        <f t="shared" si="16"/>
        <v>29</v>
      </c>
      <c r="V24" s="39">
        <f t="shared" si="16"/>
        <v>63</v>
      </c>
      <c r="W24" s="39">
        <f t="shared" si="16"/>
        <v>3</v>
      </c>
      <c r="X24" s="39">
        <f t="shared" si="16"/>
        <v>0</v>
      </c>
      <c r="Y24" s="39">
        <f t="shared" si="16"/>
        <v>37</v>
      </c>
      <c r="Z24" s="39">
        <f t="shared" si="16"/>
        <v>6</v>
      </c>
      <c r="AA24" s="39">
        <f t="shared" si="16"/>
        <v>4</v>
      </c>
      <c r="AB24" s="39">
        <f t="shared" si="16"/>
        <v>0</v>
      </c>
      <c r="AC24" s="39">
        <f t="shared" si="16"/>
        <v>323</v>
      </c>
      <c r="AD24" s="39">
        <f t="shared" si="16"/>
        <v>0</v>
      </c>
      <c r="AE24" s="40">
        <f t="shared" si="16"/>
        <v>380</v>
      </c>
      <c r="AF24" s="40">
        <f t="shared" si="16"/>
        <v>670</v>
      </c>
    </row>
    <row r="25" spans="2:32" ht="23.1" customHeight="1" x14ac:dyDescent="0.25">
      <c r="B25" s="23" t="s">
        <v>52</v>
      </c>
      <c r="C25" s="50">
        <v>33</v>
      </c>
      <c r="D25" s="50">
        <v>2</v>
      </c>
      <c r="E25" s="50">
        <v>3</v>
      </c>
      <c r="F25" s="50">
        <v>8</v>
      </c>
      <c r="G25" s="50">
        <v>0</v>
      </c>
      <c r="H25" s="50">
        <v>0</v>
      </c>
      <c r="I25" s="50">
        <v>11</v>
      </c>
      <c r="J25" s="50">
        <v>0</v>
      </c>
      <c r="K25" s="50">
        <v>1</v>
      </c>
      <c r="L25" s="50">
        <v>0</v>
      </c>
      <c r="M25" s="50">
        <v>86</v>
      </c>
      <c r="N25" s="50">
        <v>0</v>
      </c>
      <c r="O25" s="15">
        <f t="shared" si="0"/>
        <v>58</v>
      </c>
      <c r="P25" s="15">
        <f t="shared" si="1"/>
        <v>144</v>
      </c>
      <c r="R25" s="37" t="s">
        <v>85</v>
      </c>
      <c r="S25" s="35">
        <f t="shared" ref="S25:AF25" si="17">SUM(S10:S12)</f>
        <v>873</v>
      </c>
      <c r="T25" s="16">
        <f t="shared" si="17"/>
        <v>102</v>
      </c>
      <c r="U25" s="16">
        <f t="shared" si="17"/>
        <v>101</v>
      </c>
      <c r="V25" s="16">
        <f t="shared" si="17"/>
        <v>142</v>
      </c>
      <c r="W25" s="16">
        <f t="shared" si="17"/>
        <v>2</v>
      </c>
      <c r="X25" s="16">
        <f t="shared" si="17"/>
        <v>0</v>
      </c>
      <c r="Y25" s="16">
        <f t="shared" si="17"/>
        <v>75</v>
      </c>
      <c r="Z25" s="16">
        <f t="shared" si="17"/>
        <v>10</v>
      </c>
      <c r="AA25" s="16">
        <f t="shared" si="17"/>
        <v>8</v>
      </c>
      <c r="AB25" s="16">
        <f t="shared" si="17"/>
        <v>0</v>
      </c>
      <c r="AC25" s="16">
        <f t="shared" si="17"/>
        <v>1315</v>
      </c>
      <c r="AD25" s="16">
        <f t="shared" si="17"/>
        <v>1</v>
      </c>
      <c r="AE25" s="32">
        <f t="shared" si="17"/>
        <v>1314</v>
      </c>
      <c r="AF25" s="32">
        <f t="shared" si="17"/>
        <v>2629</v>
      </c>
    </row>
    <row r="26" spans="2:32" ht="23.1" customHeight="1" x14ac:dyDescent="0.25">
      <c r="B26" s="23" t="s">
        <v>53</v>
      </c>
      <c r="C26" s="50">
        <v>45</v>
      </c>
      <c r="D26" s="50">
        <v>6</v>
      </c>
      <c r="E26" s="50">
        <v>7</v>
      </c>
      <c r="F26" s="50">
        <v>9</v>
      </c>
      <c r="G26" s="50">
        <v>0</v>
      </c>
      <c r="H26" s="50">
        <v>0</v>
      </c>
      <c r="I26" s="50">
        <v>13</v>
      </c>
      <c r="J26" s="50">
        <v>0</v>
      </c>
      <c r="K26" s="50">
        <v>1</v>
      </c>
      <c r="L26" s="50">
        <v>0</v>
      </c>
      <c r="M26" s="50">
        <v>86</v>
      </c>
      <c r="N26" s="50">
        <v>0</v>
      </c>
      <c r="O26" s="15">
        <f t="shared" si="0"/>
        <v>81</v>
      </c>
      <c r="P26" s="15">
        <f t="shared" si="1"/>
        <v>167</v>
      </c>
      <c r="R26" s="28" t="s">
        <v>86</v>
      </c>
      <c r="S26" s="16">
        <f t="shared" ref="S26:AF26" si="18">SUM(S13:S18)</f>
        <v>929</v>
      </c>
      <c r="T26" s="16">
        <f t="shared" si="18"/>
        <v>111</v>
      </c>
      <c r="U26" s="16">
        <f t="shared" si="18"/>
        <v>108</v>
      </c>
      <c r="V26" s="16">
        <f t="shared" si="18"/>
        <v>272</v>
      </c>
      <c r="W26" s="16">
        <f t="shared" si="18"/>
        <v>5</v>
      </c>
      <c r="X26" s="16">
        <f t="shared" si="18"/>
        <v>0</v>
      </c>
      <c r="Y26" s="16">
        <f t="shared" si="18"/>
        <v>190</v>
      </c>
      <c r="Z26" s="16">
        <f t="shared" si="18"/>
        <v>22</v>
      </c>
      <c r="AA26" s="16">
        <f t="shared" si="18"/>
        <v>24</v>
      </c>
      <c r="AB26" s="16">
        <f t="shared" si="18"/>
        <v>0</v>
      </c>
      <c r="AC26" s="16">
        <f t="shared" si="18"/>
        <v>1679</v>
      </c>
      <c r="AD26" s="16">
        <f t="shared" si="18"/>
        <v>0</v>
      </c>
      <c r="AE26" s="32">
        <f t="shared" si="18"/>
        <v>1661</v>
      </c>
      <c r="AF26" s="32">
        <f t="shared" si="18"/>
        <v>3340</v>
      </c>
    </row>
    <row r="27" spans="2:32" ht="23.1" customHeight="1" x14ac:dyDescent="0.25">
      <c r="B27" s="23" t="s">
        <v>54</v>
      </c>
      <c r="C27" s="50">
        <v>32</v>
      </c>
      <c r="D27" s="50">
        <v>4</v>
      </c>
      <c r="E27" s="50">
        <v>2</v>
      </c>
      <c r="F27" s="50">
        <v>9</v>
      </c>
      <c r="G27" s="50">
        <v>0</v>
      </c>
      <c r="H27" s="50">
        <v>0</v>
      </c>
      <c r="I27" s="50">
        <v>3</v>
      </c>
      <c r="J27" s="50">
        <v>1</v>
      </c>
      <c r="K27" s="50">
        <v>3</v>
      </c>
      <c r="L27" s="50">
        <v>0</v>
      </c>
      <c r="M27" s="50">
        <v>68</v>
      </c>
      <c r="N27" s="50">
        <v>0</v>
      </c>
      <c r="O27" s="15">
        <f t="shared" si="0"/>
        <v>54</v>
      </c>
      <c r="P27" s="15">
        <f t="shared" si="1"/>
        <v>122</v>
      </c>
      <c r="R27" s="29" t="s">
        <v>87</v>
      </c>
      <c r="S27" s="16">
        <f t="shared" ref="S27:AF27" si="19">SUM(S19:S21)</f>
        <v>533</v>
      </c>
      <c r="T27" s="16">
        <f t="shared" si="19"/>
        <v>88</v>
      </c>
      <c r="U27" s="16">
        <f t="shared" si="19"/>
        <v>63</v>
      </c>
      <c r="V27" s="16">
        <f t="shared" si="19"/>
        <v>156</v>
      </c>
      <c r="W27" s="16">
        <f t="shared" si="19"/>
        <v>8</v>
      </c>
      <c r="X27" s="16">
        <f t="shared" si="19"/>
        <v>0</v>
      </c>
      <c r="Y27" s="16">
        <f t="shared" si="19"/>
        <v>80</v>
      </c>
      <c r="Z27" s="16">
        <f t="shared" si="19"/>
        <v>13</v>
      </c>
      <c r="AA27" s="16">
        <f t="shared" si="19"/>
        <v>8</v>
      </c>
      <c r="AB27" s="16">
        <f t="shared" si="19"/>
        <v>0</v>
      </c>
      <c r="AC27" s="16">
        <f t="shared" si="19"/>
        <v>856</v>
      </c>
      <c r="AD27" s="16">
        <f t="shared" si="19"/>
        <v>0</v>
      </c>
      <c r="AE27" s="32">
        <f t="shared" si="19"/>
        <v>949</v>
      </c>
      <c r="AF27" s="32">
        <f t="shared" si="19"/>
        <v>1805</v>
      </c>
    </row>
    <row r="28" spans="2:32" ht="23.1" customHeight="1" x14ac:dyDescent="0.25">
      <c r="B28" s="23" t="s">
        <v>55</v>
      </c>
      <c r="C28" s="50">
        <v>41</v>
      </c>
      <c r="D28" s="50">
        <v>8</v>
      </c>
      <c r="E28" s="50">
        <v>3</v>
      </c>
      <c r="F28" s="50">
        <v>18</v>
      </c>
      <c r="G28" s="50">
        <v>0</v>
      </c>
      <c r="H28" s="50">
        <v>0</v>
      </c>
      <c r="I28" s="50">
        <v>8</v>
      </c>
      <c r="J28" s="50">
        <v>0</v>
      </c>
      <c r="K28" s="50">
        <v>0</v>
      </c>
      <c r="L28" s="50">
        <v>0</v>
      </c>
      <c r="M28" s="50">
        <v>75</v>
      </c>
      <c r="N28" s="50">
        <v>0</v>
      </c>
      <c r="O28" s="15">
        <f t="shared" si="0"/>
        <v>78</v>
      </c>
      <c r="P28" s="15">
        <f t="shared" si="1"/>
        <v>153</v>
      </c>
      <c r="R28" s="5" t="s">
        <v>17</v>
      </c>
      <c r="S28" s="16">
        <f t="shared" ref="S28:AF28" si="20">SUM(S10:S21)</f>
        <v>2335</v>
      </c>
      <c r="T28" s="16">
        <f t="shared" si="20"/>
        <v>301</v>
      </c>
      <c r="U28" s="16">
        <f t="shared" si="20"/>
        <v>272</v>
      </c>
      <c r="V28" s="16">
        <f t="shared" si="20"/>
        <v>570</v>
      </c>
      <c r="W28" s="16">
        <f t="shared" si="20"/>
        <v>15</v>
      </c>
      <c r="X28" s="16">
        <f t="shared" si="20"/>
        <v>0</v>
      </c>
      <c r="Y28" s="16">
        <f t="shared" si="20"/>
        <v>345</v>
      </c>
      <c r="Z28" s="16">
        <f t="shared" si="20"/>
        <v>45</v>
      </c>
      <c r="AA28" s="16">
        <f t="shared" si="20"/>
        <v>40</v>
      </c>
      <c r="AB28" s="16">
        <f t="shared" si="20"/>
        <v>0</v>
      </c>
      <c r="AC28" s="16">
        <f t="shared" si="20"/>
        <v>3850</v>
      </c>
      <c r="AD28" s="16">
        <f t="shared" si="20"/>
        <v>1</v>
      </c>
      <c r="AE28" s="32">
        <f t="shared" si="20"/>
        <v>3924</v>
      </c>
      <c r="AF28" s="32">
        <f t="shared" si="20"/>
        <v>7774</v>
      </c>
    </row>
    <row r="29" spans="2:32" ht="23.1" customHeight="1" x14ac:dyDescent="0.25">
      <c r="B29" s="23" t="s">
        <v>56</v>
      </c>
      <c r="C29" s="50">
        <v>35</v>
      </c>
      <c r="D29" s="50">
        <v>5</v>
      </c>
      <c r="E29" s="50">
        <v>5</v>
      </c>
      <c r="F29" s="50">
        <v>10</v>
      </c>
      <c r="G29" s="50">
        <v>0</v>
      </c>
      <c r="H29" s="50">
        <v>0</v>
      </c>
      <c r="I29" s="50">
        <v>6</v>
      </c>
      <c r="J29" s="50">
        <v>0</v>
      </c>
      <c r="K29" s="50">
        <v>2</v>
      </c>
      <c r="L29" s="50">
        <v>0</v>
      </c>
      <c r="M29" s="50">
        <v>81</v>
      </c>
      <c r="N29" s="50">
        <v>0</v>
      </c>
      <c r="O29" s="15">
        <f t="shared" si="0"/>
        <v>63</v>
      </c>
      <c r="P29" s="15">
        <f t="shared" si="1"/>
        <v>144</v>
      </c>
      <c r="R29"/>
      <c r="S29" s="20"/>
      <c r="T29" s="19"/>
    </row>
    <row r="30" spans="2:32" ht="23.1" customHeight="1" x14ac:dyDescent="0.25">
      <c r="B30" s="23" t="s">
        <v>57</v>
      </c>
      <c r="C30" s="50">
        <v>41</v>
      </c>
      <c r="D30" s="50">
        <v>6</v>
      </c>
      <c r="E30" s="50">
        <v>3</v>
      </c>
      <c r="F30" s="50">
        <v>13</v>
      </c>
      <c r="G30" s="50">
        <v>0</v>
      </c>
      <c r="H30" s="50">
        <v>0</v>
      </c>
      <c r="I30" s="50">
        <v>11</v>
      </c>
      <c r="J30" s="50">
        <v>2</v>
      </c>
      <c r="K30" s="50">
        <v>3</v>
      </c>
      <c r="L30" s="50">
        <v>0</v>
      </c>
      <c r="M30" s="50">
        <v>72</v>
      </c>
      <c r="N30" s="50">
        <v>0</v>
      </c>
      <c r="O30" s="15">
        <f t="shared" si="0"/>
        <v>79</v>
      </c>
      <c r="P30" s="15">
        <f t="shared" si="1"/>
        <v>151</v>
      </c>
    </row>
    <row r="31" spans="2:32" ht="23.1" customHeight="1" x14ac:dyDescent="0.25">
      <c r="B31" s="24" t="s">
        <v>58</v>
      </c>
      <c r="C31" s="50">
        <v>30</v>
      </c>
      <c r="D31" s="50">
        <v>4</v>
      </c>
      <c r="E31" s="50">
        <v>0</v>
      </c>
      <c r="F31" s="50">
        <v>10</v>
      </c>
      <c r="G31" s="50">
        <v>0</v>
      </c>
      <c r="H31" s="50">
        <v>0</v>
      </c>
      <c r="I31" s="50">
        <v>9</v>
      </c>
      <c r="J31" s="50">
        <v>1</v>
      </c>
      <c r="K31" s="50">
        <v>0</v>
      </c>
      <c r="L31" s="50">
        <v>0</v>
      </c>
      <c r="M31" s="50">
        <v>58</v>
      </c>
      <c r="N31" s="50">
        <v>0</v>
      </c>
      <c r="O31" s="15">
        <f t="shared" si="0"/>
        <v>54</v>
      </c>
      <c r="P31" s="15">
        <f t="shared" si="1"/>
        <v>112</v>
      </c>
    </row>
    <row r="32" spans="2:32" ht="23.1" customHeight="1" x14ac:dyDescent="0.25">
      <c r="B32" s="24" t="s">
        <v>59</v>
      </c>
      <c r="C32" s="50">
        <v>34</v>
      </c>
      <c r="D32" s="50">
        <v>6</v>
      </c>
      <c r="E32" s="50">
        <v>3</v>
      </c>
      <c r="F32" s="50">
        <v>14</v>
      </c>
      <c r="G32" s="50">
        <v>0</v>
      </c>
      <c r="H32" s="50">
        <v>0</v>
      </c>
      <c r="I32" s="50">
        <v>9</v>
      </c>
      <c r="J32" s="50">
        <v>0</v>
      </c>
      <c r="K32" s="50">
        <v>0</v>
      </c>
      <c r="L32" s="50">
        <v>0</v>
      </c>
      <c r="M32" s="50">
        <v>59</v>
      </c>
      <c r="N32" s="50">
        <v>0</v>
      </c>
      <c r="O32" s="15">
        <f t="shared" si="0"/>
        <v>66</v>
      </c>
      <c r="P32" s="15">
        <f t="shared" si="1"/>
        <v>125</v>
      </c>
    </row>
    <row r="33" spans="2:20" ht="23.1" customHeight="1" x14ac:dyDescent="0.25">
      <c r="B33" s="23" t="s">
        <v>60</v>
      </c>
      <c r="C33" s="50">
        <v>44</v>
      </c>
      <c r="D33" s="50">
        <v>6</v>
      </c>
      <c r="E33" s="50">
        <v>4</v>
      </c>
      <c r="F33" s="50">
        <v>10</v>
      </c>
      <c r="G33" s="50">
        <v>1</v>
      </c>
      <c r="H33" s="50">
        <v>0</v>
      </c>
      <c r="I33" s="50">
        <v>6</v>
      </c>
      <c r="J33" s="50">
        <v>1</v>
      </c>
      <c r="K33" s="50">
        <v>0</v>
      </c>
      <c r="L33" s="50">
        <v>0</v>
      </c>
      <c r="M33" s="50">
        <v>72</v>
      </c>
      <c r="N33" s="50">
        <v>0</v>
      </c>
      <c r="O33" s="15">
        <f t="shared" si="0"/>
        <v>72</v>
      </c>
      <c r="P33" s="15">
        <f t="shared" si="1"/>
        <v>144</v>
      </c>
    </row>
    <row r="34" spans="2:20" ht="23.1" customHeight="1" x14ac:dyDescent="0.25">
      <c r="B34" s="24" t="s">
        <v>61</v>
      </c>
      <c r="C34" s="50">
        <v>32</v>
      </c>
      <c r="D34" s="50">
        <v>7</v>
      </c>
      <c r="E34" s="50">
        <v>7</v>
      </c>
      <c r="F34" s="50">
        <v>12</v>
      </c>
      <c r="G34" s="50">
        <v>0</v>
      </c>
      <c r="H34" s="50">
        <v>0</v>
      </c>
      <c r="I34" s="50">
        <v>8</v>
      </c>
      <c r="J34" s="50">
        <v>0</v>
      </c>
      <c r="K34" s="50">
        <v>2</v>
      </c>
      <c r="L34" s="50">
        <v>0</v>
      </c>
      <c r="M34" s="50">
        <v>56</v>
      </c>
      <c r="N34" s="50">
        <v>0</v>
      </c>
      <c r="O34" s="15">
        <f t="shared" si="0"/>
        <v>68</v>
      </c>
      <c r="P34" s="15">
        <f t="shared" si="1"/>
        <v>124</v>
      </c>
    </row>
    <row r="35" spans="2:20" ht="23.1" customHeight="1" x14ac:dyDescent="0.25">
      <c r="B35" s="24" t="s">
        <v>62</v>
      </c>
      <c r="C35" s="50">
        <v>39</v>
      </c>
      <c r="D35" s="50">
        <v>5</v>
      </c>
      <c r="E35" s="50">
        <v>2</v>
      </c>
      <c r="F35" s="50">
        <v>7</v>
      </c>
      <c r="G35" s="50">
        <v>0</v>
      </c>
      <c r="H35" s="50">
        <v>0</v>
      </c>
      <c r="I35" s="50">
        <v>7</v>
      </c>
      <c r="J35" s="50">
        <v>1</v>
      </c>
      <c r="K35" s="50">
        <v>0</v>
      </c>
      <c r="L35" s="50">
        <v>0</v>
      </c>
      <c r="M35" s="50">
        <v>68</v>
      </c>
      <c r="N35" s="50">
        <v>0</v>
      </c>
      <c r="O35" s="15">
        <f t="shared" si="0"/>
        <v>61</v>
      </c>
      <c r="P35" s="15">
        <f t="shared" si="1"/>
        <v>129</v>
      </c>
    </row>
    <row r="36" spans="2:20" ht="23.1" customHeight="1" x14ac:dyDescent="0.25">
      <c r="B36" s="24" t="s">
        <v>63</v>
      </c>
      <c r="C36" s="50">
        <v>38</v>
      </c>
      <c r="D36" s="50">
        <v>5</v>
      </c>
      <c r="E36" s="50">
        <v>5</v>
      </c>
      <c r="F36" s="50">
        <v>11</v>
      </c>
      <c r="G36" s="50">
        <v>0</v>
      </c>
      <c r="H36" s="50">
        <v>0</v>
      </c>
      <c r="I36" s="50">
        <v>6</v>
      </c>
      <c r="J36" s="50">
        <v>2</v>
      </c>
      <c r="K36" s="50">
        <v>0</v>
      </c>
      <c r="L36" s="50">
        <v>0</v>
      </c>
      <c r="M36" s="50">
        <v>65</v>
      </c>
      <c r="N36" s="50">
        <v>0</v>
      </c>
      <c r="O36" s="15">
        <f t="shared" si="0"/>
        <v>67</v>
      </c>
      <c r="P36" s="15">
        <f t="shared" si="1"/>
        <v>132</v>
      </c>
    </row>
    <row r="37" spans="2:20" ht="23.1" customHeight="1" x14ac:dyDescent="0.25">
      <c r="B37" s="23" t="s">
        <v>64</v>
      </c>
      <c r="C37" s="50">
        <v>32</v>
      </c>
      <c r="D37" s="50">
        <v>4</v>
      </c>
      <c r="E37" s="50">
        <v>2</v>
      </c>
      <c r="F37" s="50">
        <v>9</v>
      </c>
      <c r="G37" s="50">
        <v>1</v>
      </c>
      <c r="H37" s="50">
        <v>0</v>
      </c>
      <c r="I37" s="50">
        <v>9</v>
      </c>
      <c r="J37" s="50">
        <v>1</v>
      </c>
      <c r="K37" s="50">
        <v>2</v>
      </c>
      <c r="L37" s="50">
        <v>0</v>
      </c>
      <c r="M37" s="50">
        <v>60</v>
      </c>
      <c r="N37" s="50">
        <v>0</v>
      </c>
      <c r="O37" s="15">
        <f t="shared" si="0"/>
        <v>60</v>
      </c>
      <c r="P37" s="15">
        <f t="shared" si="1"/>
        <v>120</v>
      </c>
    </row>
    <row r="38" spans="2:20" ht="23.1" customHeight="1" x14ac:dyDescent="0.25">
      <c r="B38" s="24" t="s">
        <v>65</v>
      </c>
      <c r="C38" s="50">
        <v>25</v>
      </c>
      <c r="D38" s="50">
        <v>3</v>
      </c>
      <c r="E38" s="50">
        <v>8</v>
      </c>
      <c r="F38" s="50">
        <v>14</v>
      </c>
      <c r="G38" s="50">
        <v>0</v>
      </c>
      <c r="H38" s="50">
        <v>0</v>
      </c>
      <c r="I38" s="50">
        <v>6</v>
      </c>
      <c r="J38" s="50">
        <v>1</v>
      </c>
      <c r="K38" s="50">
        <v>2</v>
      </c>
      <c r="L38" s="50">
        <v>0</v>
      </c>
      <c r="M38" s="50">
        <v>37</v>
      </c>
      <c r="N38" s="50">
        <v>0</v>
      </c>
      <c r="O38" s="15">
        <f t="shared" si="0"/>
        <v>59</v>
      </c>
      <c r="P38" s="15">
        <f t="shared" si="1"/>
        <v>96</v>
      </c>
    </row>
    <row r="39" spans="2:20" ht="23.1" customHeight="1" x14ac:dyDescent="0.25">
      <c r="B39" s="24" t="s">
        <v>66</v>
      </c>
      <c r="C39" s="50">
        <v>29</v>
      </c>
      <c r="D39" s="50">
        <v>3</v>
      </c>
      <c r="E39" s="50">
        <v>3</v>
      </c>
      <c r="F39" s="50">
        <v>7</v>
      </c>
      <c r="G39" s="50">
        <v>0</v>
      </c>
      <c r="H39" s="50">
        <v>0</v>
      </c>
      <c r="I39" s="50">
        <v>4</v>
      </c>
      <c r="J39" s="50">
        <v>2</v>
      </c>
      <c r="K39" s="50">
        <v>2</v>
      </c>
      <c r="L39" s="50">
        <v>0</v>
      </c>
      <c r="M39" s="50">
        <v>63</v>
      </c>
      <c r="N39" s="50">
        <v>0</v>
      </c>
      <c r="O39" s="15">
        <f t="shared" si="0"/>
        <v>50</v>
      </c>
      <c r="P39" s="15">
        <f t="shared" si="1"/>
        <v>113</v>
      </c>
    </row>
    <row r="40" spans="2:20" ht="23.1" customHeight="1" x14ac:dyDescent="0.25">
      <c r="B40" s="24" t="s">
        <v>67</v>
      </c>
      <c r="C40" s="50">
        <v>33</v>
      </c>
      <c r="D40" s="50">
        <v>2</v>
      </c>
      <c r="E40" s="50">
        <v>7</v>
      </c>
      <c r="F40" s="50">
        <v>12</v>
      </c>
      <c r="G40" s="50">
        <v>1</v>
      </c>
      <c r="H40" s="50">
        <v>0</v>
      </c>
      <c r="I40" s="50">
        <v>4</v>
      </c>
      <c r="J40" s="50">
        <v>2</v>
      </c>
      <c r="K40" s="50">
        <v>1</v>
      </c>
      <c r="L40" s="50">
        <v>0</v>
      </c>
      <c r="M40" s="50">
        <v>80</v>
      </c>
      <c r="N40" s="50">
        <v>0</v>
      </c>
      <c r="O40" s="15">
        <f t="shared" si="0"/>
        <v>62</v>
      </c>
      <c r="P40" s="15">
        <f t="shared" si="1"/>
        <v>142</v>
      </c>
    </row>
    <row r="41" spans="2:20" ht="23.1" customHeight="1" x14ac:dyDescent="0.25">
      <c r="B41" s="23" t="s">
        <v>68</v>
      </c>
      <c r="C41" s="50">
        <v>28</v>
      </c>
      <c r="D41" s="50">
        <v>3</v>
      </c>
      <c r="E41" s="50">
        <v>5</v>
      </c>
      <c r="F41" s="50">
        <v>5</v>
      </c>
      <c r="G41" s="50">
        <v>0</v>
      </c>
      <c r="H41" s="50">
        <v>0</v>
      </c>
      <c r="I41" s="50">
        <v>7</v>
      </c>
      <c r="J41" s="50">
        <v>0</v>
      </c>
      <c r="K41" s="50">
        <v>0</v>
      </c>
      <c r="L41" s="50">
        <v>0</v>
      </c>
      <c r="M41" s="50">
        <v>64</v>
      </c>
      <c r="N41" s="50">
        <v>0</v>
      </c>
      <c r="O41" s="15">
        <f t="shared" si="0"/>
        <v>48</v>
      </c>
      <c r="P41" s="15">
        <f t="shared" si="1"/>
        <v>112</v>
      </c>
    </row>
    <row r="42" spans="2:20" ht="23.1" customHeight="1" x14ac:dyDescent="0.25">
      <c r="B42" s="24" t="s">
        <v>69</v>
      </c>
      <c r="C42" s="50">
        <v>44</v>
      </c>
      <c r="D42" s="50">
        <v>5</v>
      </c>
      <c r="E42" s="50">
        <v>4</v>
      </c>
      <c r="F42" s="50">
        <v>14</v>
      </c>
      <c r="G42" s="50">
        <v>0</v>
      </c>
      <c r="H42" s="50">
        <v>0</v>
      </c>
      <c r="I42" s="50">
        <v>13</v>
      </c>
      <c r="J42" s="50">
        <v>3</v>
      </c>
      <c r="K42" s="50">
        <v>0</v>
      </c>
      <c r="L42" s="50">
        <v>0</v>
      </c>
      <c r="M42" s="50">
        <v>54</v>
      </c>
      <c r="N42" s="50">
        <v>0</v>
      </c>
      <c r="O42" s="15">
        <f t="shared" si="0"/>
        <v>83</v>
      </c>
      <c r="P42" s="15">
        <f t="shared" si="1"/>
        <v>137</v>
      </c>
    </row>
    <row r="43" spans="2:20" ht="23.1" customHeight="1" x14ac:dyDescent="0.25">
      <c r="B43" s="23" t="s">
        <v>70</v>
      </c>
      <c r="C43" s="50">
        <v>59</v>
      </c>
      <c r="D43" s="50">
        <v>5</v>
      </c>
      <c r="E43" s="50">
        <v>9</v>
      </c>
      <c r="F43" s="50">
        <v>18</v>
      </c>
      <c r="G43" s="50">
        <v>0</v>
      </c>
      <c r="H43" s="50">
        <v>0</v>
      </c>
      <c r="I43" s="50">
        <v>10</v>
      </c>
      <c r="J43" s="50">
        <v>1</v>
      </c>
      <c r="K43" s="50">
        <v>1</v>
      </c>
      <c r="L43" s="50">
        <v>0</v>
      </c>
      <c r="M43" s="50">
        <v>73</v>
      </c>
      <c r="N43" s="50">
        <v>0</v>
      </c>
      <c r="O43" s="15">
        <f t="shared" si="0"/>
        <v>103</v>
      </c>
      <c r="P43" s="15">
        <f t="shared" si="1"/>
        <v>176</v>
      </c>
    </row>
    <row r="44" spans="2:20" ht="23.1" customHeight="1" x14ac:dyDescent="0.25">
      <c r="B44" s="25" t="s">
        <v>71</v>
      </c>
      <c r="C44" s="50">
        <v>54</v>
      </c>
      <c r="D44" s="50">
        <v>3</v>
      </c>
      <c r="E44" s="50">
        <v>7</v>
      </c>
      <c r="F44" s="50">
        <v>20</v>
      </c>
      <c r="G44" s="50">
        <v>0</v>
      </c>
      <c r="H44" s="50">
        <v>0</v>
      </c>
      <c r="I44" s="50">
        <v>10</v>
      </c>
      <c r="J44" s="50">
        <v>0</v>
      </c>
      <c r="K44" s="50">
        <v>2</v>
      </c>
      <c r="L44" s="50">
        <v>0</v>
      </c>
      <c r="M44" s="50">
        <v>75</v>
      </c>
      <c r="N44" s="50">
        <v>0</v>
      </c>
      <c r="O44" s="15">
        <f t="shared" si="0"/>
        <v>96</v>
      </c>
      <c r="P44" s="15">
        <f t="shared" si="1"/>
        <v>171</v>
      </c>
    </row>
    <row r="45" spans="2:20" ht="23.1" customHeight="1" x14ac:dyDescent="0.25">
      <c r="B45" s="23" t="s">
        <v>72</v>
      </c>
      <c r="C45" s="50">
        <v>35</v>
      </c>
      <c r="D45" s="50">
        <v>3</v>
      </c>
      <c r="E45" s="50">
        <v>6</v>
      </c>
      <c r="F45" s="50">
        <v>9</v>
      </c>
      <c r="G45" s="50">
        <v>2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70</v>
      </c>
      <c r="N45" s="50">
        <v>0</v>
      </c>
      <c r="O45" s="15">
        <f t="shared" si="0"/>
        <v>58</v>
      </c>
      <c r="P45" s="15">
        <f t="shared" si="1"/>
        <v>128</v>
      </c>
    </row>
    <row r="46" spans="2:20" ht="23.1" customHeight="1" x14ac:dyDescent="0.25">
      <c r="B46" s="24" t="s">
        <v>73</v>
      </c>
      <c r="C46" s="50">
        <v>44</v>
      </c>
      <c r="D46" s="50">
        <v>4</v>
      </c>
      <c r="E46" s="50">
        <v>2</v>
      </c>
      <c r="F46" s="50">
        <v>9</v>
      </c>
      <c r="G46" s="50">
        <v>0</v>
      </c>
      <c r="H46" s="50">
        <v>0</v>
      </c>
      <c r="I46" s="50">
        <v>9</v>
      </c>
      <c r="J46" s="50">
        <v>0</v>
      </c>
      <c r="K46" s="50">
        <v>2</v>
      </c>
      <c r="L46" s="50">
        <v>0</v>
      </c>
      <c r="M46" s="50">
        <v>78</v>
      </c>
      <c r="N46" s="50">
        <v>0</v>
      </c>
      <c r="O46" s="15">
        <f t="shared" si="0"/>
        <v>70</v>
      </c>
      <c r="P46" s="15">
        <f t="shared" si="1"/>
        <v>148</v>
      </c>
      <c r="R46" s="8"/>
      <c r="T46"/>
    </row>
    <row r="47" spans="2:20" ht="23.1" customHeight="1" x14ac:dyDescent="0.25">
      <c r="B47" s="24" t="s">
        <v>74</v>
      </c>
      <c r="C47" s="50">
        <v>30</v>
      </c>
      <c r="D47" s="50">
        <v>3</v>
      </c>
      <c r="E47" s="50">
        <v>6</v>
      </c>
      <c r="F47" s="50">
        <v>8</v>
      </c>
      <c r="G47" s="50">
        <v>0</v>
      </c>
      <c r="H47" s="50">
        <v>0</v>
      </c>
      <c r="I47" s="50">
        <v>2</v>
      </c>
      <c r="J47" s="50">
        <v>2</v>
      </c>
      <c r="K47" s="50">
        <v>2</v>
      </c>
      <c r="L47" s="50">
        <v>0</v>
      </c>
      <c r="M47" s="50">
        <v>73</v>
      </c>
      <c r="N47" s="50">
        <v>0</v>
      </c>
      <c r="O47" s="15">
        <f t="shared" si="0"/>
        <v>53</v>
      </c>
      <c r="P47" s="15">
        <f t="shared" si="1"/>
        <v>126</v>
      </c>
      <c r="R47" s="8"/>
      <c r="T47"/>
    </row>
    <row r="48" spans="2:20" ht="23.1" customHeight="1" x14ac:dyDescent="0.25">
      <c r="B48" s="24" t="s">
        <v>75</v>
      </c>
      <c r="C48" s="50">
        <v>48</v>
      </c>
      <c r="D48" s="50">
        <v>9</v>
      </c>
      <c r="E48" s="50">
        <v>10</v>
      </c>
      <c r="F48" s="50">
        <v>12</v>
      </c>
      <c r="G48" s="50">
        <v>1</v>
      </c>
      <c r="H48" s="50">
        <v>0</v>
      </c>
      <c r="I48" s="50">
        <v>4</v>
      </c>
      <c r="J48" s="50">
        <v>1</v>
      </c>
      <c r="K48" s="50">
        <v>0</v>
      </c>
      <c r="L48" s="50">
        <v>0</v>
      </c>
      <c r="M48" s="50">
        <v>79</v>
      </c>
      <c r="N48" s="50">
        <v>0</v>
      </c>
      <c r="O48" s="15">
        <f t="shared" si="0"/>
        <v>85</v>
      </c>
      <c r="P48" s="15">
        <f t="shared" si="1"/>
        <v>164</v>
      </c>
      <c r="R48" s="8"/>
      <c r="T48"/>
    </row>
    <row r="49" spans="2:20" ht="23.1" customHeight="1" x14ac:dyDescent="0.25">
      <c r="B49" s="23" t="s">
        <v>76</v>
      </c>
      <c r="C49" s="50">
        <v>60</v>
      </c>
      <c r="D49" s="50">
        <v>6</v>
      </c>
      <c r="E49" s="50">
        <v>6</v>
      </c>
      <c r="F49" s="50">
        <v>12</v>
      </c>
      <c r="G49" s="50">
        <v>2</v>
      </c>
      <c r="H49" s="50">
        <v>0</v>
      </c>
      <c r="I49" s="50">
        <v>3</v>
      </c>
      <c r="J49" s="50">
        <v>1</v>
      </c>
      <c r="K49" s="50">
        <v>0</v>
      </c>
      <c r="L49" s="50">
        <v>0</v>
      </c>
      <c r="M49" s="50">
        <v>93</v>
      </c>
      <c r="N49" s="50">
        <v>0</v>
      </c>
      <c r="O49" s="15">
        <f t="shared" si="0"/>
        <v>90</v>
      </c>
      <c r="P49" s="15">
        <f t="shared" si="1"/>
        <v>183</v>
      </c>
      <c r="R49" s="8"/>
      <c r="T49"/>
    </row>
    <row r="50" spans="2:20" ht="23.1" customHeight="1" x14ac:dyDescent="0.25">
      <c r="B50" s="24" t="s">
        <v>77</v>
      </c>
      <c r="C50" s="50">
        <v>37</v>
      </c>
      <c r="D50" s="50">
        <v>5</v>
      </c>
      <c r="E50" s="50">
        <v>6</v>
      </c>
      <c r="F50" s="50">
        <v>13</v>
      </c>
      <c r="G50" s="50">
        <v>1</v>
      </c>
      <c r="H50" s="50">
        <v>0</v>
      </c>
      <c r="I50" s="50">
        <v>6</v>
      </c>
      <c r="J50" s="50">
        <v>1</v>
      </c>
      <c r="K50" s="50">
        <v>1</v>
      </c>
      <c r="L50" s="50">
        <v>0</v>
      </c>
      <c r="M50" s="50">
        <v>79</v>
      </c>
      <c r="N50" s="50">
        <v>0</v>
      </c>
      <c r="O50" s="15">
        <f t="shared" si="0"/>
        <v>70</v>
      </c>
      <c r="P50" s="15">
        <f t="shared" si="1"/>
        <v>149</v>
      </c>
      <c r="R50" s="8"/>
      <c r="T50"/>
    </row>
    <row r="51" spans="2:20" ht="23.1" customHeight="1" x14ac:dyDescent="0.25">
      <c r="B51" s="24" t="s">
        <v>78</v>
      </c>
      <c r="C51" s="50">
        <v>62</v>
      </c>
      <c r="D51" s="50">
        <v>3</v>
      </c>
      <c r="E51" s="50">
        <v>6</v>
      </c>
      <c r="F51" s="50">
        <v>15</v>
      </c>
      <c r="G51" s="50">
        <v>1</v>
      </c>
      <c r="H51" s="50">
        <v>0</v>
      </c>
      <c r="I51" s="50">
        <v>12</v>
      </c>
      <c r="J51" s="50">
        <v>1</v>
      </c>
      <c r="K51" s="50">
        <v>1</v>
      </c>
      <c r="L51" s="50">
        <v>0</v>
      </c>
      <c r="M51" s="50">
        <v>68</v>
      </c>
      <c r="N51" s="50">
        <v>0</v>
      </c>
      <c r="O51" s="15">
        <f t="shared" si="0"/>
        <v>101</v>
      </c>
      <c r="P51" s="15">
        <f t="shared" si="1"/>
        <v>169</v>
      </c>
      <c r="R51" s="8"/>
      <c r="T51"/>
    </row>
    <row r="52" spans="2:20" ht="23.1" customHeight="1" x14ac:dyDescent="0.25">
      <c r="B52" s="24" t="s">
        <v>79</v>
      </c>
      <c r="C52" s="50">
        <v>77</v>
      </c>
      <c r="D52" s="50">
        <v>5</v>
      </c>
      <c r="E52" s="50">
        <v>6</v>
      </c>
      <c r="F52" s="50">
        <v>15</v>
      </c>
      <c r="G52" s="50">
        <v>0</v>
      </c>
      <c r="H52" s="50">
        <v>0</v>
      </c>
      <c r="I52" s="50">
        <v>8</v>
      </c>
      <c r="J52" s="50">
        <v>0</v>
      </c>
      <c r="K52" s="50">
        <v>0</v>
      </c>
      <c r="L52" s="50">
        <v>0</v>
      </c>
      <c r="M52" s="50">
        <v>78</v>
      </c>
      <c r="N52" s="50">
        <v>0</v>
      </c>
      <c r="O52" s="15">
        <f t="shared" si="0"/>
        <v>111</v>
      </c>
      <c r="P52" s="15">
        <f t="shared" si="1"/>
        <v>189</v>
      </c>
      <c r="R52" s="8"/>
      <c r="T52"/>
    </row>
    <row r="53" spans="2:20" ht="23.1" customHeight="1" x14ac:dyDescent="0.25">
      <c r="B53" s="23" t="s">
        <v>80</v>
      </c>
      <c r="C53" s="50">
        <v>51</v>
      </c>
      <c r="D53" s="50">
        <v>3</v>
      </c>
      <c r="E53" s="50">
        <v>11</v>
      </c>
      <c r="F53" s="50">
        <v>20</v>
      </c>
      <c r="G53" s="50">
        <v>0</v>
      </c>
      <c r="H53" s="50">
        <v>0</v>
      </c>
      <c r="I53" s="50">
        <v>11</v>
      </c>
      <c r="J53" s="50">
        <v>1</v>
      </c>
      <c r="K53" s="50">
        <v>1</v>
      </c>
      <c r="L53" s="50">
        <v>0</v>
      </c>
      <c r="M53" s="50">
        <v>65</v>
      </c>
      <c r="N53" s="50">
        <v>0</v>
      </c>
      <c r="O53" s="15">
        <f t="shared" si="0"/>
        <v>98</v>
      </c>
      <c r="P53" s="15">
        <f t="shared" si="1"/>
        <v>163</v>
      </c>
      <c r="R53" s="8"/>
      <c r="T53"/>
    </row>
    <row r="54" spans="2:20" ht="23.1" customHeight="1" x14ac:dyDescent="0.25">
      <c r="B54" s="23" t="s">
        <v>81</v>
      </c>
      <c r="C54" s="50">
        <v>45</v>
      </c>
      <c r="D54" s="50">
        <v>6</v>
      </c>
      <c r="E54" s="50">
        <v>5</v>
      </c>
      <c r="F54" s="50">
        <v>16</v>
      </c>
      <c r="G54" s="50">
        <v>1</v>
      </c>
      <c r="H54" s="50">
        <v>0</v>
      </c>
      <c r="I54" s="50">
        <v>9</v>
      </c>
      <c r="J54" s="50">
        <v>3</v>
      </c>
      <c r="K54" s="50">
        <v>1</v>
      </c>
      <c r="L54" s="50">
        <v>0</v>
      </c>
      <c r="M54" s="50">
        <v>81</v>
      </c>
      <c r="N54" s="50">
        <v>0</v>
      </c>
      <c r="O54" s="15">
        <f t="shared" si="0"/>
        <v>86</v>
      </c>
      <c r="P54" s="15">
        <f t="shared" si="1"/>
        <v>167</v>
      </c>
      <c r="R54" s="8"/>
      <c r="T54"/>
    </row>
    <row r="55" spans="2:20" ht="23.1" customHeight="1" x14ac:dyDescent="0.25">
      <c r="B55" s="23" t="s">
        <v>82</v>
      </c>
      <c r="C55" s="50">
        <v>26</v>
      </c>
      <c r="D55" s="50">
        <v>16</v>
      </c>
      <c r="E55" s="50">
        <v>3</v>
      </c>
      <c r="F55" s="50">
        <v>10</v>
      </c>
      <c r="G55" s="50">
        <v>0</v>
      </c>
      <c r="H55" s="50">
        <v>0</v>
      </c>
      <c r="I55" s="50">
        <v>8</v>
      </c>
      <c r="J55" s="50">
        <v>1</v>
      </c>
      <c r="K55" s="50">
        <v>0</v>
      </c>
      <c r="L55" s="50">
        <v>0</v>
      </c>
      <c r="M55" s="50">
        <v>67</v>
      </c>
      <c r="N55" s="50">
        <v>0</v>
      </c>
      <c r="O55" s="15">
        <f t="shared" si="0"/>
        <v>64</v>
      </c>
      <c r="P55" s="15">
        <f t="shared" si="1"/>
        <v>131</v>
      </c>
      <c r="R55" s="8"/>
      <c r="T55"/>
    </row>
    <row r="56" spans="2:20" ht="23.1" customHeight="1" x14ac:dyDescent="0.25">
      <c r="B56" s="23" t="s">
        <v>83</v>
      </c>
      <c r="C56" s="50">
        <v>32</v>
      </c>
      <c r="D56" s="50">
        <v>12</v>
      </c>
      <c r="E56" s="50">
        <v>1</v>
      </c>
      <c r="F56" s="50">
        <v>9</v>
      </c>
      <c r="G56" s="50">
        <v>1</v>
      </c>
      <c r="H56" s="50">
        <v>0</v>
      </c>
      <c r="I56" s="50">
        <v>4</v>
      </c>
      <c r="J56" s="50">
        <v>1</v>
      </c>
      <c r="K56" s="50">
        <v>0</v>
      </c>
      <c r="L56" s="50">
        <v>0</v>
      </c>
      <c r="M56" s="50">
        <v>43</v>
      </c>
      <c r="N56" s="50">
        <v>0</v>
      </c>
      <c r="O56" s="15">
        <f t="shared" si="0"/>
        <v>60</v>
      </c>
      <c r="P56" s="15">
        <f t="shared" si="1"/>
        <v>103</v>
      </c>
      <c r="R56" s="8"/>
      <c r="T56"/>
    </row>
    <row r="57" spans="2:20" ht="23.1" customHeight="1" x14ac:dyDescent="0.25">
      <c r="B57" s="23" t="s">
        <v>84</v>
      </c>
      <c r="C57" s="50">
        <v>21</v>
      </c>
      <c r="D57" s="50">
        <v>16</v>
      </c>
      <c r="E57" s="50">
        <v>1</v>
      </c>
      <c r="F57" s="50">
        <v>17</v>
      </c>
      <c r="G57" s="50">
        <v>1</v>
      </c>
      <c r="H57" s="50">
        <v>0</v>
      </c>
      <c r="I57" s="50">
        <v>4</v>
      </c>
      <c r="J57" s="50">
        <v>1</v>
      </c>
      <c r="K57" s="50">
        <v>0</v>
      </c>
      <c r="L57" s="50">
        <v>0</v>
      </c>
      <c r="M57" s="50">
        <v>52</v>
      </c>
      <c r="N57" s="50">
        <v>0</v>
      </c>
      <c r="O57" s="15">
        <f t="shared" si="0"/>
        <v>61</v>
      </c>
      <c r="P57" s="15">
        <f t="shared" si="1"/>
        <v>113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2335</v>
      </c>
      <c r="D58" s="16">
        <f t="shared" si="21"/>
        <v>301</v>
      </c>
      <c r="E58" s="16">
        <f t="shared" si="21"/>
        <v>272</v>
      </c>
      <c r="F58" s="16">
        <f t="shared" si="21"/>
        <v>570</v>
      </c>
      <c r="G58" s="16">
        <f t="shared" si="21"/>
        <v>15</v>
      </c>
      <c r="H58" s="16">
        <f t="shared" si="21"/>
        <v>0</v>
      </c>
      <c r="I58" s="16">
        <f t="shared" si="21"/>
        <v>345</v>
      </c>
      <c r="J58" s="16">
        <f t="shared" si="21"/>
        <v>45</v>
      </c>
      <c r="K58" s="16">
        <f t="shared" si="21"/>
        <v>40</v>
      </c>
      <c r="L58" s="16">
        <f t="shared" si="21"/>
        <v>0</v>
      </c>
      <c r="M58" s="16">
        <f t="shared" si="21"/>
        <v>3850</v>
      </c>
      <c r="N58" s="16">
        <f t="shared" si="21"/>
        <v>1</v>
      </c>
      <c r="O58" s="16">
        <f t="shared" si="21"/>
        <v>3924</v>
      </c>
      <c r="P58" s="16">
        <f t="shared" si="21"/>
        <v>7774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0.30036017494211475</v>
      </c>
      <c r="D59" s="43">
        <f t="shared" si="22"/>
        <v>3.8718806277334705E-2</v>
      </c>
      <c r="E59" s="43">
        <f t="shared" si="22"/>
        <v>3.4988422948289168E-2</v>
      </c>
      <c r="F59" s="43">
        <f t="shared" si="22"/>
        <v>7.3321327501929504E-2</v>
      </c>
      <c r="G59" s="43">
        <f t="shared" si="22"/>
        <v>1.9295086184718292E-3</v>
      </c>
      <c r="H59" s="43">
        <f t="shared" si="22"/>
        <v>0</v>
      </c>
      <c r="I59" s="43">
        <f t="shared" si="22"/>
        <v>4.4378698224852069E-2</v>
      </c>
      <c r="J59" s="43">
        <f t="shared" si="22"/>
        <v>5.7885258554154877E-3</v>
      </c>
      <c r="K59" s="43">
        <f t="shared" si="22"/>
        <v>5.1453563159248776E-3</v>
      </c>
      <c r="L59" s="43">
        <f t="shared" si="22"/>
        <v>0</v>
      </c>
      <c r="M59" s="43">
        <f t="shared" si="22"/>
        <v>0.49524054540776946</v>
      </c>
      <c r="N59" s="43">
        <f t="shared" si="22"/>
        <v>1.2863390789812196E-4</v>
      </c>
      <c r="R59" s="8"/>
      <c r="T59"/>
    </row>
    <row r="60" spans="2:20" ht="23.1" customHeight="1" x14ac:dyDescent="0.25">
      <c r="B60" s="42" t="s">
        <v>94</v>
      </c>
      <c r="C60" s="44">
        <f>C58/$O$58</f>
        <v>0.59505606523955146</v>
      </c>
      <c r="D60" s="44">
        <f t="shared" ref="D60:N60" si="23">D58/$O$58</f>
        <v>7.6707441386340475E-2</v>
      </c>
      <c r="E60" s="44">
        <f t="shared" si="23"/>
        <v>6.931702344546381E-2</v>
      </c>
      <c r="F60" s="44">
        <f t="shared" si="23"/>
        <v>0.14525993883792049</v>
      </c>
      <c r="G60" s="44">
        <f t="shared" si="23"/>
        <v>3.8226299694189602E-3</v>
      </c>
      <c r="H60" s="44">
        <f t="shared" si="23"/>
        <v>0</v>
      </c>
      <c r="I60" s="44">
        <f t="shared" si="23"/>
        <v>8.7920489296636081E-2</v>
      </c>
      <c r="J60" s="44">
        <f t="shared" si="23"/>
        <v>1.1467889908256881E-2</v>
      </c>
      <c r="K60" s="44">
        <f t="shared" si="23"/>
        <v>1.0193679918450561E-2</v>
      </c>
      <c r="L60" s="44">
        <f t="shared" si="23"/>
        <v>0</v>
      </c>
      <c r="M60" s="44"/>
      <c r="N60" s="44">
        <f t="shared" si="23"/>
        <v>2.5484199796126404E-4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'23.09 Kiira-Bulindo'!C3:G3</f>
        <v>MCC - C2- STN71- KIRA-BULINDO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71" t="str">
        <f>'23.09 Kiira-Bulindo'!G5:H5</f>
        <v>Kira Bulindo Road</v>
      </c>
      <c r="H5" s="72"/>
      <c r="I5" s="14"/>
      <c r="J5" s="2" t="s">
        <v>5</v>
      </c>
      <c r="K5" s="71" t="str">
        <f>'23.09 Kiira-Bulindo'!K5:L5</f>
        <v>Emma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'23.09 Kiira-Bulindo'!D6:E6</f>
        <v>KIRA</v>
      </c>
      <c r="E6" s="72"/>
      <c r="F6" s="2" t="s">
        <v>2</v>
      </c>
      <c r="G6" s="71" t="str">
        <f>'23.09 Kiira-Bulindo'!G6:H6</f>
        <v>BULINDO</v>
      </c>
      <c r="H6" s="72"/>
      <c r="J6" s="2" t="s">
        <v>21</v>
      </c>
      <c r="K6" s="71" t="str">
        <f>'23.09 Kiira-Bulindo'!K6:L6</f>
        <v>Tracy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31</v>
      </c>
      <c r="D10" s="50">
        <v>9</v>
      </c>
      <c r="E10" s="50">
        <v>3</v>
      </c>
      <c r="F10" s="50">
        <v>10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76</v>
      </c>
      <c r="N10" s="50">
        <v>0</v>
      </c>
      <c r="O10" s="15">
        <f t="shared" ref="O10:O57" si="0">SUM(C10:L10,N10)</f>
        <v>54</v>
      </c>
      <c r="P10" s="15">
        <f t="shared" ref="P10:P57" si="1">SUM(C10:N10)</f>
        <v>130</v>
      </c>
      <c r="R10" s="1" t="s">
        <v>6</v>
      </c>
      <c r="S10" s="17">
        <f t="shared" ref="S10:AF10" si="2">SUM(C10:C13)</f>
        <v>141</v>
      </c>
      <c r="T10" s="17">
        <f t="shared" si="2"/>
        <v>25</v>
      </c>
      <c r="U10" s="17">
        <f t="shared" si="2"/>
        <v>15</v>
      </c>
      <c r="V10" s="17">
        <f t="shared" si="2"/>
        <v>44</v>
      </c>
      <c r="W10" s="17">
        <f t="shared" si="2"/>
        <v>3</v>
      </c>
      <c r="X10" s="17">
        <f t="shared" si="2"/>
        <v>0</v>
      </c>
      <c r="Y10" s="17">
        <f t="shared" si="2"/>
        <v>10</v>
      </c>
      <c r="Z10" s="17">
        <f t="shared" si="2"/>
        <v>3</v>
      </c>
      <c r="AA10" s="17">
        <f t="shared" si="2"/>
        <v>0</v>
      </c>
      <c r="AB10" s="17">
        <f t="shared" si="2"/>
        <v>1</v>
      </c>
      <c r="AC10" s="17">
        <f t="shared" si="2"/>
        <v>321</v>
      </c>
      <c r="AD10" s="17">
        <f t="shared" si="2"/>
        <v>1</v>
      </c>
      <c r="AE10" s="31">
        <f t="shared" si="2"/>
        <v>243</v>
      </c>
      <c r="AF10" s="31">
        <f t="shared" si="2"/>
        <v>564</v>
      </c>
    </row>
    <row r="11" spans="2:32" s="6" customFormat="1" ht="23.1" customHeight="1" x14ac:dyDescent="0.25">
      <c r="B11" s="23" t="s">
        <v>38</v>
      </c>
      <c r="C11" s="50">
        <v>38</v>
      </c>
      <c r="D11" s="50">
        <v>10</v>
      </c>
      <c r="E11" s="50">
        <v>2</v>
      </c>
      <c r="F11" s="50">
        <v>12</v>
      </c>
      <c r="G11" s="50">
        <v>1</v>
      </c>
      <c r="H11" s="50">
        <v>0</v>
      </c>
      <c r="I11" s="50">
        <v>2</v>
      </c>
      <c r="J11" s="50">
        <v>1</v>
      </c>
      <c r="K11" s="50">
        <v>0</v>
      </c>
      <c r="L11" s="50">
        <v>1</v>
      </c>
      <c r="M11" s="50">
        <v>85</v>
      </c>
      <c r="N11" s="50">
        <v>0</v>
      </c>
      <c r="O11" s="15">
        <f t="shared" si="0"/>
        <v>67</v>
      </c>
      <c r="P11" s="15">
        <f t="shared" si="1"/>
        <v>152</v>
      </c>
      <c r="R11" s="1" t="s">
        <v>7</v>
      </c>
      <c r="S11" s="17">
        <f t="shared" ref="S11:AF11" si="3">SUM(C14:C17)</f>
        <v>133</v>
      </c>
      <c r="T11" s="17">
        <f t="shared" si="3"/>
        <v>21</v>
      </c>
      <c r="U11" s="17">
        <f t="shared" si="3"/>
        <v>13</v>
      </c>
      <c r="V11" s="17">
        <f t="shared" si="3"/>
        <v>33</v>
      </c>
      <c r="W11" s="17">
        <f t="shared" si="3"/>
        <v>0</v>
      </c>
      <c r="X11" s="17">
        <f t="shared" si="3"/>
        <v>0</v>
      </c>
      <c r="Y11" s="17">
        <f t="shared" si="3"/>
        <v>20</v>
      </c>
      <c r="Z11" s="17">
        <f t="shared" si="3"/>
        <v>1</v>
      </c>
      <c r="AA11" s="17">
        <f t="shared" si="3"/>
        <v>7</v>
      </c>
      <c r="AB11" s="17">
        <f t="shared" si="3"/>
        <v>0</v>
      </c>
      <c r="AC11" s="17">
        <f t="shared" si="3"/>
        <v>366</v>
      </c>
      <c r="AD11" s="17">
        <f t="shared" si="3"/>
        <v>0</v>
      </c>
      <c r="AE11" s="31">
        <f t="shared" si="3"/>
        <v>228</v>
      </c>
      <c r="AF11" s="31">
        <f t="shared" si="3"/>
        <v>594</v>
      </c>
    </row>
    <row r="12" spans="2:32" ht="23.1" customHeight="1" x14ac:dyDescent="0.25">
      <c r="B12" s="23" t="s">
        <v>39</v>
      </c>
      <c r="C12" s="50">
        <v>38</v>
      </c>
      <c r="D12" s="50">
        <v>4</v>
      </c>
      <c r="E12" s="50">
        <v>3</v>
      </c>
      <c r="F12" s="50">
        <v>12</v>
      </c>
      <c r="G12" s="50">
        <v>1</v>
      </c>
      <c r="H12" s="50">
        <v>0</v>
      </c>
      <c r="I12" s="50">
        <v>6</v>
      </c>
      <c r="J12" s="50">
        <v>1</v>
      </c>
      <c r="K12" s="50">
        <v>0</v>
      </c>
      <c r="L12" s="50">
        <v>0</v>
      </c>
      <c r="M12" s="50">
        <v>86</v>
      </c>
      <c r="N12" s="50">
        <v>1</v>
      </c>
      <c r="O12" s="15">
        <f t="shared" si="0"/>
        <v>66</v>
      </c>
      <c r="P12" s="15">
        <f t="shared" si="1"/>
        <v>152</v>
      </c>
      <c r="R12" s="1" t="s">
        <v>8</v>
      </c>
      <c r="S12" s="17">
        <f t="shared" ref="S12:AF12" si="4">SUM(C18:C21)</f>
        <v>86</v>
      </c>
      <c r="T12" s="17">
        <f t="shared" si="4"/>
        <v>24</v>
      </c>
      <c r="U12" s="17">
        <f t="shared" si="4"/>
        <v>30</v>
      </c>
      <c r="V12" s="17">
        <f t="shared" si="4"/>
        <v>38</v>
      </c>
      <c r="W12" s="17">
        <f t="shared" si="4"/>
        <v>0</v>
      </c>
      <c r="X12" s="17">
        <f t="shared" si="4"/>
        <v>0</v>
      </c>
      <c r="Y12" s="17">
        <f t="shared" si="4"/>
        <v>25</v>
      </c>
      <c r="Z12" s="17">
        <f t="shared" si="4"/>
        <v>6</v>
      </c>
      <c r="AA12" s="17">
        <f t="shared" si="4"/>
        <v>7</v>
      </c>
      <c r="AB12" s="17">
        <f t="shared" si="4"/>
        <v>1</v>
      </c>
      <c r="AC12" s="17">
        <f t="shared" si="4"/>
        <v>362</v>
      </c>
      <c r="AD12" s="17">
        <f t="shared" si="4"/>
        <v>0</v>
      </c>
      <c r="AE12" s="31">
        <f t="shared" si="4"/>
        <v>217</v>
      </c>
      <c r="AF12" s="31">
        <f t="shared" si="4"/>
        <v>579</v>
      </c>
    </row>
    <row r="13" spans="2:32" ht="23.1" customHeight="1" x14ac:dyDescent="0.25">
      <c r="B13" s="23" t="s">
        <v>40</v>
      </c>
      <c r="C13" s="50">
        <v>34</v>
      </c>
      <c r="D13" s="50">
        <v>2</v>
      </c>
      <c r="E13" s="50">
        <v>7</v>
      </c>
      <c r="F13" s="50">
        <v>10</v>
      </c>
      <c r="G13" s="50">
        <v>1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74</v>
      </c>
      <c r="N13" s="50">
        <v>0</v>
      </c>
      <c r="O13" s="15">
        <f t="shared" si="0"/>
        <v>56</v>
      </c>
      <c r="P13" s="15">
        <f t="shared" si="1"/>
        <v>130</v>
      </c>
      <c r="R13" s="1" t="s">
        <v>9</v>
      </c>
      <c r="S13" s="17">
        <f t="shared" ref="S13:AF13" si="5">SUM(C22:C25)</f>
        <v>102</v>
      </c>
      <c r="T13" s="17">
        <f t="shared" si="5"/>
        <v>18</v>
      </c>
      <c r="U13" s="17">
        <f t="shared" si="5"/>
        <v>27</v>
      </c>
      <c r="V13" s="17">
        <f t="shared" si="5"/>
        <v>31</v>
      </c>
      <c r="W13" s="17">
        <f t="shared" si="5"/>
        <v>0</v>
      </c>
      <c r="X13" s="17">
        <f t="shared" si="5"/>
        <v>0</v>
      </c>
      <c r="Y13" s="17">
        <f t="shared" si="5"/>
        <v>38</v>
      </c>
      <c r="Z13" s="17">
        <f t="shared" si="5"/>
        <v>4</v>
      </c>
      <c r="AA13" s="17">
        <f t="shared" si="5"/>
        <v>4</v>
      </c>
      <c r="AB13" s="17">
        <f t="shared" si="5"/>
        <v>1</v>
      </c>
      <c r="AC13" s="17">
        <f t="shared" si="5"/>
        <v>381</v>
      </c>
      <c r="AD13" s="17">
        <f t="shared" si="5"/>
        <v>0</v>
      </c>
      <c r="AE13" s="31">
        <f t="shared" si="5"/>
        <v>225</v>
      </c>
      <c r="AF13" s="31">
        <f t="shared" si="5"/>
        <v>606</v>
      </c>
    </row>
    <row r="14" spans="2:32" ht="23.1" customHeight="1" x14ac:dyDescent="0.25">
      <c r="B14" s="23" t="s">
        <v>41</v>
      </c>
      <c r="C14" s="50">
        <v>36</v>
      </c>
      <c r="D14" s="50">
        <v>6</v>
      </c>
      <c r="E14" s="50">
        <v>5</v>
      </c>
      <c r="F14" s="50">
        <v>9</v>
      </c>
      <c r="G14" s="50">
        <v>0</v>
      </c>
      <c r="H14" s="50">
        <v>0</v>
      </c>
      <c r="I14" s="50">
        <v>6</v>
      </c>
      <c r="J14" s="50">
        <v>0</v>
      </c>
      <c r="K14" s="50">
        <v>0</v>
      </c>
      <c r="L14" s="50">
        <v>0</v>
      </c>
      <c r="M14" s="50">
        <v>97</v>
      </c>
      <c r="N14" s="50">
        <v>0</v>
      </c>
      <c r="O14" s="15">
        <f t="shared" si="0"/>
        <v>62</v>
      </c>
      <c r="P14" s="15">
        <f t="shared" si="1"/>
        <v>159</v>
      </c>
      <c r="R14" s="1" t="s">
        <v>10</v>
      </c>
      <c r="S14" s="17">
        <f t="shared" ref="S14:AF14" si="6">SUM(C26:C29)</f>
        <v>100</v>
      </c>
      <c r="T14" s="17">
        <f t="shared" si="6"/>
        <v>23</v>
      </c>
      <c r="U14" s="17">
        <f t="shared" si="6"/>
        <v>29</v>
      </c>
      <c r="V14" s="17">
        <f t="shared" si="6"/>
        <v>27</v>
      </c>
      <c r="W14" s="17">
        <f t="shared" si="6"/>
        <v>0</v>
      </c>
      <c r="X14" s="17">
        <f t="shared" si="6"/>
        <v>0</v>
      </c>
      <c r="Y14" s="17">
        <f t="shared" si="6"/>
        <v>41</v>
      </c>
      <c r="Z14" s="17">
        <f t="shared" si="6"/>
        <v>8</v>
      </c>
      <c r="AA14" s="17">
        <f t="shared" si="6"/>
        <v>4</v>
      </c>
      <c r="AB14" s="17">
        <f t="shared" si="6"/>
        <v>0</v>
      </c>
      <c r="AC14" s="17">
        <f t="shared" si="6"/>
        <v>358</v>
      </c>
      <c r="AD14" s="17">
        <f t="shared" si="6"/>
        <v>0</v>
      </c>
      <c r="AE14" s="31">
        <f t="shared" si="6"/>
        <v>232</v>
      </c>
      <c r="AF14" s="31">
        <f t="shared" si="6"/>
        <v>590</v>
      </c>
    </row>
    <row r="15" spans="2:32" ht="23.1" customHeight="1" x14ac:dyDescent="0.25">
      <c r="B15" s="23" t="s">
        <v>42</v>
      </c>
      <c r="C15" s="50">
        <v>27</v>
      </c>
      <c r="D15" s="50">
        <v>7</v>
      </c>
      <c r="E15" s="50">
        <v>4</v>
      </c>
      <c r="F15" s="50">
        <v>12</v>
      </c>
      <c r="G15" s="50">
        <v>0</v>
      </c>
      <c r="H15" s="50">
        <v>0</v>
      </c>
      <c r="I15" s="50">
        <v>2</v>
      </c>
      <c r="J15" s="50">
        <v>1</v>
      </c>
      <c r="K15" s="50">
        <v>3</v>
      </c>
      <c r="L15" s="50">
        <v>0</v>
      </c>
      <c r="M15" s="50">
        <v>89</v>
      </c>
      <c r="N15" s="50">
        <v>0</v>
      </c>
      <c r="O15" s="15">
        <f t="shared" si="0"/>
        <v>56</v>
      </c>
      <c r="P15" s="15">
        <f t="shared" si="1"/>
        <v>145</v>
      </c>
      <c r="R15" s="1" t="s">
        <v>11</v>
      </c>
      <c r="S15" s="17">
        <f t="shared" ref="S15:AF15" si="7">SUM(C30:C33)</f>
        <v>132</v>
      </c>
      <c r="T15" s="17">
        <f t="shared" si="7"/>
        <v>8</v>
      </c>
      <c r="U15" s="17">
        <f t="shared" si="7"/>
        <v>20</v>
      </c>
      <c r="V15" s="17">
        <f t="shared" si="7"/>
        <v>25</v>
      </c>
      <c r="W15" s="17">
        <f t="shared" si="7"/>
        <v>0</v>
      </c>
      <c r="X15" s="17">
        <f t="shared" si="7"/>
        <v>0</v>
      </c>
      <c r="Y15" s="17">
        <f t="shared" si="7"/>
        <v>29</v>
      </c>
      <c r="Z15" s="17">
        <f t="shared" si="7"/>
        <v>2</v>
      </c>
      <c r="AA15" s="17">
        <f t="shared" si="7"/>
        <v>3</v>
      </c>
      <c r="AB15" s="17">
        <f t="shared" si="7"/>
        <v>0</v>
      </c>
      <c r="AC15" s="17">
        <f t="shared" si="7"/>
        <v>279</v>
      </c>
      <c r="AD15" s="17">
        <f t="shared" si="7"/>
        <v>0</v>
      </c>
      <c r="AE15" s="31">
        <f t="shared" si="7"/>
        <v>219</v>
      </c>
      <c r="AF15" s="31">
        <f t="shared" si="7"/>
        <v>498</v>
      </c>
    </row>
    <row r="16" spans="2:32" ht="23.1" customHeight="1" x14ac:dyDescent="0.25">
      <c r="B16" s="23" t="s">
        <v>43</v>
      </c>
      <c r="C16" s="50">
        <v>38</v>
      </c>
      <c r="D16" s="50">
        <v>4</v>
      </c>
      <c r="E16" s="50">
        <v>1</v>
      </c>
      <c r="F16" s="50">
        <v>8</v>
      </c>
      <c r="G16" s="50">
        <v>0</v>
      </c>
      <c r="H16" s="50">
        <v>0</v>
      </c>
      <c r="I16" s="50">
        <v>4</v>
      </c>
      <c r="J16" s="50">
        <v>0</v>
      </c>
      <c r="K16" s="50">
        <v>2</v>
      </c>
      <c r="L16" s="50">
        <v>0</v>
      </c>
      <c r="M16" s="50">
        <v>87</v>
      </c>
      <c r="N16" s="50">
        <v>0</v>
      </c>
      <c r="O16" s="15">
        <f t="shared" si="0"/>
        <v>57</v>
      </c>
      <c r="P16" s="15">
        <f t="shared" si="1"/>
        <v>144</v>
      </c>
      <c r="R16" s="1" t="s">
        <v>12</v>
      </c>
      <c r="S16" s="17">
        <f t="shared" ref="S16:AF16" si="8">SUM(C34:C37)</f>
        <v>123</v>
      </c>
      <c r="T16" s="17">
        <f t="shared" si="8"/>
        <v>13</v>
      </c>
      <c r="U16" s="17">
        <f t="shared" si="8"/>
        <v>17</v>
      </c>
      <c r="V16" s="17">
        <f t="shared" si="8"/>
        <v>31</v>
      </c>
      <c r="W16" s="17">
        <f t="shared" si="8"/>
        <v>0</v>
      </c>
      <c r="X16" s="17">
        <f t="shared" si="8"/>
        <v>0</v>
      </c>
      <c r="Y16" s="17">
        <f t="shared" si="8"/>
        <v>33</v>
      </c>
      <c r="Z16" s="17">
        <f t="shared" si="8"/>
        <v>2</v>
      </c>
      <c r="AA16" s="17">
        <f t="shared" si="8"/>
        <v>3</v>
      </c>
      <c r="AB16" s="17">
        <f t="shared" si="8"/>
        <v>0</v>
      </c>
      <c r="AC16" s="17">
        <f t="shared" si="8"/>
        <v>271</v>
      </c>
      <c r="AD16" s="17">
        <f t="shared" si="8"/>
        <v>0</v>
      </c>
      <c r="AE16" s="31">
        <f t="shared" si="8"/>
        <v>222</v>
      </c>
      <c r="AF16" s="31">
        <f t="shared" si="8"/>
        <v>493</v>
      </c>
    </row>
    <row r="17" spans="2:32" ht="23.1" customHeight="1" x14ac:dyDescent="0.25">
      <c r="B17" s="23" t="s">
        <v>44</v>
      </c>
      <c r="C17" s="50">
        <v>32</v>
      </c>
      <c r="D17" s="50">
        <v>4</v>
      </c>
      <c r="E17" s="50">
        <v>3</v>
      </c>
      <c r="F17" s="50">
        <v>4</v>
      </c>
      <c r="G17" s="50">
        <v>0</v>
      </c>
      <c r="H17" s="50">
        <v>0</v>
      </c>
      <c r="I17" s="50">
        <v>8</v>
      </c>
      <c r="J17" s="50">
        <v>0</v>
      </c>
      <c r="K17" s="50">
        <v>2</v>
      </c>
      <c r="L17" s="50">
        <v>0</v>
      </c>
      <c r="M17" s="50">
        <v>93</v>
      </c>
      <c r="N17" s="50">
        <v>0</v>
      </c>
      <c r="O17" s="15">
        <f t="shared" si="0"/>
        <v>53</v>
      </c>
      <c r="P17" s="15">
        <f t="shared" si="1"/>
        <v>146</v>
      </c>
      <c r="R17" s="1" t="s">
        <v>13</v>
      </c>
      <c r="S17" s="17">
        <f t="shared" ref="S17:AF17" si="9">SUM(C38:C41)</f>
        <v>106</v>
      </c>
      <c r="T17" s="17">
        <f t="shared" si="9"/>
        <v>17</v>
      </c>
      <c r="U17" s="17">
        <f t="shared" si="9"/>
        <v>9</v>
      </c>
      <c r="V17" s="17">
        <f t="shared" si="9"/>
        <v>28</v>
      </c>
      <c r="W17" s="17">
        <f t="shared" si="9"/>
        <v>1</v>
      </c>
      <c r="X17" s="17">
        <f t="shared" si="9"/>
        <v>0</v>
      </c>
      <c r="Y17" s="17">
        <f t="shared" si="9"/>
        <v>30</v>
      </c>
      <c r="Z17" s="17">
        <f t="shared" si="9"/>
        <v>7</v>
      </c>
      <c r="AA17" s="17">
        <f t="shared" si="9"/>
        <v>9</v>
      </c>
      <c r="AB17" s="17">
        <f t="shared" si="9"/>
        <v>0</v>
      </c>
      <c r="AC17" s="17">
        <f t="shared" si="9"/>
        <v>235</v>
      </c>
      <c r="AD17" s="17">
        <f t="shared" si="9"/>
        <v>0</v>
      </c>
      <c r="AE17" s="31">
        <f t="shared" si="9"/>
        <v>207</v>
      </c>
      <c r="AF17" s="31">
        <f t="shared" si="9"/>
        <v>442</v>
      </c>
    </row>
    <row r="18" spans="2:32" ht="23.1" customHeight="1" x14ac:dyDescent="0.25">
      <c r="B18" s="23" t="s">
        <v>45</v>
      </c>
      <c r="C18" s="50">
        <v>21</v>
      </c>
      <c r="D18" s="50">
        <v>3</v>
      </c>
      <c r="E18" s="50">
        <v>3</v>
      </c>
      <c r="F18" s="50">
        <v>6</v>
      </c>
      <c r="G18" s="50">
        <v>0</v>
      </c>
      <c r="H18" s="50">
        <v>0</v>
      </c>
      <c r="I18" s="50">
        <v>9</v>
      </c>
      <c r="J18" s="50">
        <v>2</v>
      </c>
      <c r="K18" s="50">
        <v>2</v>
      </c>
      <c r="L18" s="50">
        <v>0</v>
      </c>
      <c r="M18" s="50">
        <v>90</v>
      </c>
      <c r="N18" s="50">
        <v>0</v>
      </c>
      <c r="O18" s="15">
        <f t="shared" si="0"/>
        <v>46</v>
      </c>
      <c r="P18" s="15">
        <f t="shared" si="1"/>
        <v>136</v>
      </c>
      <c r="R18" s="1" t="s">
        <v>14</v>
      </c>
      <c r="S18" s="17">
        <f t="shared" ref="S18:AF18" si="10">SUM(C42:C45)</f>
        <v>149</v>
      </c>
      <c r="T18" s="17">
        <f t="shared" si="10"/>
        <v>16</v>
      </c>
      <c r="U18" s="17">
        <f t="shared" si="10"/>
        <v>21</v>
      </c>
      <c r="V18" s="17">
        <f t="shared" si="10"/>
        <v>30</v>
      </c>
      <c r="W18" s="17">
        <f t="shared" si="10"/>
        <v>1</v>
      </c>
      <c r="X18" s="17">
        <f t="shared" si="10"/>
        <v>0</v>
      </c>
      <c r="Y18" s="17">
        <f t="shared" si="10"/>
        <v>33</v>
      </c>
      <c r="Z18" s="17">
        <f t="shared" si="10"/>
        <v>3</v>
      </c>
      <c r="AA18" s="17">
        <f t="shared" si="10"/>
        <v>4</v>
      </c>
      <c r="AB18" s="17">
        <f t="shared" si="10"/>
        <v>0</v>
      </c>
      <c r="AC18" s="17">
        <f t="shared" si="10"/>
        <v>274</v>
      </c>
      <c r="AD18" s="17">
        <f t="shared" si="10"/>
        <v>0</v>
      </c>
      <c r="AE18" s="31">
        <f t="shared" si="10"/>
        <v>257</v>
      </c>
      <c r="AF18" s="31">
        <f t="shared" si="10"/>
        <v>531</v>
      </c>
    </row>
    <row r="19" spans="2:32" ht="23.1" customHeight="1" x14ac:dyDescent="0.25">
      <c r="B19" s="23" t="s">
        <v>46</v>
      </c>
      <c r="C19" s="50">
        <v>23</v>
      </c>
      <c r="D19" s="50">
        <v>3</v>
      </c>
      <c r="E19" s="50">
        <v>7</v>
      </c>
      <c r="F19" s="50">
        <v>8</v>
      </c>
      <c r="G19" s="50">
        <v>0</v>
      </c>
      <c r="H19" s="50">
        <v>0</v>
      </c>
      <c r="I19" s="50">
        <v>5</v>
      </c>
      <c r="J19" s="50">
        <v>1</v>
      </c>
      <c r="K19" s="50">
        <v>1</v>
      </c>
      <c r="L19" s="50">
        <v>1</v>
      </c>
      <c r="M19" s="50">
        <v>87</v>
      </c>
      <c r="N19" s="50">
        <v>0</v>
      </c>
      <c r="O19" s="15">
        <f t="shared" si="0"/>
        <v>49</v>
      </c>
      <c r="P19" s="15">
        <f t="shared" si="1"/>
        <v>136</v>
      </c>
      <c r="R19" s="1" t="s">
        <v>15</v>
      </c>
      <c r="S19" s="17">
        <f t="shared" ref="S19:AF19" si="11">SUM(C46:C49)</f>
        <v>181</v>
      </c>
      <c r="T19" s="17">
        <f t="shared" si="11"/>
        <v>22</v>
      </c>
      <c r="U19" s="17">
        <f t="shared" si="11"/>
        <v>25</v>
      </c>
      <c r="V19" s="17">
        <f t="shared" si="11"/>
        <v>38</v>
      </c>
      <c r="W19" s="17">
        <f t="shared" si="11"/>
        <v>2</v>
      </c>
      <c r="X19" s="17">
        <f t="shared" si="11"/>
        <v>0</v>
      </c>
      <c r="Y19" s="17">
        <f t="shared" si="11"/>
        <v>26</v>
      </c>
      <c r="Z19" s="17">
        <f t="shared" si="11"/>
        <v>2</v>
      </c>
      <c r="AA19" s="17">
        <f t="shared" si="11"/>
        <v>6</v>
      </c>
      <c r="AB19" s="17">
        <f t="shared" si="11"/>
        <v>0</v>
      </c>
      <c r="AC19" s="17">
        <f t="shared" si="11"/>
        <v>256</v>
      </c>
      <c r="AD19" s="17">
        <f t="shared" si="11"/>
        <v>0</v>
      </c>
      <c r="AE19" s="31">
        <f t="shared" si="11"/>
        <v>302</v>
      </c>
      <c r="AF19" s="31">
        <f t="shared" si="11"/>
        <v>558</v>
      </c>
    </row>
    <row r="20" spans="2:32" ht="23.1" customHeight="1" x14ac:dyDescent="0.25">
      <c r="B20" s="23" t="s">
        <v>47</v>
      </c>
      <c r="C20" s="50">
        <v>21</v>
      </c>
      <c r="D20" s="50">
        <v>11</v>
      </c>
      <c r="E20" s="50">
        <v>8</v>
      </c>
      <c r="F20" s="50">
        <v>10</v>
      </c>
      <c r="G20" s="50">
        <v>0</v>
      </c>
      <c r="H20" s="50">
        <v>0</v>
      </c>
      <c r="I20" s="50">
        <v>7</v>
      </c>
      <c r="J20" s="50">
        <v>0</v>
      </c>
      <c r="K20" s="50">
        <v>1</v>
      </c>
      <c r="L20" s="50">
        <v>0</v>
      </c>
      <c r="M20" s="50">
        <v>91</v>
      </c>
      <c r="N20" s="50">
        <v>0</v>
      </c>
      <c r="O20" s="15">
        <f t="shared" si="0"/>
        <v>58</v>
      </c>
      <c r="P20" s="15">
        <f t="shared" si="1"/>
        <v>149</v>
      </c>
      <c r="R20" s="1" t="s">
        <v>16</v>
      </c>
      <c r="S20" s="17">
        <f t="shared" ref="S20:AF20" si="12">SUM(C50:C53)</f>
        <v>293</v>
      </c>
      <c r="T20" s="17">
        <f t="shared" si="12"/>
        <v>38</v>
      </c>
      <c r="U20" s="17">
        <f t="shared" si="12"/>
        <v>39</v>
      </c>
      <c r="V20" s="17">
        <f t="shared" si="12"/>
        <v>50</v>
      </c>
      <c r="W20" s="17">
        <f t="shared" si="12"/>
        <v>4</v>
      </c>
      <c r="X20" s="17">
        <f t="shared" si="12"/>
        <v>0</v>
      </c>
      <c r="Y20" s="17">
        <f t="shared" si="12"/>
        <v>24</v>
      </c>
      <c r="Z20" s="17">
        <f t="shared" si="12"/>
        <v>4</v>
      </c>
      <c r="AA20" s="17">
        <f t="shared" si="12"/>
        <v>8</v>
      </c>
      <c r="AB20" s="17">
        <f t="shared" si="12"/>
        <v>0</v>
      </c>
      <c r="AC20" s="17">
        <f t="shared" si="12"/>
        <v>286</v>
      </c>
      <c r="AD20" s="17">
        <f t="shared" si="12"/>
        <v>0</v>
      </c>
      <c r="AE20" s="31">
        <f t="shared" si="12"/>
        <v>460</v>
      </c>
      <c r="AF20" s="31">
        <f t="shared" si="12"/>
        <v>746</v>
      </c>
    </row>
    <row r="21" spans="2:32" ht="23.1" customHeight="1" x14ac:dyDescent="0.25">
      <c r="B21" s="23" t="s">
        <v>48</v>
      </c>
      <c r="C21" s="50">
        <v>21</v>
      </c>
      <c r="D21" s="50">
        <v>7</v>
      </c>
      <c r="E21" s="50">
        <v>12</v>
      </c>
      <c r="F21" s="50">
        <v>14</v>
      </c>
      <c r="G21" s="50">
        <v>0</v>
      </c>
      <c r="H21" s="50">
        <v>0</v>
      </c>
      <c r="I21" s="50">
        <v>4</v>
      </c>
      <c r="J21" s="50">
        <v>3</v>
      </c>
      <c r="K21" s="50">
        <v>3</v>
      </c>
      <c r="L21" s="50">
        <v>0</v>
      </c>
      <c r="M21" s="50">
        <v>94</v>
      </c>
      <c r="N21" s="50">
        <v>0</v>
      </c>
      <c r="O21" s="15">
        <f t="shared" si="0"/>
        <v>64</v>
      </c>
      <c r="P21" s="15">
        <f t="shared" si="1"/>
        <v>158</v>
      </c>
      <c r="R21" s="36" t="s">
        <v>20</v>
      </c>
      <c r="S21" s="34">
        <f t="shared" ref="S21:AF21" si="13">SUM(C54:C57)</f>
        <v>307</v>
      </c>
      <c r="T21" s="17">
        <f t="shared" si="13"/>
        <v>33</v>
      </c>
      <c r="U21" s="17">
        <f t="shared" si="13"/>
        <v>40</v>
      </c>
      <c r="V21" s="17">
        <f t="shared" si="13"/>
        <v>49</v>
      </c>
      <c r="W21" s="17">
        <f t="shared" si="13"/>
        <v>2</v>
      </c>
      <c r="X21" s="17">
        <f t="shared" si="13"/>
        <v>0</v>
      </c>
      <c r="Y21" s="17">
        <f t="shared" si="13"/>
        <v>23</v>
      </c>
      <c r="Z21" s="17">
        <f t="shared" si="13"/>
        <v>2</v>
      </c>
      <c r="AA21" s="17">
        <f t="shared" si="13"/>
        <v>3</v>
      </c>
      <c r="AB21" s="17">
        <f t="shared" si="13"/>
        <v>1</v>
      </c>
      <c r="AC21" s="17">
        <f t="shared" si="13"/>
        <v>301</v>
      </c>
      <c r="AD21" s="17">
        <f t="shared" si="13"/>
        <v>0</v>
      </c>
      <c r="AE21" s="31">
        <f t="shared" si="13"/>
        <v>460</v>
      </c>
      <c r="AF21" s="31">
        <f t="shared" si="13"/>
        <v>761</v>
      </c>
    </row>
    <row r="22" spans="2:32" ht="23.1" customHeight="1" x14ac:dyDescent="0.25">
      <c r="B22" s="23" t="s">
        <v>49</v>
      </c>
      <c r="C22" s="50">
        <v>25</v>
      </c>
      <c r="D22" s="50">
        <v>4</v>
      </c>
      <c r="E22" s="50">
        <v>8</v>
      </c>
      <c r="F22" s="50">
        <v>8</v>
      </c>
      <c r="G22" s="50">
        <v>0</v>
      </c>
      <c r="H22" s="50">
        <v>0</v>
      </c>
      <c r="I22" s="50">
        <v>11</v>
      </c>
      <c r="J22" s="50">
        <v>1</v>
      </c>
      <c r="K22" s="50">
        <v>1</v>
      </c>
      <c r="L22" s="50">
        <v>1</v>
      </c>
      <c r="M22" s="50">
        <v>111</v>
      </c>
      <c r="N22" s="50">
        <v>0</v>
      </c>
      <c r="O22" s="15">
        <f t="shared" si="0"/>
        <v>59</v>
      </c>
      <c r="P22" s="15">
        <f t="shared" si="1"/>
        <v>170</v>
      </c>
      <c r="R22" s="38" t="s">
        <v>90</v>
      </c>
      <c r="S22" s="39">
        <f>MAX(S10:S12)</f>
        <v>141</v>
      </c>
      <c r="T22" s="39">
        <f t="shared" ref="T22:AF22" si="14">MAX(T10:T12)</f>
        <v>25</v>
      </c>
      <c r="U22" s="39">
        <f t="shared" si="14"/>
        <v>30</v>
      </c>
      <c r="V22" s="39">
        <f t="shared" si="14"/>
        <v>44</v>
      </c>
      <c r="W22" s="39">
        <f t="shared" si="14"/>
        <v>3</v>
      </c>
      <c r="X22" s="39">
        <f t="shared" si="14"/>
        <v>0</v>
      </c>
      <c r="Y22" s="39">
        <f t="shared" si="14"/>
        <v>25</v>
      </c>
      <c r="Z22" s="39">
        <f t="shared" si="14"/>
        <v>6</v>
      </c>
      <c r="AA22" s="39">
        <f t="shared" si="14"/>
        <v>7</v>
      </c>
      <c r="AB22" s="39">
        <f t="shared" si="14"/>
        <v>1</v>
      </c>
      <c r="AC22" s="39">
        <f t="shared" si="14"/>
        <v>366</v>
      </c>
      <c r="AD22" s="39">
        <f t="shared" si="14"/>
        <v>1</v>
      </c>
      <c r="AE22" s="40">
        <f t="shared" si="14"/>
        <v>243</v>
      </c>
      <c r="AF22" s="40">
        <f t="shared" si="14"/>
        <v>594</v>
      </c>
    </row>
    <row r="23" spans="2:32" ht="23.1" customHeight="1" x14ac:dyDescent="0.25">
      <c r="B23" s="23" t="s">
        <v>50</v>
      </c>
      <c r="C23" s="50">
        <v>27</v>
      </c>
      <c r="D23" s="50">
        <v>4</v>
      </c>
      <c r="E23" s="50">
        <v>7</v>
      </c>
      <c r="F23" s="50">
        <v>8</v>
      </c>
      <c r="G23" s="50">
        <v>0</v>
      </c>
      <c r="H23" s="50">
        <v>0</v>
      </c>
      <c r="I23" s="50">
        <v>9</v>
      </c>
      <c r="J23" s="50">
        <v>3</v>
      </c>
      <c r="K23" s="50">
        <v>0</v>
      </c>
      <c r="L23" s="50">
        <v>0</v>
      </c>
      <c r="M23" s="50">
        <v>96</v>
      </c>
      <c r="N23" s="50">
        <v>0</v>
      </c>
      <c r="O23" s="15">
        <f t="shared" si="0"/>
        <v>58</v>
      </c>
      <c r="P23" s="15">
        <f t="shared" si="1"/>
        <v>154</v>
      </c>
      <c r="R23" s="38" t="s">
        <v>91</v>
      </c>
      <c r="S23" s="39">
        <f>MAX(S13:S18)</f>
        <v>149</v>
      </c>
      <c r="T23" s="39">
        <f t="shared" ref="T23:AF23" si="15">MAX(T13:T18)</f>
        <v>23</v>
      </c>
      <c r="U23" s="39">
        <f t="shared" si="15"/>
        <v>29</v>
      </c>
      <c r="V23" s="39">
        <f t="shared" si="15"/>
        <v>31</v>
      </c>
      <c r="W23" s="39">
        <f t="shared" si="15"/>
        <v>1</v>
      </c>
      <c r="X23" s="39">
        <f t="shared" si="15"/>
        <v>0</v>
      </c>
      <c r="Y23" s="39">
        <f t="shared" si="15"/>
        <v>41</v>
      </c>
      <c r="Z23" s="39">
        <f t="shared" si="15"/>
        <v>8</v>
      </c>
      <c r="AA23" s="39">
        <f t="shared" si="15"/>
        <v>9</v>
      </c>
      <c r="AB23" s="39">
        <f t="shared" si="15"/>
        <v>1</v>
      </c>
      <c r="AC23" s="39">
        <f t="shared" si="15"/>
        <v>381</v>
      </c>
      <c r="AD23" s="39">
        <f t="shared" si="15"/>
        <v>0</v>
      </c>
      <c r="AE23" s="40">
        <f t="shared" si="15"/>
        <v>257</v>
      </c>
      <c r="AF23" s="40">
        <f t="shared" si="15"/>
        <v>606</v>
      </c>
    </row>
    <row r="24" spans="2:32" ht="23.1" customHeight="1" x14ac:dyDescent="0.25">
      <c r="B24" s="23" t="s">
        <v>51</v>
      </c>
      <c r="C24" s="50">
        <v>21</v>
      </c>
      <c r="D24" s="50">
        <v>7</v>
      </c>
      <c r="E24" s="50">
        <v>6</v>
      </c>
      <c r="F24" s="50">
        <v>9</v>
      </c>
      <c r="G24" s="50">
        <v>0</v>
      </c>
      <c r="H24" s="50">
        <v>0</v>
      </c>
      <c r="I24" s="50">
        <v>9</v>
      </c>
      <c r="J24" s="50">
        <v>0</v>
      </c>
      <c r="K24" s="50">
        <v>2</v>
      </c>
      <c r="L24" s="50">
        <v>0</v>
      </c>
      <c r="M24" s="50">
        <v>86</v>
      </c>
      <c r="N24" s="50">
        <v>0</v>
      </c>
      <c r="O24" s="15">
        <f t="shared" si="0"/>
        <v>54</v>
      </c>
      <c r="P24" s="15">
        <f t="shared" si="1"/>
        <v>140</v>
      </c>
      <c r="R24" s="38" t="s">
        <v>92</v>
      </c>
      <c r="S24" s="39">
        <f>MAX(S19:S21)</f>
        <v>307</v>
      </c>
      <c r="T24" s="39">
        <f t="shared" ref="T24:AF24" si="16">MAX(T19:T21)</f>
        <v>38</v>
      </c>
      <c r="U24" s="39">
        <f t="shared" si="16"/>
        <v>40</v>
      </c>
      <c r="V24" s="39">
        <f t="shared" si="16"/>
        <v>50</v>
      </c>
      <c r="W24" s="39">
        <f t="shared" si="16"/>
        <v>4</v>
      </c>
      <c r="X24" s="39">
        <f t="shared" si="16"/>
        <v>0</v>
      </c>
      <c r="Y24" s="39">
        <f t="shared" si="16"/>
        <v>26</v>
      </c>
      <c r="Z24" s="39">
        <f t="shared" si="16"/>
        <v>4</v>
      </c>
      <c r="AA24" s="39">
        <f t="shared" si="16"/>
        <v>8</v>
      </c>
      <c r="AB24" s="39">
        <f t="shared" si="16"/>
        <v>1</v>
      </c>
      <c r="AC24" s="39">
        <f t="shared" si="16"/>
        <v>301</v>
      </c>
      <c r="AD24" s="39">
        <f t="shared" si="16"/>
        <v>0</v>
      </c>
      <c r="AE24" s="40">
        <f t="shared" si="16"/>
        <v>460</v>
      </c>
      <c r="AF24" s="40">
        <f t="shared" si="16"/>
        <v>761</v>
      </c>
    </row>
    <row r="25" spans="2:32" ht="23.1" customHeight="1" x14ac:dyDescent="0.25">
      <c r="B25" s="23" t="s">
        <v>52</v>
      </c>
      <c r="C25" s="50">
        <v>29</v>
      </c>
      <c r="D25" s="50">
        <v>3</v>
      </c>
      <c r="E25" s="50">
        <v>6</v>
      </c>
      <c r="F25" s="50">
        <v>6</v>
      </c>
      <c r="G25" s="50">
        <v>0</v>
      </c>
      <c r="H25" s="50">
        <v>0</v>
      </c>
      <c r="I25" s="50">
        <v>9</v>
      </c>
      <c r="J25" s="50">
        <v>0</v>
      </c>
      <c r="K25" s="50">
        <v>1</v>
      </c>
      <c r="L25" s="50">
        <v>0</v>
      </c>
      <c r="M25" s="50">
        <v>88</v>
      </c>
      <c r="N25" s="50">
        <v>0</v>
      </c>
      <c r="O25" s="15">
        <f t="shared" si="0"/>
        <v>54</v>
      </c>
      <c r="P25" s="15">
        <f t="shared" si="1"/>
        <v>142</v>
      </c>
      <c r="R25" s="37" t="s">
        <v>85</v>
      </c>
      <c r="S25" s="35">
        <f t="shared" ref="S25:AF25" si="17">SUM(S10:S12)</f>
        <v>360</v>
      </c>
      <c r="T25" s="16">
        <f t="shared" si="17"/>
        <v>70</v>
      </c>
      <c r="U25" s="16">
        <f t="shared" si="17"/>
        <v>58</v>
      </c>
      <c r="V25" s="16">
        <f t="shared" si="17"/>
        <v>115</v>
      </c>
      <c r="W25" s="16">
        <f t="shared" si="17"/>
        <v>3</v>
      </c>
      <c r="X25" s="16">
        <f t="shared" si="17"/>
        <v>0</v>
      </c>
      <c r="Y25" s="16">
        <f t="shared" si="17"/>
        <v>55</v>
      </c>
      <c r="Z25" s="16">
        <f t="shared" si="17"/>
        <v>10</v>
      </c>
      <c r="AA25" s="16">
        <f t="shared" si="17"/>
        <v>14</v>
      </c>
      <c r="AB25" s="16">
        <f t="shared" si="17"/>
        <v>2</v>
      </c>
      <c r="AC25" s="16">
        <f t="shared" si="17"/>
        <v>1049</v>
      </c>
      <c r="AD25" s="16">
        <f t="shared" si="17"/>
        <v>1</v>
      </c>
      <c r="AE25" s="32">
        <f t="shared" si="17"/>
        <v>688</v>
      </c>
      <c r="AF25" s="32">
        <f t="shared" si="17"/>
        <v>1737</v>
      </c>
    </row>
    <row r="26" spans="2:32" ht="23.1" customHeight="1" x14ac:dyDescent="0.25">
      <c r="B26" s="23" t="s">
        <v>53</v>
      </c>
      <c r="C26" s="50">
        <v>23</v>
      </c>
      <c r="D26" s="50">
        <v>6</v>
      </c>
      <c r="E26" s="50">
        <v>6</v>
      </c>
      <c r="F26" s="50">
        <v>5</v>
      </c>
      <c r="G26" s="50">
        <v>0</v>
      </c>
      <c r="H26" s="50">
        <v>0</v>
      </c>
      <c r="I26" s="50">
        <v>8</v>
      </c>
      <c r="J26" s="50">
        <v>2</v>
      </c>
      <c r="K26" s="50">
        <v>3</v>
      </c>
      <c r="L26" s="50">
        <v>0</v>
      </c>
      <c r="M26" s="50">
        <v>101</v>
      </c>
      <c r="N26" s="50">
        <v>0</v>
      </c>
      <c r="O26" s="15">
        <f t="shared" si="0"/>
        <v>53</v>
      </c>
      <c r="P26" s="15">
        <f t="shared" si="1"/>
        <v>154</v>
      </c>
      <c r="R26" s="28" t="s">
        <v>86</v>
      </c>
      <c r="S26" s="16">
        <f t="shared" ref="S26:AF26" si="18">SUM(S13:S18)</f>
        <v>712</v>
      </c>
      <c r="T26" s="16">
        <f t="shared" si="18"/>
        <v>95</v>
      </c>
      <c r="U26" s="16">
        <f t="shared" si="18"/>
        <v>123</v>
      </c>
      <c r="V26" s="16">
        <f t="shared" si="18"/>
        <v>172</v>
      </c>
      <c r="W26" s="16">
        <f t="shared" si="18"/>
        <v>2</v>
      </c>
      <c r="X26" s="16">
        <f t="shared" si="18"/>
        <v>0</v>
      </c>
      <c r="Y26" s="16">
        <f t="shared" si="18"/>
        <v>204</v>
      </c>
      <c r="Z26" s="16">
        <f t="shared" si="18"/>
        <v>26</v>
      </c>
      <c r="AA26" s="16">
        <f t="shared" si="18"/>
        <v>27</v>
      </c>
      <c r="AB26" s="16">
        <f t="shared" si="18"/>
        <v>1</v>
      </c>
      <c r="AC26" s="16">
        <f t="shared" si="18"/>
        <v>1798</v>
      </c>
      <c r="AD26" s="16">
        <f t="shared" si="18"/>
        <v>0</v>
      </c>
      <c r="AE26" s="32">
        <f t="shared" si="18"/>
        <v>1362</v>
      </c>
      <c r="AF26" s="32">
        <f t="shared" si="18"/>
        <v>3160</v>
      </c>
    </row>
    <row r="27" spans="2:32" ht="23.1" customHeight="1" x14ac:dyDescent="0.25">
      <c r="B27" s="23" t="s">
        <v>54</v>
      </c>
      <c r="C27" s="50">
        <v>23</v>
      </c>
      <c r="D27" s="50">
        <v>8</v>
      </c>
      <c r="E27" s="50">
        <v>7</v>
      </c>
      <c r="F27" s="50">
        <v>5</v>
      </c>
      <c r="G27" s="50">
        <v>0</v>
      </c>
      <c r="H27" s="50">
        <v>0</v>
      </c>
      <c r="I27" s="50">
        <v>11</v>
      </c>
      <c r="J27" s="50">
        <v>4</v>
      </c>
      <c r="K27" s="50">
        <v>1</v>
      </c>
      <c r="L27" s="50">
        <v>0</v>
      </c>
      <c r="M27" s="50">
        <v>93</v>
      </c>
      <c r="N27" s="50">
        <v>0</v>
      </c>
      <c r="O27" s="15">
        <f t="shared" si="0"/>
        <v>59</v>
      </c>
      <c r="P27" s="15">
        <f t="shared" si="1"/>
        <v>152</v>
      </c>
      <c r="R27" s="29" t="s">
        <v>87</v>
      </c>
      <c r="S27" s="16">
        <f t="shared" ref="S27:AF27" si="19">SUM(S19:S21)</f>
        <v>781</v>
      </c>
      <c r="T27" s="16">
        <f t="shared" si="19"/>
        <v>93</v>
      </c>
      <c r="U27" s="16">
        <f t="shared" si="19"/>
        <v>104</v>
      </c>
      <c r="V27" s="16">
        <f t="shared" si="19"/>
        <v>137</v>
      </c>
      <c r="W27" s="16">
        <f t="shared" si="19"/>
        <v>8</v>
      </c>
      <c r="X27" s="16">
        <f t="shared" si="19"/>
        <v>0</v>
      </c>
      <c r="Y27" s="16">
        <f t="shared" si="19"/>
        <v>73</v>
      </c>
      <c r="Z27" s="16">
        <f t="shared" si="19"/>
        <v>8</v>
      </c>
      <c r="AA27" s="16">
        <f t="shared" si="19"/>
        <v>17</v>
      </c>
      <c r="AB27" s="16">
        <f t="shared" si="19"/>
        <v>1</v>
      </c>
      <c r="AC27" s="16">
        <f t="shared" si="19"/>
        <v>843</v>
      </c>
      <c r="AD27" s="16">
        <f t="shared" si="19"/>
        <v>0</v>
      </c>
      <c r="AE27" s="32">
        <f t="shared" si="19"/>
        <v>1222</v>
      </c>
      <c r="AF27" s="32">
        <f t="shared" si="19"/>
        <v>2065</v>
      </c>
    </row>
    <row r="28" spans="2:32" ht="23.1" customHeight="1" x14ac:dyDescent="0.25">
      <c r="B28" s="23" t="s">
        <v>55</v>
      </c>
      <c r="C28" s="50">
        <v>28</v>
      </c>
      <c r="D28" s="50">
        <v>4</v>
      </c>
      <c r="E28" s="50">
        <v>10</v>
      </c>
      <c r="F28" s="50">
        <v>5</v>
      </c>
      <c r="G28" s="50">
        <v>0</v>
      </c>
      <c r="H28" s="50">
        <v>0</v>
      </c>
      <c r="I28" s="50">
        <v>10</v>
      </c>
      <c r="J28" s="50">
        <v>1</v>
      </c>
      <c r="K28" s="50">
        <v>0</v>
      </c>
      <c r="L28" s="50">
        <v>0</v>
      </c>
      <c r="M28" s="50">
        <v>92</v>
      </c>
      <c r="N28" s="50">
        <v>0</v>
      </c>
      <c r="O28" s="15">
        <f t="shared" si="0"/>
        <v>58</v>
      </c>
      <c r="P28" s="15">
        <f t="shared" si="1"/>
        <v>150</v>
      </c>
      <c r="R28" s="5" t="s">
        <v>17</v>
      </c>
      <c r="S28" s="16">
        <f t="shared" ref="S28:AF28" si="20">SUM(S10:S21)</f>
        <v>1853</v>
      </c>
      <c r="T28" s="16">
        <f t="shared" si="20"/>
        <v>258</v>
      </c>
      <c r="U28" s="16">
        <f t="shared" si="20"/>
        <v>285</v>
      </c>
      <c r="V28" s="16">
        <f t="shared" si="20"/>
        <v>424</v>
      </c>
      <c r="W28" s="16">
        <f t="shared" si="20"/>
        <v>13</v>
      </c>
      <c r="X28" s="16">
        <f t="shared" si="20"/>
        <v>0</v>
      </c>
      <c r="Y28" s="16">
        <f t="shared" si="20"/>
        <v>332</v>
      </c>
      <c r="Z28" s="16">
        <f t="shared" si="20"/>
        <v>44</v>
      </c>
      <c r="AA28" s="16">
        <f t="shared" si="20"/>
        <v>58</v>
      </c>
      <c r="AB28" s="16">
        <f t="shared" si="20"/>
        <v>4</v>
      </c>
      <c r="AC28" s="16">
        <f t="shared" si="20"/>
        <v>3690</v>
      </c>
      <c r="AD28" s="16">
        <f t="shared" si="20"/>
        <v>1</v>
      </c>
      <c r="AE28" s="32">
        <f t="shared" si="20"/>
        <v>3272</v>
      </c>
      <c r="AF28" s="32">
        <f t="shared" si="20"/>
        <v>6962</v>
      </c>
    </row>
    <row r="29" spans="2:32" ht="23.1" customHeight="1" x14ac:dyDescent="0.25">
      <c r="B29" s="23" t="s">
        <v>56</v>
      </c>
      <c r="C29" s="50">
        <v>26</v>
      </c>
      <c r="D29" s="50">
        <v>5</v>
      </c>
      <c r="E29" s="50">
        <v>6</v>
      </c>
      <c r="F29" s="50">
        <v>12</v>
      </c>
      <c r="G29" s="50">
        <v>0</v>
      </c>
      <c r="H29" s="50">
        <v>0</v>
      </c>
      <c r="I29" s="50">
        <v>12</v>
      </c>
      <c r="J29" s="50">
        <v>1</v>
      </c>
      <c r="K29" s="50">
        <v>0</v>
      </c>
      <c r="L29" s="50">
        <v>0</v>
      </c>
      <c r="M29" s="50">
        <v>72</v>
      </c>
      <c r="N29" s="50">
        <v>0</v>
      </c>
      <c r="O29" s="15">
        <f t="shared" si="0"/>
        <v>62</v>
      </c>
      <c r="P29" s="15">
        <f t="shared" si="1"/>
        <v>134</v>
      </c>
      <c r="R29"/>
      <c r="S29" s="20"/>
      <c r="T29" s="19"/>
    </row>
    <row r="30" spans="2:32" ht="23.1" customHeight="1" x14ac:dyDescent="0.25">
      <c r="B30" s="23" t="s">
        <v>57</v>
      </c>
      <c r="C30" s="50">
        <v>43</v>
      </c>
      <c r="D30" s="50">
        <v>4</v>
      </c>
      <c r="E30" s="50">
        <v>2</v>
      </c>
      <c r="F30" s="50">
        <v>4</v>
      </c>
      <c r="G30" s="50">
        <v>0</v>
      </c>
      <c r="H30" s="50">
        <v>0</v>
      </c>
      <c r="I30" s="50">
        <v>9</v>
      </c>
      <c r="J30" s="50">
        <v>1</v>
      </c>
      <c r="K30" s="50">
        <v>1</v>
      </c>
      <c r="L30" s="50">
        <v>0</v>
      </c>
      <c r="M30" s="50">
        <v>77</v>
      </c>
      <c r="N30" s="50">
        <v>0</v>
      </c>
      <c r="O30" s="15">
        <f t="shared" si="0"/>
        <v>64</v>
      </c>
      <c r="P30" s="15">
        <f t="shared" si="1"/>
        <v>141</v>
      </c>
    </row>
    <row r="31" spans="2:32" ht="23.1" customHeight="1" x14ac:dyDescent="0.25">
      <c r="B31" s="24" t="s">
        <v>58</v>
      </c>
      <c r="C31" s="50">
        <v>30</v>
      </c>
      <c r="D31" s="50">
        <v>1</v>
      </c>
      <c r="E31" s="50">
        <v>10</v>
      </c>
      <c r="F31" s="50">
        <v>9</v>
      </c>
      <c r="G31" s="50">
        <v>0</v>
      </c>
      <c r="H31" s="50">
        <v>0</v>
      </c>
      <c r="I31" s="50">
        <v>7</v>
      </c>
      <c r="J31" s="50">
        <v>1</v>
      </c>
      <c r="K31" s="50">
        <v>0</v>
      </c>
      <c r="L31" s="50">
        <v>0</v>
      </c>
      <c r="M31" s="50">
        <v>85</v>
      </c>
      <c r="N31" s="50">
        <v>0</v>
      </c>
      <c r="O31" s="15">
        <f t="shared" si="0"/>
        <v>58</v>
      </c>
      <c r="P31" s="15">
        <f t="shared" si="1"/>
        <v>143</v>
      </c>
    </row>
    <row r="32" spans="2:32" ht="23.1" customHeight="1" x14ac:dyDescent="0.25">
      <c r="B32" s="24" t="s">
        <v>59</v>
      </c>
      <c r="C32" s="50">
        <v>31</v>
      </c>
      <c r="D32" s="50">
        <v>3</v>
      </c>
      <c r="E32" s="50">
        <v>4</v>
      </c>
      <c r="F32" s="50">
        <v>6</v>
      </c>
      <c r="G32" s="50">
        <v>0</v>
      </c>
      <c r="H32" s="50">
        <v>0</v>
      </c>
      <c r="I32" s="50">
        <v>9</v>
      </c>
      <c r="J32" s="50">
        <v>0</v>
      </c>
      <c r="K32" s="50">
        <v>1</v>
      </c>
      <c r="L32" s="50">
        <v>0</v>
      </c>
      <c r="M32" s="50">
        <v>56</v>
      </c>
      <c r="N32" s="50">
        <v>0</v>
      </c>
      <c r="O32" s="15">
        <f t="shared" si="0"/>
        <v>54</v>
      </c>
      <c r="P32" s="15">
        <f t="shared" si="1"/>
        <v>110</v>
      </c>
    </row>
    <row r="33" spans="2:20" ht="23.1" customHeight="1" x14ac:dyDescent="0.25">
      <c r="B33" s="23" t="s">
        <v>60</v>
      </c>
      <c r="C33" s="50">
        <v>28</v>
      </c>
      <c r="D33" s="50">
        <v>0</v>
      </c>
      <c r="E33" s="50">
        <v>4</v>
      </c>
      <c r="F33" s="50">
        <v>6</v>
      </c>
      <c r="G33" s="50">
        <v>0</v>
      </c>
      <c r="H33" s="50">
        <v>0</v>
      </c>
      <c r="I33" s="50">
        <v>4</v>
      </c>
      <c r="J33" s="50">
        <v>0</v>
      </c>
      <c r="K33" s="50">
        <v>1</v>
      </c>
      <c r="L33" s="50">
        <v>0</v>
      </c>
      <c r="M33" s="50">
        <v>61</v>
      </c>
      <c r="N33" s="50">
        <v>0</v>
      </c>
      <c r="O33" s="15">
        <f t="shared" si="0"/>
        <v>43</v>
      </c>
      <c r="P33" s="15">
        <f t="shared" si="1"/>
        <v>104</v>
      </c>
    </row>
    <row r="34" spans="2:20" ht="23.1" customHeight="1" x14ac:dyDescent="0.25">
      <c r="B34" s="24" t="s">
        <v>61</v>
      </c>
      <c r="C34" s="50">
        <v>35</v>
      </c>
      <c r="D34" s="50">
        <v>3</v>
      </c>
      <c r="E34" s="50">
        <v>3</v>
      </c>
      <c r="F34" s="50">
        <v>9</v>
      </c>
      <c r="G34" s="50">
        <v>0</v>
      </c>
      <c r="H34" s="50">
        <v>0</v>
      </c>
      <c r="I34" s="50">
        <v>8</v>
      </c>
      <c r="J34" s="50">
        <v>0</v>
      </c>
      <c r="K34" s="50">
        <v>0</v>
      </c>
      <c r="L34" s="50">
        <v>0</v>
      </c>
      <c r="M34" s="50">
        <v>85</v>
      </c>
      <c r="N34" s="50">
        <v>0</v>
      </c>
      <c r="O34" s="15">
        <f t="shared" si="0"/>
        <v>58</v>
      </c>
      <c r="P34" s="15">
        <f t="shared" si="1"/>
        <v>143</v>
      </c>
    </row>
    <row r="35" spans="2:20" ht="23.1" customHeight="1" x14ac:dyDescent="0.25">
      <c r="B35" s="24" t="s">
        <v>62</v>
      </c>
      <c r="C35" s="50">
        <v>29</v>
      </c>
      <c r="D35" s="50">
        <v>5</v>
      </c>
      <c r="E35" s="50">
        <v>8</v>
      </c>
      <c r="F35" s="50">
        <v>5</v>
      </c>
      <c r="G35" s="50">
        <v>0</v>
      </c>
      <c r="H35" s="50">
        <v>0</v>
      </c>
      <c r="I35" s="50">
        <v>4</v>
      </c>
      <c r="J35" s="50">
        <v>1</v>
      </c>
      <c r="K35" s="50">
        <v>0</v>
      </c>
      <c r="L35" s="50">
        <v>0</v>
      </c>
      <c r="M35" s="50">
        <v>75</v>
      </c>
      <c r="N35" s="50">
        <v>0</v>
      </c>
      <c r="O35" s="15">
        <f t="shared" si="0"/>
        <v>52</v>
      </c>
      <c r="P35" s="15">
        <f t="shared" si="1"/>
        <v>127</v>
      </c>
    </row>
    <row r="36" spans="2:20" ht="23.1" customHeight="1" x14ac:dyDescent="0.25">
      <c r="B36" s="24" t="s">
        <v>63</v>
      </c>
      <c r="C36" s="50">
        <v>39</v>
      </c>
      <c r="D36" s="50">
        <v>2</v>
      </c>
      <c r="E36" s="50">
        <v>3</v>
      </c>
      <c r="F36" s="50">
        <v>7</v>
      </c>
      <c r="G36" s="50">
        <v>0</v>
      </c>
      <c r="H36" s="50">
        <v>0</v>
      </c>
      <c r="I36" s="50">
        <v>7</v>
      </c>
      <c r="J36" s="50">
        <v>0</v>
      </c>
      <c r="K36" s="50">
        <v>0</v>
      </c>
      <c r="L36" s="50">
        <v>0</v>
      </c>
      <c r="M36" s="50">
        <v>56</v>
      </c>
      <c r="N36" s="50">
        <v>0</v>
      </c>
      <c r="O36" s="15">
        <f t="shared" si="0"/>
        <v>58</v>
      </c>
      <c r="P36" s="15">
        <f t="shared" si="1"/>
        <v>114</v>
      </c>
    </row>
    <row r="37" spans="2:20" ht="23.1" customHeight="1" x14ac:dyDescent="0.25">
      <c r="B37" s="23" t="s">
        <v>64</v>
      </c>
      <c r="C37" s="50">
        <v>20</v>
      </c>
      <c r="D37" s="50">
        <v>3</v>
      </c>
      <c r="E37" s="50">
        <v>3</v>
      </c>
      <c r="F37" s="50">
        <v>10</v>
      </c>
      <c r="G37" s="50">
        <v>0</v>
      </c>
      <c r="H37" s="50">
        <v>0</v>
      </c>
      <c r="I37" s="50">
        <v>14</v>
      </c>
      <c r="J37" s="50">
        <v>1</v>
      </c>
      <c r="K37" s="50">
        <v>3</v>
      </c>
      <c r="L37" s="50">
        <v>0</v>
      </c>
      <c r="M37" s="50">
        <v>55</v>
      </c>
      <c r="N37" s="50">
        <v>0</v>
      </c>
      <c r="O37" s="15">
        <f t="shared" si="0"/>
        <v>54</v>
      </c>
      <c r="P37" s="15">
        <f t="shared" si="1"/>
        <v>109</v>
      </c>
    </row>
    <row r="38" spans="2:20" ht="23.1" customHeight="1" x14ac:dyDescent="0.25">
      <c r="B38" s="24" t="s">
        <v>65</v>
      </c>
      <c r="C38" s="50">
        <v>19</v>
      </c>
      <c r="D38" s="50">
        <v>5</v>
      </c>
      <c r="E38" s="50">
        <v>1</v>
      </c>
      <c r="F38" s="50">
        <v>7</v>
      </c>
      <c r="G38" s="50">
        <v>0</v>
      </c>
      <c r="H38" s="50">
        <v>0</v>
      </c>
      <c r="I38" s="50">
        <v>9</v>
      </c>
      <c r="J38" s="50">
        <v>4</v>
      </c>
      <c r="K38" s="50">
        <v>2</v>
      </c>
      <c r="L38" s="50">
        <v>0</v>
      </c>
      <c r="M38" s="50">
        <v>60</v>
      </c>
      <c r="N38" s="50">
        <v>0</v>
      </c>
      <c r="O38" s="15">
        <f t="shared" si="0"/>
        <v>47</v>
      </c>
      <c r="P38" s="15">
        <f t="shared" si="1"/>
        <v>107</v>
      </c>
    </row>
    <row r="39" spans="2:20" ht="23.1" customHeight="1" x14ac:dyDescent="0.25">
      <c r="B39" s="24" t="s">
        <v>66</v>
      </c>
      <c r="C39" s="50">
        <v>30</v>
      </c>
      <c r="D39" s="50">
        <v>2</v>
      </c>
      <c r="E39" s="50">
        <v>3</v>
      </c>
      <c r="F39" s="50">
        <v>6</v>
      </c>
      <c r="G39" s="50">
        <v>1</v>
      </c>
      <c r="H39" s="50">
        <v>0</v>
      </c>
      <c r="I39" s="50">
        <v>6</v>
      </c>
      <c r="J39" s="50">
        <v>1</v>
      </c>
      <c r="K39" s="50">
        <v>0</v>
      </c>
      <c r="L39" s="50">
        <v>0</v>
      </c>
      <c r="M39" s="50">
        <v>49</v>
      </c>
      <c r="N39" s="50">
        <v>0</v>
      </c>
      <c r="O39" s="15">
        <f t="shared" si="0"/>
        <v>49</v>
      </c>
      <c r="P39" s="15">
        <f t="shared" si="1"/>
        <v>98</v>
      </c>
    </row>
    <row r="40" spans="2:20" ht="23.1" customHeight="1" x14ac:dyDescent="0.25">
      <c r="B40" s="24" t="s">
        <v>67</v>
      </c>
      <c r="C40" s="50">
        <v>23</v>
      </c>
      <c r="D40" s="50">
        <v>3</v>
      </c>
      <c r="E40" s="50">
        <v>2</v>
      </c>
      <c r="F40" s="50">
        <v>10</v>
      </c>
      <c r="G40" s="50">
        <v>0</v>
      </c>
      <c r="H40" s="50">
        <v>0</v>
      </c>
      <c r="I40" s="50">
        <v>3</v>
      </c>
      <c r="J40" s="50">
        <v>1</v>
      </c>
      <c r="K40" s="50">
        <v>3</v>
      </c>
      <c r="L40" s="50">
        <v>0</v>
      </c>
      <c r="M40" s="50">
        <v>66</v>
      </c>
      <c r="N40" s="50">
        <v>0</v>
      </c>
      <c r="O40" s="15">
        <f t="shared" si="0"/>
        <v>45</v>
      </c>
      <c r="P40" s="15">
        <f t="shared" si="1"/>
        <v>111</v>
      </c>
    </row>
    <row r="41" spans="2:20" ht="23.1" customHeight="1" x14ac:dyDescent="0.25">
      <c r="B41" s="23" t="s">
        <v>68</v>
      </c>
      <c r="C41" s="50">
        <v>34</v>
      </c>
      <c r="D41" s="50">
        <v>7</v>
      </c>
      <c r="E41" s="50">
        <v>3</v>
      </c>
      <c r="F41" s="50">
        <v>5</v>
      </c>
      <c r="G41" s="50">
        <v>0</v>
      </c>
      <c r="H41" s="50">
        <v>0</v>
      </c>
      <c r="I41" s="50">
        <v>12</v>
      </c>
      <c r="J41" s="50">
        <v>1</v>
      </c>
      <c r="K41" s="50">
        <v>4</v>
      </c>
      <c r="L41" s="50">
        <v>0</v>
      </c>
      <c r="M41" s="50">
        <v>60</v>
      </c>
      <c r="N41" s="50">
        <v>0</v>
      </c>
      <c r="O41" s="15">
        <f t="shared" si="0"/>
        <v>66</v>
      </c>
      <c r="P41" s="15">
        <f t="shared" si="1"/>
        <v>126</v>
      </c>
    </row>
    <row r="42" spans="2:20" ht="23.1" customHeight="1" x14ac:dyDescent="0.25">
      <c r="B42" s="24" t="s">
        <v>69</v>
      </c>
      <c r="C42" s="50">
        <v>40</v>
      </c>
      <c r="D42" s="50">
        <v>4</v>
      </c>
      <c r="E42" s="50">
        <v>3</v>
      </c>
      <c r="F42" s="50">
        <v>6</v>
      </c>
      <c r="G42" s="50">
        <v>0</v>
      </c>
      <c r="H42" s="50">
        <v>0</v>
      </c>
      <c r="I42" s="50">
        <v>12</v>
      </c>
      <c r="J42" s="50">
        <v>0</v>
      </c>
      <c r="K42" s="50">
        <v>0</v>
      </c>
      <c r="L42" s="50">
        <v>0</v>
      </c>
      <c r="M42" s="50">
        <v>61</v>
      </c>
      <c r="N42" s="50">
        <v>0</v>
      </c>
      <c r="O42" s="15">
        <f t="shared" si="0"/>
        <v>65</v>
      </c>
      <c r="P42" s="15">
        <f t="shared" si="1"/>
        <v>126</v>
      </c>
    </row>
    <row r="43" spans="2:20" ht="23.1" customHeight="1" x14ac:dyDescent="0.25">
      <c r="B43" s="23" t="s">
        <v>70</v>
      </c>
      <c r="C43" s="50">
        <v>27</v>
      </c>
      <c r="D43" s="50">
        <v>4</v>
      </c>
      <c r="E43" s="50">
        <v>5</v>
      </c>
      <c r="F43" s="50">
        <v>8</v>
      </c>
      <c r="G43" s="50">
        <v>1</v>
      </c>
      <c r="H43" s="50">
        <v>0</v>
      </c>
      <c r="I43" s="50">
        <v>5</v>
      </c>
      <c r="J43" s="50">
        <v>0</v>
      </c>
      <c r="K43" s="50">
        <v>0</v>
      </c>
      <c r="L43" s="50">
        <v>0</v>
      </c>
      <c r="M43" s="50">
        <v>73</v>
      </c>
      <c r="N43" s="50">
        <v>0</v>
      </c>
      <c r="O43" s="15">
        <f t="shared" si="0"/>
        <v>50</v>
      </c>
      <c r="P43" s="15">
        <f t="shared" si="1"/>
        <v>123</v>
      </c>
    </row>
    <row r="44" spans="2:20" ht="23.1" customHeight="1" x14ac:dyDescent="0.25">
      <c r="B44" s="25" t="s">
        <v>71</v>
      </c>
      <c r="C44" s="50">
        <v>43</v>
      </c>
      <c r="D44" s="50">
        <v>3</v>
      </c>
      <c r="E44" s="50">
        <v>6</v>
      </c>
      <c r="F44" s="50">
        <v>9</v>
      </c>
      <c r="G44" s="50">
        <v>0</v>
      </c>
      <c r="H44" s="50">
        <v>0</v>
      </c>
      <c r="I44" s="50">
        <v>10</v>
      </c>
      <c r="J44" s="50">
        <v>1</v>
      </c>
      <c r="K44" s="50">
        <v>2</v>
      </c>
      <c r="L44" s="50">
        <v>0</v>
      </c>
      <c r="M44" s="50">
        <v>69</v>
      </c>
      <c r="N44" s="50">
        <v>0</v>
      </c>
      <c r="O44" s="15">
        <f t="shared" si="0"/>
        <v>74</v>
      </c>
      <c r="P44" s="15">
        <f t="shared" si="1"/>
        <v>143</v>
      </c>
    </row>
    <row r="45" spans="2:20" ht="23.1" customHeight="1" x14ac:dyDescent="0.25">
      <c r="B45" s="23" t="s">
        <v>72</v>
      </c>
      <c r="C45" s="50">
        <v>39</v>
      </c>
      <c r="D45" s="50">
        <v>5</v>
      </c>
      <c r="E45" s="50">
        <v>7</v>
      </c>
      <c r="F45" s="50">
        <v>7</v>
      </c>
      <c r="G45" s="50">
        <v>0</v>
      </c>
      <c r="H45" s="50">
        <v>0</v>
      </c>
      <c r="I45" s="50">
        <v>6</v>
      </c>
      <c r="J45" s="50">
        <v>2</v>
      </c>
      <c r="K45" s="50">
        <v>2</v>
      </c>
      <c r="L45" s="50">
        <v>0</v>
      </c>
      <c r="M45" s="50">
        <v>71</v>
      </c>
      <c r="N45" s="50">
        <v>0</v>
      </c>
      <c r="O45" s="15">
        <f t="shared" si="0"/>
        <v>68</v>
      </c>
      <c r="P45" s="15">
        <f t="shared" si="1"/>
        <v>139</v>
      </c>
    </row>
    <row r="46" spans="2:20" ht="23.1" customHeight="1" x14ac:dyDescent="0.25">
      <c r="B46" s="24" t="s">
        <v>73</v>
      </c>
      <c r="C46" s="50">
        <v>40</v>
      </c>
      <c r="D46" s="50">
        <v>4</v>
      </c>
      <c r="E46" s="50">
        <v>5</v>
      </c>
      <c r="F46" s="50">
        <v>6</v>
      </c>
      <c r="G46" s="50">
        <v>0</v>
      </c>
      <c r="H46" s="50">
        <v>0</v>
      </c>
      <c r="I46" s="50">
        <v>5</v>
      </c>
      <c r="J46" s="50">
        <v>1</v>
      </c>
      <c r="K46" s="50">
        <v>1</v>
      </c>
      <c r="L46" s="50">
        <v>0</v>
      </c>
      <c r="M46" s="50">
        <v>59</v>
      </c>
      <c r="N46" s="50">
        <v>0</v>
      </c>
      <c r="O46" s="15">
        <f t="shared" si="0"/>
        <v>62</v>
      </c>
      <c r="P46" s="15">
        <f t="shared" si="1"/>
        <v>121</v>
      </c>
      <c r="R46" s="8"/>
      <c r="T46"/>
    </row>
    <row r="47" spans="2:20" ht="23.1" customHeight="1" x14ac:dyDescent="0.25">
      <c r="B47" s="24" t="s">
        <v>74</v>
      </c>
      <c r="C47" s="50">
        <v>49</v>
      </c>
      <c r="D47" s="50">
        <v>3</v>
      </c>
      <c r="E47" s="50">
        <v>7</v>
      </c>
      <c r="F47" s="50">
        <v>9</v>
      </c>
      <c r="G47" s="50">
        <v>1</v>
      </c>
      <c r="H47" s="50">
        <v>0</v>
      </c>
      <c r="I47" s="50">
        <v>10</v>
      </c>
      <c r="J47" s="50">
        <v>0</v>
      </c>
      <c r="K47" s="50">
        <v>1</v>
      </c>
      <c r="L47" s="50">
        <v>0</v>
      </c>
      <c r="M47" s="50">
        <v>64</v>
      </c>
      <c r="N47" s="50">
        <v>0</v>
      </c>
      <c r="O47" s="15">
        <f t="shared" si="0"/>
        <v>80</v>
      </c>
      <c r="P47" s="15">
        <f t="shared" si="1"/>
        <v>144</v>
      </c>
      <c r="R47" s="8"/>
      <c r="T47"/>
    </row>
    <row r="48" spans="2:20" ht="23.1" customHeight="1" x14ac:dyDescent="0.25">
      <c r="B48" s="24" t="s">
        <v>75</v>
      </c>
      <c r="C48" s="50">
        <v>50</v>
      </c>
      <c r="D48" s="50">
        <v>9</v>
      </c>
      <c r="E48" s="50">
        <v>5</v>
      </c>
      <c r="F48" s="50">
        <v>11</v>
      </c>
      <c r="G48" s="50">
        <v>1</v>
      </c>
      <c r="H48" s="50">
        <v>0</v>
      </c>
      <c r="I48" s="50">
        <v>6</v>
      </c>
      <c r="J48" s="50">
        <v>0</v>
      </c>
      <c r="K48" s="50">
        <v>4</v>
      </c>
      <c r="L48" s="50">
        <v>0</v>
      </c>
      <c r="M48" s="50">
        <v>74</v>
      </c>
      <c r="N48" s="50">
        <v>0</v>
      </c>
      <c r="O48" s="15">
        <f t="shared" si="0"/>
        <v>86</v>
      </c>
      <c r="P48" s="15">
        <f t="shared" si="1"/>
        <v>160</v>
      </c>
      <c r="R48" s="8"/>
      <c r="T48"/>
    </row>
    <row r="49" spans="2:20" ht="23.1" customHeight="1" x14ac:dyDescent="0.25">
      <c r="B49" s="23" t="s">
        <v>76</v>
      </c>
      <c r="C49" s="50">
        <v>42</v>
      </c>
      <c r="D49" s="50">
        <v>6</v>
      </c>
      <c r="E49" s="50">
        <v>8</v>
      </c>
      <c r="F49" s="50">
        <v>12</v>
      </c>
      <c r="G49" s="50">
        <v>0</v>
      </c>
      <c r="H49" s="50">
        <v>0</v>
      </c>
      <c r="I49" s="50">
        <v>5</v>
      </c>
      <c r="J49" s="50">
        <v>1</v>
      </c>
      <c r="K49" s="50">
        <v>0</v>
      </c>
      <c r="L49" s="50">
        <v>0</v>
      </c>
      <c r="M49" s="50">
        <v>59</v>
      </c>
      <c r="N49" s="50">
        <v>0</v>
      </c>
      <c r="O49" s="15">
        <f t="shared" si="0"/>
        <v>74</v>
      </c>
      <c r="P49" s="15">
        <f t="shared" si="1"/>
        <v>133</v>
      </c>
      <c r="R49" s="8"/>
      <c r="T49"/>
    </row>
    <row r="50" spans="2:20" ht="23.1" customHeight="1" x14ac:dyDescent="0.25">
      <c r="B50" s="24" t="s">
        <v>77</v>
      </c>
      <c r="C50" s="50">
        <v>84</v>
      </c>
      <c r="D50" s="50">
        <v>10</v>
      </c>
      <c r="E50" s="50">
        <v>13</v>
      </c>
      <c r="F50" s="50">
        <v>14</v>
      </c>
      <c r="G50" s="50">
        <v>2</v>
      </c>
      <c r="H50" s="50">
        <v>0</v>
      </c>
      <c r="I50" s="50">
        <v>10</v>
      </c>
      <c r="J50" s="50">
        <v>1</v>
      </c>
      <c r="K50" s="50">
        <v>1</v>
      </c>
      <c r="L50" s="50">
        <v>0</v>
      </c>
      <c r="M50" s="50">
        <v>83</v>
      </c>
      <c r="N50" s="50">
        <v>0</v>
      </c>
      <c r="O50" s="15">
        <f t="shared" si="0"/>
        <v>135</v>
      </c>
      <c r="P50" s="15">
        <f t="shared" si="1"/>
        <v>218</v>
      </c>
      <c r="R50" s="8"/>
      <c r="T50"/>
    </row>
    <row r="51" spans="2:20" ht="23.1" customHeight="1" x14ac:dyDescent="0.25">
      <c r="B51" s="24" t="s">
        <v>78</v>
      </c>
      <c r="C51" s="50">
        <v>77</v>
      </c>
      <c r="D51" s="50">
        <v>9</v>
      </c>
      <c r="E51" s="50">
        <v>8</v>
      </c>
      <c r="F51" s="50">
        <v>9</v>
      </c>
      <c r="G51" s="50">
        <v>1</v>
      </c>
      <c r="H51" s="50">
        <v>0</v>
      </c>
      <c r="I51" s="50">
        <v>4</v>
      </c>
      <c r="J51" s="50">
        <v>0</v>
      </c>
      <c r="K51" s="50">
        <v>1</v>
      </c>
      <c r="L51" s="50">
        <v>0</v>
      </c>
      <c r="M51" s="50">
        <v>71</v>
      </c>
      <c r="N51" s="50">
        <v>0</v>
      </c>
      <c r="O51" s="15">
        <f t="shared" si="0"/>
        <v>109</v>
      </c>
      <c r="P51" s="15">
        <f t="shared" si="1"/>
        <v>180</v>
      </c>
      <c r="R51" s="8"/>
      <c r="T51"/>
    </row>
    <row r="52" spans="2:20" ht="23.1" customHeight="1" x14ac:dyDescent="0.25">
      <c r="B52" s="24" t="s">
        <v>79</v>
      </c>
      <c r="C52" s="50">
        <v>53</v>
      </c>
      <c r="D52" s="50">
        <v>8</v>
      </c>
      <c r="E52" s="50">
        <v>11</v>
      </c>
      <c r="F52" s="50">
        <v>12</v>
      </c>
      <c r="G52" s="50">
        <v>1</v>
      </c>
      <c r="H52" s="50">
        <v>0</v>
      </c>
      <c r="I52" s="50">
        <v>7</v>
      </c>
      <c r="J52" s="50">
        <v>2</v>
      </c>
      <c r="K52" s="50">
        <v>5</v>
      </c>
      <c r="L52" s="50">
        <v>0</v>
      </c>
      <c r="M52" s="50">
        <v>65</v>
      </c>
      <c r="N52" s="50">
        <v>0</v>
      </c>
      <c r="O52" s="15">
        <f t="shared" si="0"/>
        <v>99</v>
      </c>
      <c r="P52" s="15">
        <f t="shared" si="1"/>
        <v>164</v>
      </c>
      <c r="R52" s="8"/>
      <c r="T52"/>
    </row>
    <row r="53" spans="2:20" ht="23.1" customHeight="1" x14ac:dyDescent="0.25">
      <c r="B53" s="23" t="s">
        <v>80</v>
      </c>
      <c r="C53" s="50">
        <v>79</v>
      </c>
      <c r="D53" s="50">
        <v>11</v>
      </c>
      <c r="E53" s="50">
        <v>7</v>
      </c>
      <c r="F53" s="50">
        <v>15</v>
      </c>
      <c r="G53" s="50">
        <v>0</v>
      </c>
      <c r="H53" s="50">
        <v>0</v>
      </c>
      <c r="I53" s="50">
        <v>3</v>
      </c>
      <c r="J53" s="50">
        <v>1</v>
      </c>
      <c r="K53" s="50">
        <v>1</v>
      </c>
      <c r="L53" s="50">
        <v>0</v>
      </c>
      <c r="M53" s="50">
        <v>67</v>
      </c>
      <c r="N53" s="50">
        <v>0</v>
      </c>
      <c r="O53" s="15">
        <f t="shared" si="0"/>
        <v>117</v>
      </c>
      <c r="P53" s="15">
        <f t="shared" si="1"/>
        <v>184</v>
      </c>
      <c r="R53" s="8"/>
      <c r="T53"/>
    </row>
    <row r="54" spans="2:20" ht="23.1" customHeight="1" x14ac:dyDescent="0.25">
      <c r="B54" s="23" t="s">
        <v>81</v>
      </c>
      <c r="C54" s="50">
        <v>87</v>
      </c>
      <c r="D54" s="50">
        <v>10</v>
      </c>
      <c r="E54" s="50">
        <v>9</v>
      </c>
      <c r="F54" s="50">
        <v>11</v>
      </c>
      <c r="G54" s="50">
        <v>0</v>
      </c>
      <c r="H54" s="50">
        <v>0</v>
      </c>
      <c r="I54" s="50">
        <v>3</v>
      </c>
      <c r="J54" s="50">
        <v>0</v>
      </c>
      <c r="K54" s="50">
        <v>1</v>
      </c>
      <c r="L54" s="50">
        <v>0</v>
      </c>
      <c r="M54" s="50">
        <v>74</v>
      </c>
      <c r="N54" s="50">
        <v>0</v>
      </c>
      <c r="O54" s="15">
        <f t="shared" si="0"/>
        <v>121</v>
      </c>
      <c r="P54" s="15">
        <f t="shared" si="1"/>
        <v>195</v>
      </c>
      <c r="R54" s="8"/>
      <c r="T54"/>
    </row>
    <row r="55" spans="2:20" ht="23.1" customHeight="1" x14ac:dyDescent="0.25">
      <c r="B55" s="23" t="s">
        <v>82</v>
      </c>
      <c r="C55" s="50">
        <v>82</v>
      </c>
      <c r="D55" s="50">
        <v>9</v>
      </c>
      <c r="E55" s="50">
        <v>10</v>
      </c>
      <c r="F55" s="50">
        <v>12</v>
      </c>
      <c r="G55" s="50">
        <v>1</v>
      </c>
      <c r="H55" s="50">
        <v>0</v>
      </c>
      <c r="I55" s="50">
        <v>3</v>
      </c>
      <c r="J55" s="50">
        <v>0</v>
      </c>
      <c r="K55" s="50">
        <v>1</v>
      </c>
      <c r="L55" s="50">
        <v>0</v>
      </c>
      <c r="M55" s="50">
        <v>66</v>
      </c>
      <c r="N55" s="50">
        <v>0</v>
      </c>
      <c r="O55" s="15">
        <f t="shared" si="0"/>
        <v>118</v>
      </c>
      <c r="P55" s="15">
        <f t="shared" si="1"/>
        <v>184</v>
      </c>
      <c r="R55" s="8"/>
      <c r="T55"/>
    </row>
    <row r="56" spans="2:20" ht="23.1" customHeight="1" x14ac:dyDescent="0.25">
      <c r="B56" s="23" t="s">
        <v>83</v>
      </c>
      <c r="C56" s="50">
        <v>65</v>
      </c>
      <c r="D56" s="50">
        <v>7</v>
      </c>
      <c r="E56" s="50">
        <v>9</v>
      </c>
      <c r="F56" s="50">
        <v>12</v>
      </c>
      <c r="G56" s="50">
        <v>0</v>
      </c>
      <c r="H56" s="50">
        <v>0</v>
      </c>
      <c r="I56" s="50">
        <v>8</v>
      </c>
      <c r="J56" s="50">
        <v>0</v>
      </c>
      <c r="K56" s="50">
        <v>1</v>
      </c>
      <c r="L56" s="50">
        <v>1</v>
      </c>
      <c r="M56" s="50">
        <v>79</v>
      </c>
      <c r="N56" s="50">
        <v>0</v>
      </c>
      <c r="O56" s="15">
        <f t="shared" si="0"/>
        <v>103</v>
      </c>
      <c r="P56" s="15">
        <f t="shared" si="1"/>
        <v>182</v>
      </c>
      <c r="R56" s="8"/>
      <c r="T56"/>
    </row>
    <row r="57" spans="2:20" ht="23.1" customHeight="1" x14ac:dyDescent="0.25">
      <c r="B57" s="23" t="s">
        <v>84</v>
      </c>
      <c r="C57" s="50">
        <v>73</v>
      </c>
      <c r="D57" s="50">
        <v>7</v>
      </c>
      <c r="E57" s="50">
        <v>12</v>
      </c>
      <c r="F57" s="50">
        <v>14</v>
      </c>
      <c r="G57" s="50">
        <v>1</v>
      </c>
      <c r="H57" s="50">
        <v>0</v>
      </c>
      <c r="I57" s="50">
        <v>9</v>
      </c>
      <c r="J57" s="50">
        <v>2</v>
      </c>
      <c r="K57" s="50">
        <v>0</v>
      </c>
      <c r="L57" s="50">
        <v>0</v>
      </c>
      <c r="M57" s="50">
        <v>82</v>
      </c>
      <c r="N57" s="50">
        <v>0</v>
      </c>
      <c r="O57" s="15">
        <f t="shared" si="0"/>
        <v>118</v>
      </c>
      <c r="P57" s="15">
        <f t="shared" si="1"/>
        <v>200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1853</v>
      </c>
      <c r="D58" s="16">
        <f t="shared" si="21"/>
        <v>258</v>
      </c>
      <c r="E58" s="16">
        <f t="shared" si="21"/>
        <v>285</v>
      </c>
      <c r="F58" s="16">
        <f t="shared" si="21"/>
        <v>424</v>
      </c>
      <c r="G58" s="16">
        <f t="shared" si="21"/>
        <v>13</v>
      </c>
      <c r="H58" s="16">
        <f t="shared" si="21"/>
        <v>0</v>
      </c>
      <c r="I58" s="16">
        <f t="shared" si="21"/>
        <v>332</v>
      </c>
      <c r="J58" s="16">
        <f t="shared" si="21"/>
        <v>44</v>
      </c>
      <c r="K58" s="16">
        <f t="shared" si="21"/>
        <v>58</v>
      </c>
      <c r="L58" s="16">
        <f t="shared" si="21"/>
        <v>4</v>
      </c>
      <c r="M58" s="16">
        <f t="shared" si="21"/>
        <v>3690</v>
      </c>
      <c r="N58" s="16">
        <f t="shared" si="21"/>
        <v>1</v>
      </c>
      <c r="O58" s="16">
        <f t="shared" si="21"/>
        <v>3272</v>
      </c>
      <c r="P58" s="16">
        <f t="shared" si="21"/>
        <v>6962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0.26615914966963516</v>
      </c>
      <c r="D59" s="43">
        <f t="shared" si="22"/>
        <v>3.7058316575696637E-2</v>
      </c>
      <c r="E59" s="43">
        <f t="shared" si="22"/>
        <v>4.0936512496409075E-2</v>
      </c>
      <c r="F59" s="43">
        <f t="shared" si="22"/>
        <v>6.090203964378052E-2</v>
      </c>
      <c r="G59" s="43">
        <f t="shared" si="22"/>
        <v>1.8672795173800632E-3</v>
      </c>
      <c r="H59" s="43">
        <f t="shared" si="22"/>
        <v>0</v>
      </c>
      <c r="I59" s="43">
        <f t="shared" si="22"/>
        <v>4.7687446136167766E-2</v>
      </c>
      <c r="J59" s="43">
        <f t="shared" si="22"/>
        <v>6.3200229819017524E-3</v>
      </c>
      <c r="K59" s="43">
        <f t="shared" si="22"/>
        <v>8.3309393852341283E-3</v>
      </c>
      <c r="L59" s="43">
        <f t="shared" si="22"/>
        <v>5.7454754380925025E-4</v>
      </c>
      <c r="M59" s="43">
        <f t="shared" si="22"/>
        <v>0.5300201091640333</v>
      </c>
      <c r="N59" s="43">
        <f t="shared" si="22"/>
        <v>1.4363688595231256E-4</v>
      </c>
      <c r="R59" s="8"/>
      <c r="T59"/>
    </row>
    <row r="60" spans="2:20" ht="23.1" customHeight="1" x14ac:dyDescent="0.25">
      <c r="B60" s="42" t="s">
        <v>94</v>
      </c>
      <c r="C60" s="44">
        <f>C58/$O$58</f>
        <v>0.56632029339853296</v>
      </c>
      <c r="D60" s="44">
        <f t="shared" ref="D60:N60" si="23">D58/$O$58</f>
        <v>7.8850855745721274E-2</v>
      </c>
      <c r="E60" s="44">
        <f t="shared" si="23"/>
        <v>8.7102689486552573E-2</v>
      </c>
      <c r="F60" s="44">
        <f t="shared" si="23"/>
        <v>0.1295843520782396</v>
      </c>
      <c r="G60" s="44">
        <f t="shared" si="23"/>
        <v>3.9731051344743277E-3</v>
      </c>
      <c r="H60" s="44">
        <f t="shared" si="23"/>
        <v>0</v>
      </c>
      <c r="I60" s="44">
        <f t="shared" si="23"/>
        <v>0.10146699266503667</v>
      </c>
      <c r="J60" s="44">
        <f t="shared" si="23"/>
        <v>1.3447432762836185E-2</v>
      </c>
      <c r="K60" s="44">
        <f t="shared" si="23"/>
        <v>1.7726161369193152E-2</v>
      </c>
      <c r="L60" s="44">
        <f t="shared" si="23"/>
        <v>1.2224938875305623E-3</v>
      </c>
      <c r="M60" s="44"/>
      <c r="N60" s="44">
        <f t="shared" si="23"/>
        <v>3.0562347188264059E-4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'23.09 Bulindo-Kiira'!C3:G3</f>
        <v>MCC - C2- STN71- KIRA-BULINDO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71" t="str">
        <f>'23.09 Kiira-Bulindo'!G5:H5</f>
        <v>Kira Bulindo Road</v>
      </c>
      <c r="H5" s="72"/>
      <c r="I5" s="14"/>
      <c r="J5" s="2" t="s">
        <v>5</v>
      </c>
      <c r="K5" s="71" t="s">
        <v>175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">
        <v>174</v>
      </c>
      <c r="E6" s="72"/>
      <c r="F6" s="2" t="s">
        <v>2</v>
      </c>
      <c r="G6" s="71" t="s">
        <v>166</v>
      </c>
      <c r="H6" s="72"/>
      <c r="J6" s="2" t="s">
        <v>21</v>
      </c>
      <c r="K6" s="71" t="str">
        <f>'23.09 Kiira-Bulindo'!K6:L6</f>
        <v>Tracy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119</v>
      </c>
      <c r="D10" s="50">
        <v>10</v>
      </c>
      <c r="E10" s="50">
        <v>7</v>
      </c>
      <c r="F10" s="50">
        <v>15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127</v>
      </c>
      <c r="N10" s="50">
        <v>0</v>
      </c>
      <c r="O10" s="15">
        <f t="shared" ref="O10:O57" si="0">SUM(C10:L10,N10)</f>
        <v>154</v>
      </c>
      <c r="P10" s="15">
        <f t="shared" ref="P10:P57" si="1">SUM(C10:N10)</f>
        <v>281</v>
      </c>
      <c r="R10" s="1" t="s">
        <v>6</v>
      </c>
      <c r="S10" s="17">
        <f t="shared" ref="S10:AF10" si="2">SUM(C10:C13)</f>
        <v>388</v>
      </c>
      <c r="T10" s="17">
        <f t="shared" si="2"/>
        <v>41</v>
      </c>
      <c r="U10" s="17">
        <f t="shared" si="2"/>
        <v>41</v>
      </c>
      <c r="V10" s="17">
        <f t="shared" si="2"/>
        <v>46</v>
      </c>
      <c r="W10" s="17">
        <f t="shared" si="2"/>
        <v>0</v>
      </c>
      <c r="X10" s="17">
        <f t="shared" si="2"/>
        <v>0</v>
      </c>
      <c r="Y10" s="17">
        <f t="shared" si="2"/>
        <v>16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508</v>
      </c>
      <c r="AD10" s="17">
        <f t="shared" si="2"/>
        <v>1</v>
      </c>
      <c r="AE10" s="31">
        <f t="shared" si="2"/>
        <v>534</v>
      </c>
      <c r="AF10" s="31">
        <f t="shared" si="2"/>
        <v>1042</v>
      </c>
    </row>
    <row r="11" spans="2:32" s="6" customFormat="1" ht="23.1" customHeight="1" x14ac:dyDescent="0.25">
      <c r="B11" s="23" t="s">
        <v>38</v>
      </c>
      <c r="C11" s="50">
        <v>100</v>
      </c>
      <c r="D11" s="50">
        <v>11</v>
      </c>
      <c r="E11" s="50">
        <v>13</v>
      </c>
      <c r="F11" s="50">
        <v>8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148</v>
      </c>
      <c r="N11" s="50">
        <v>0</v>
      </c>
      <c r="O11" s="15">
        <f t="shared" si="0"/>
        <v>135</v>
      </c>
      <c r="P11" s="15">
        <f t="shared" si="1"/>
        <v>283</v>
      </c>
      <c r="R11" s="1" t="s">
        <v>7</v>
      </c>
      <c r="S11" s="17">
        <f t="shared" ref="S11:AF11" si="3">SUM(C14:C17)</f>
        <v>246</v>
      </c>
      <c r="T11" s="17">
        <f t="shared" si="3"/>
        <v>33</v>
      </c>
      <c r="U11" s="17">
        <f t="shared" si="3"/>
        <v>29</v>
      </c>
      <c r="V11" s="17">
        <f t="shared" si="3"/>
        <v>41</v>
      </c>
      <c r="W11" s="17">
        <f t="shared" si="3"/>
        <v>0</v>
      </c>
      <c r="X11" s="17">
        <f t="shared" si="3"/>
        <v>0</v>
      </c>
      <c r="Y11" s="17">
        <f t="shared" si="3"/>
        <v>27</v>
      </c>
      <c r="Z11" s="17">
        <f t="shared" si="3"/>
        <v>2</v>
      </c>
      <c r="AA11" s="17">
        <f t="shared" si="3"/>
        <v>3</v>
      </c>
      <c r="AB11" s="17">
        <f t="shared" si="3"/>
        <v>0</v>
      </c>
      <c r="AC11" s="17">
        <f t="shared" si="3"/>
        <v>391</v>
      </c>
      <c r="AD11" s="17">
        <f t="shared" si="3"/>
        <v>0</v>
      </c>
      <c r="AE11" s="31">
        <f t="shared" si="3"/>
        <v>381</v>
      </c>
      <c r="AF11" s="31">
        <f t="shared" si="3"/>
        <v>772</v>
      </c>
    </row>
    <row r="12" spans="2:32" ht="23.1" customHeight="1" x14ac:dyDescent="0.25">
      <c r="B12" s="23" t="s">
        <v>39</v>
      </c>
      <c r="C12" s="50">
        <v>90</v>
      </c>
      <c r="D12" s="50">
        <v>12</v>
      </c>
      <c r="E12" s="50">
        <v>12</v>
      </c>
      <c r="F12" s="50">
        <v>16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103</v>
      </c>
      <c r="N12" s="50">
        <v>1</v>
      </c>
      <c r="O12" s="15">
        <f t="shared" si="0"/>
        <v>135</v>
      </c>
      <c r="P12" s="15">
        <f t="shared" si="1"/>
        <v>238</v>
      </c>
      <c r="R12" s="1" t="s">
        <v>8</v>
      </c>
      <c r="S12" s="17">
        <f t="shared" ref="S12:AF12" si="4">SUM(C18:C21)</f>
        <v>226</v>
      </c>
      <c r="T12" s="17">
        <f t="shared" si="4"/>
        <v>33</v>
      </c>
      <c r="U12" s="17">
        <f t="shared" si="4"/>
        <v>26</v>
      </c>
      <c r="V12" s="17">
        <f t="shared" si="4"/>
        <v>49</v>
      </c>
      <c r="W12" s="17">
        <f t="shared" si="4"/>
        <v>0</v>
      </c>
      <c r="X12" s="17">
        <f t="shared" si="4"/>
        <v>0</v>
      </c>
      <c r="Y12" s="17">
        <f t="shared" si="4"/>
        <v>40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386</v>
      </c>
      <c r="AD12" s="17">
        <f t="shared" si="4"/>
        <v>0</v>
      </c>
      <c r="AE12" s="31">
        <f t="shared" si="4"/>
        <v>379</v>
      </c>
      <c r="AF12" s="31">
        <f t="shared" si="4"/>
        <v>765</v>
      </c>
    </row>
    <row r="13" spans="2:32" ht="23.1" customHeight="1" x14ac:dyDescent="0.25">
      <c r="B13" s="23" t="s">
        <v>40</v>
      </c>
      <c r="C13" s="50">
        <v>79</v>
      </c>
      <c r="D13" s="50">
        <v>8</v>
      </c>
      <c r="E13" s="50">
        <v>9</v>
      </c>
      <c r="F13" s="50">
        <v>7</v>
      </c>
      <c r="G13" s="50">
        <v>0</v>
      </c>
      <c r="H13" s="50">
        <v>0</v>
      </c>
      <c r="I13" s="50">
        <v>6</v>
      </c>
      <c r="J13" s="50">
        <v>1</v>
      </c>
      <c r="K13" s="50">
        <v>0</v>
      </c>
      <c r="L13" s="50">
        <v>0</v>
      </c>
      <c r="M13" s="50">
        <v>130</v>
      </c>
      <c r="N13" s="50">
        <v>0</v>
      </c>
      <c r="O13" s="15">
        <f t="shared" si="0"/>
        <v>110</v>
      </c>
      <c r="P13" s="15">
        <f t="shared" si="1"/>
        <v>240</v>
      </c>
      <c r="R13" s="1" t="s">
        <v>9</v>
      </c>
      <c r="S13" s="17">
        <f t="shared" ref="S13:AF13" si="5">SUM(C22:C25)</f>
        <v>170</v>
      </c>
      <c r="T13" s="17">
        <f t="shared" si="5"/>
        <v>27</v>
      </c>
      <c r="U13" s="17">
        <f t="shared" si="5"/>
        <v>18</v>
      </c>
      <c r="V13" s="17">
        <f t="shared" si="5"/>
        <v>48</v>
      </c>
      <c r="W13" s="17">
        <f t="shared" si="5"/>
        <v>0</v>
      </c>
      <c r="X13" s="17">
        <f t="shared" si="5"/>
        <v>0</v>
      </c>
      <c r="Y13" s="17">
        <f t="shared" si="5"/>
        <v>44</v>
      </c>
      <c r="Z13" s="17">
        <f t="shared" si="5"/>
        <v>2</v>
      </c>
      <c r="AA13" s="17">
        <f t="shared" si="5"/>
        <v>7</v>
      </c>
      <c r="AB13" s="17">
        <f t="shared" si="5"/>
        <v>0</v>
      </c>
      <c r="AC13" s="17">
        <f t="shared" si="5"/>
        <v>400</v>
      </c>
      <c r="AD13" s="17">
        <f t="shared" si="5"/>
        <v>0</v>
      </c>
      <c r="AE13" s="31">
        <f t="shared" si="5"/>
        <v>316</v>
      </c>
      <c r="AF13" s="31">
        <f t="shared" si="5"/>
        <v>716</v>
      </c>
    </row>
    <row r="14" spans="2:32" ht="23.1" customHeight="1" x14ac:dyDescent="0.25">
      <c r="B14" s="23" t="s">
        <v>41</v>
      </c>
      <c r="C14" s="50">
        <v>73</v>
      </c>
      <c r="D14" s="50">
        <v>9</v>
      </c>
      <c r="E14" s="50">
        <v>13</v>
      </c>
      <c r="F14" s="50">
        <v>12</v>
      </c>
      <c r="G14" s="50">
        <v>0</v>
      </c>
      <c r="H14" s="50">
        <v>0</v>
      </c>
      <c r="I14" s="50">
        <v>5</v>
      </c>
      <c r="J14" s="50">
        <v>2</v>
      </c>
      <c r="K14" s="50">
        <v>0</v>
      </c>
      <c r="L14" s="50">
        <v>0</v>
      </c>
      <c r="M14" s="50">
        <v>106</v>
      </c>
      <c r="N14" s="50">
        <v>0</v>
      </c>
      <c r="O14" s="15">
        <f t="shared" si="0"/>
        <v>114</v>
      </c>
      <c r="P14" s="15">
        <f t="shared" si="1"/>
        <v>220</v>
      </c>
      <c r="R14" s="1" t="s">
        <v>10</v>
      </c>
      <c r="S14" s="17">
        <f t="shared" ref="S14:AF14" si="6">SUM(C26:C29)</f>
        <v>190</v>
      </c>
      <c r="T14" s="17">
        <f t="shared" si="6"/>
        <v>17</v>
      </c>
      <c r="U14" s="17">
        <f t="shared" si="6"/>
        <v>23</v>
      </c>
      <c r="V14" s="17">
        <f t="shared" si="6"/>
        <v>36</v>
      </c>
      <c r="W14" s="17">
        <f t="shared" si="6"/>
        <v>0</v>
      </c>
      <c r="X14" s="17">
        <f t="shared" si="6"/>
        <v>0</v>
      </c>
      <c r="Y14" s="17">
        <f t="shared" si="6"/>
        <v>37</v>
      </c>
      <c r="Z14" s="17">
        <f t="shared" si="6"/>
        <v>1</v>
      </c>
      <c r="AA14" s="17">
        <f t="shared" si="6"/>
        <v>2</v>
      </c>
      <c r="AB14" s="17">
        <f t="shared" si="6"/>
        <v>0</v>
      </c>
      <c r="AC14" s="17">
        <f t="shared" si="6"/>
        <v>368</v>
      </c>
      <c r="AD14" s="17">
        <f t="shared" si="6"/>
        <v>0</v>
      </c>
      <c r="AE14" s="31">
        <f t="shared" si="6"/>
        <v>306</v>
      </c>
      <c r="AF14" s="31">
        <f t="shared" si="6"/>
        <v>674</v>
      </c>
    </row>
    <row r="15" spans="2:32" ht="23.1" customHeight="1" x14ac:dyDescent="0.25">
      <c r="B15" s="23" t="s">
        <v>42</v>
      </c>
      <c r="C15" s="50">
        <v>64</v>
      </c>
      <c r="D15" s="50">
        <v>9</v>
      </c>
      <c r="E15" s="50">
        <v>3</v>
      </c>
      <c r="F15" s="50">
        <v>9</v>
      </c>
      <c r="G15" s="50">
        <v>0</v>
      </c>
      <c r="H15" s="50">
        <v>0</v>
      </c>
      <c r="I15" s="50">
        <v>9</v>
      </c>
      <c r="J15" s="50">
        <v>0</v>
      </c>
      <c r="K15" s="50">
        <v>1</v>
      </c>
      <c r="L15" s="50">
        <v>0</v>
      </c>
      <c r="M15" s="50">
        <v>110</v>
      </c>
      <c r="N15" s="50">
        <v>0</v>
      </c>
      <c r="O15" s="15">
        <f t="shared" si="0"/>
        <v>95</v>
      </c>
      <c r="P15" s="15">
        <f t="shared" si="1"/>
        <v>205</v>
      </c>
      <c r="R15" s="1" t="s">
        <v>11</v>
      </c>
      <c r="S15" s="17">
        <f t="shared" ref="S15:AF15" si="7">SUM(C30:C33)</f>
        <v>151</v>
      </c>
      <c r="T15" s="17">
        <f t="shared" si="7"/>
        <v>22</v>
      </c>
      <c r="U15" s="17">
        <f t="shared" si="7"/>
        <v>24</v>
      </c>
      <c r="V15" s="17">
        <f t="shared" si="7"/>
        <v>42</v>
      </c>
      <c r="W15" s="17">
        <f t="shared" si="7"/>
        <v>0</v>
      </c>
      <c r="X15" s="17">
        <f t="shared" si="7"/>
        <v>0</v>
      </c>
      <c r="Y15" s="17">
        <f t="shared" si="7"/>
        <v>44</v>
      </c>
      <c r="Z15" s="17">
        <f t="shared" si="7"/>
        <v>7</v>
      </c>
      <c r="AA15" s="17">
        <f t="shared" si="7"/>
        <v>1</v>
      </c>
      <c r="AB15" s="17">
        <f t="shared" si="7"/>
        <v>0</v>
      </c>
      <c r="AC15" s="17">
        <f t="shared" si="7"/>
        <v>289</v>
      </c>
      <c r="AD15" s="17">
        <f t="shared" si="7"/>
        <v>0</v>
      </c>
      <c r="AE15" s="31">
        <f t="shared" si="7"/>
        <v>291</v>
      </c>
      <c r="AF15" s="31">
        <f t="shared" si="7"/>
        <v>580</v>
      </c>
    </row>
    <row r="16" spans="2:32" ht="23.1" customHeight="1" x14ac:dyDescent="0.25">
      <c r="B16" s="23" t="s">
        <v>43</v>
      </c>
      <c r="C16" s="50">
        <v>55</v>
      </c>
      <c r="D16" s="50">
        <v>9</v>
      </c>
      <c r="E16" s="50">
        <v>7</v>
      </c>
      <c r="F16" s="50">
        <v>7</v>
      </c>
      <c r="G16" s="50">
        <v>0</v>
      </c>
      <c r="H16" s="50">
        <v>0</v>
      </c>
      <c r="I16" s="50">
        <v>5</v>
      </c>
      <c r="J16" s="50">
        <v>0</v>
      </c>
      <c r="K16" s="50">
        <v>1</v>
      </c>
      <c r="L16" s="50">
        <v>0</v>
      </c>
      <c r="M16" s="50">
        <v>93</v>
      </c>
      <c r="N16" s="50">
        <v>0</v>
      </c>
      <c r="O16" s="15">
        <f t="shared" si="0"/>
        <v>84</v>
      </c>
      <c r="P16" s="15">
        <f t="shared" si="1"/>
        <v>177</v>
      </c>
      <c r="R16" s="1" t="s">
        <v>12</v>
      </c>
      <c r="S16" s="17">
        <f t="shared" ref="S16:AF16" si="8">SUM(C34:C37)</f>
        <v>124</v>
      </c>
      <c r="T16" s="17">
        <f t="shared" si="8"/>
        <v>32</v>
      </c>
      <c r="U16" s="17">
        <f t="shared" si="8"/>
        <v>78</v>
      </c>
      <c r="V16" s="17">
        <f t="shared" si="8"/>
        <v>32</v>
      </c>
      <c r="W16" s="17">
        <f t="shared" si="8"/>
        <v>0</v>
      </c>
      <c r="X16" s="17">
        <f t="shared" si="8"/>
        <v>0</v>
      </c>
      <c r="Y16" s="17">
        <f t="shared" si="8"/>
        <v>30</v>
      </c>
      <c r="Z16" s="17">
        <f t="shared" si="8"/>
        <v>12</v>
      </c>
      <c r="AA16" s="17">
        <f t="shared" si="8"/>
        <v>7</v>
      </c>
      <c r="AB16" s="17">
        <f t="shared" si="8"/>
        <v>1</v>
      </c>
      <c r="AC16" s="17">
        <f t="shared" si="8"/>
        <v>267</v>
      </c>
      <c r="AD16" s="17">
        <f t="shared" si="8"/>
        <v>0</v>
      </c>
      <c r="AE16" s="31">
        <f t="shared" si="8"/>
        <v>316</v>
      </c>
      <c r="AF16" s="31">
        <f t="shared" si="8"/>
        <v>583</v>
      </c>
    </row>
    <row r="17" spans="2:32" ht="23.1" customHeight="1" x14ac:dyDescent="0.25">
      <c r="B17" s="23" t="s">
        <v>44</v>
      </c>
      <c r="C17" s="50">
        <v>54</v>
      </c>
      <c r="D17" s="50">
        <v>6</v>
      </c>
      <c r="E17" s="50">
        <v>6</v>
      </c>
      <c r="F17" s="50">
        <v>13</v>
      </c>
      <c r="G17" s="50">
        <v>0</v>
      </c>
      <c r="H17" s="50">
        <v>0</v>
      </c>
      <c r="I17" s="50">
        <v>8</v>
      </c>
      <c r="J17" s="50">
        <v>0</v>
      </c>
      <c r="K17" s="50">
        <v>1</v>
      </c>
      <c r="L17" s="50">
        <v>0</v>
      </c>
      <c r="M17" s="50">
        <v>82</v>
      </c>
      <c r="N17" s="50">
        <v>0</v>
      </c>
      <c r="O17" s="15">
        <f t="shared" si="0"/>
        <v>88</v>
      </c>
      <c r="P17" s="15">
        <f t="shared" si="1"/>
        <v>170</v>
      </c>
      <c r="R17" s="1" t="s">
        <v>13</v>
      </c>
      <c r="S17" s="17">
        <f t="shared" ref="S17:AF17" si="9">SUM(C38:C41)</f>
        <v>149</v>
      </c>
      <c r="T17" s="17">
        <f t="shared" si="9"/>
        <v>11</v>
      </c>
      <c r="U17" s="17">
        <f t="shared" si="9"/>
        <v>13</v>
      </c>
      <c r="V17" s="17">
        <f t="shared" si="9"/>
        <v>47</v>
      </c>
      <c r="W17" s="17">
        <f t="shared" si="9"/>
        <v>2</v>
      </c>
      <c r="X17" s="17">
        <f t="shared" si="9"/>
        <v>0</v>
      </c>
      <c r="Y17" s="17">
        <f t="shared" si="9"/>
        <v>34</v>
      </c>
      <c r="Z17" s="17">
        <f t="shared" si="9"/>
        <v>4</v>
      </c>
      <c r="AA17" s="17">
        <f t="shared" si="9"/>
        <v>5</v>
      </c>
      <c r="AB17" s="17">
        <f t="shared" si="9"/>
        <v>0</v>
      </c>
      <c r="AC17" s="17">
        <f t="shared" si="9"/>
        <v>256</v>
      </c>
      <c r="AD17" s="17">
        <f t="shared" si="9"/>
        <v>0</v>
      </c>
      <c r="AE17" s="31">
        <f t="shared" si="9"/>
        <v>265</v>
      </c>
      <c r="AF17" s="31">
        <f t="shared" si="9"/>
        <v>521</v>
      </c>
    </row>
    <row r="18" spans="2:32" ht="23.1" customHeight="1" x14ac:dyDescent="0.25">
      <c r="B18" s="23" t="s">
        <v>45</v>
      </c>
      <c r="C18" s="50">
        <v>63</v>
      </c>
      <c r="D18" s="50">
        <v>5</v>
      </c>
      <c r="E18" s="50">
        <v>8</v>
      </c>
      <c r="F18" s="50">
        <v>12</v>
      </c>
      <c r="G18" s="50">
        <v>0</v>
      </c>
      <c r="H18" s="50">
        <v>0</v>
      </c>
      <c r="I18" s="50">
        <v>9</v>
      </c>
      <c r="J18" s="50">
        <v>1</v>
      </c>
      <c r="K18" s="50">
        <v>0</v>
      </c>
      <c r="L18" s="50">
        <v>0</v>
      </c>
      <c r="M18" s="50">
        <v>95</v>
      </c>
      <c r="N18" s="50">
        <v>0</v>
      </c>
      <c r="O18" s="15">
        <f t="shared" si="0"/>
        <v>98</v>
      </c>
      <c r="P18" s="15">
        <f t="shared" si="1"/>
        <v>193</v>
      </c>
      <c r="R18" s="1" t="s">
        <v>14</v>
      </c>
      <c r="S18" s="17">
        <f t="shared" ref="S18:AF18" si="10">SUM(C42:C45)</f>
        <v>112</v>
      </c>
      <c r="T18" s="17">
        <f t="shared" si="10"/>
        <v>19</v>
      </c>
      <c r="U18" s="17">
        <f t="shared" si="10"/>
        <v>23</v>
      </c>
      <c r="V18" s="17">
        <f t="shared" si="10"/>
        <v>39</v>
      </c>
      <c r="W18" s="17">
        <f t="shared" si="10"/>
        <v>2</v>
      </c>
      <c r="X18" s="17">
        <f t="shared" si="10"/>
        <v>10</v>
      </c>
      <c r="Y18" s="17">
        <f t="shared" si="10"/>
        <v>39</v>
      </c>
      <c r="Z18" s="17">
        <f t="shared" si="10"/>
        <v>4</v>
      </c>
      <c r="AA18" s="17">
        <f t="shared" si="10"/>
        <v>6</v>
      </c>
      <c r="AB18" s="17">
        <f t="shared" si="10"/>
        <v>1</v>
      </c>
      <c r="AC18" s="17">
        <f t="shared" si="10"/>
        <v>305</v>
      </c>
      <c r="AD18" s="17">
        <f t="shared" si="10"/>
        <v>0</v>
      </c>
      <c r="AE18" s="31">
        <f t="shared" si="10"/>
        <v>255</v>
      </c>
      <c r="AF18" s="31">
        <f t="shared" si="10"/>
        <v>560</v>
      </c>
    </row>
    <row r="19" spans="2:32" ht="23.1" customHeight="1" x14ac:dyDescent="0.25">
      <c r="B19" s="23" t="s">
        <v>46</v>
      </c>
      <c r="C19" s="50">
        <v>48</v>
      </c>
      <c r="D19" s="50">
        <v>7</v>
      </c>
      <c r="E19" s="50">
        <v>8</v>
      </c>
      <c r="F19" s="50">
        <v>10</v>
      </c>
      <c r="G19" s="50">
        <v>0</v>
      </c>
      <c r="H19" s="50">
        <v>0</v>
      </c>
      <c r="I19" s="50">
        <v>7</v>
      </c>
      <c r="J19" s="50">
        <v>0</v>
      </c>
      <c r="K19" s="50">
        <v>0</v>
      </c>
      <c r="L19" s="50">
        <v>0</v>
      </c>
      <c r="M19" s="50">
        <v>72</v>
      </c>
      <c r="N19" s="50">
        <v>0</v>
      </c>
      <c r="O19" s="15">
        <f t="shared" si="0"/>
        <v>80</v>
      </c>
      <c r="P19" s="15">
        <f t="shared" si="1"/>
        <v>152</v>
      </c>
      <c r="R19" s="1" t="s">
        <v>15</v>
      </c>
      <c r="S19" s="17">
        <f t="shared" ref="S19:AF19" si="11">SUM(C46:C49)</f>
        <v>199</v>
      </c>
      <c r="T19" s="17">
        <f t="shared" si="11"/>
        <v>27</v>
      </c>
      <c r="U19" s="17">
        <f t="shared" si="11"/>
        <v>16</v>
      </c>
      <c r="V19" s="17">
        <f t="shared" si="11"/>
        <v>31</v>
      </c>
      <c r="W19" s="17">
        <f t="shared" si="11"/>
        <v>3</v>
      </c>
      <c r="X19" s="17">
        <f t="shared" si="11"/>
        <v>0</v>
      </c>
      <c r="Y19" s="17">
        <f t="shared" si="11"/>
        <v>28</v>
      </c>
      <c r="Z19" s="17">
        <f t="shared" si="11"/>
        <v>1</v>
      </c>
      <c r="AA19" s="17">
        <f t="shared" si="11"/>
        <v>7</v>
      </c>
      <c r="AB19" s="17">
        <f t="shared" si="11"/>
        <v>0</v>
      </c>
      <c r="AC19" s="17">
        <f t="shared" si="11"/>
        <v>292</v>
      </c>
      <c r="AD19" s="17">
        <f t="shared" si="11"/>
        <v>1</v>
      </c>
      <c r="AE19" s="31">
        <f t="shared" si="11"/>
        <v>313</v>
      </c>
      <c r="AF19" s="31">
        <f t="shared" si="11"/>
        <v>605</v>
      </c>
    </row>
    <row r="20" spans="2:32" ht="23.1" customHeight="1" x14ac:dyDescent="0.25">
      <c r="B20" s="23" t="s">
        <v>47</v>
      </c>
      <c r="C20" s="50">
        <v>62</v>
      </c>
      <c r="D20" s="50">
        <v>17</v>
      </c>
      <c r="E20" s="50">
        <v>6</v>
      </c>
      <c r="F20" s="50">
        <v>16</v>
      </c>
      <c r="G20" s="50">
        <v>0</v>
      </c>
      <c r="H20" s="50">
        <v>0</v>
      </c>
      <c r="I20" s="50">
        <v>18</v>
      </c>
      <c r="J20" s="50">
        <v>3</v>
      </c>
      <c r="K20" s="50">
        <v>0</v>
      </c>
      <c r="L20" s="50">
        <v>0</v>
      </c>
      <c r="M20" s="50">
        <v>120</v>
      </c>
      <c r="N20" s="50">
        <v>0</v>
      </c>
      <c r="O20" s="15">
        <f t="shared" si="0"/>
        <v>122</v>
      </c>
      <c r="P20" s="15">
        <f t="shared" si="1"/>
        <v>242</v>
      </c>
      <c r="R20" s="1" t="s">
        <v>16</v>
      </c>
      <c r="S20" s="17">
        <f t="shared" ref="S20:AF20" si="12">SUM(C50:C53)</f>
        <v>177</v>
      </c>
      <c r="T20" s="17">
        <f t="shared" si="12"/>
        <v>38</v>
      </c>
      <c r="U20" s="17">
        <f t="shared" si="12"/>
        <v>27</v>
      </c>
      <c r="V20" s="17">
        <f t="shared" si="12"/>
        <v>48</v>
      </c>
      <c r="W20" s="17">
        <f t="shared" si="12"/>
        <v>3</v>
      </c>
      <c r="X20" s="17">
        <f t="shared" si="12"/>
        <v>0</v>
      </c>
      <c r="Y20" s="17">
        <f t="shared" si="12"/>
        <v>35</v>
      </c>
      <c r="Z20" s="17">
        <f t="shared" si="12"/>
        <v>2</v>
      </c>
      <c r="AA20" s="17">
        <f t="shared" si="12"/>
        <v>7</v>
      </c>
      <c r="AB20" s="17">
        <f t="shared" si="12"/>
        <v>0</v>
      </c>
      <c r="AC20" s="17">
        <f t="shared" si="12"/>
        <v>280</v>
      </c>
      <c r="AD20" s="17">
        <f t="shared" si="12"/>
        <v>0</v>
      </c>
      <c r="AE20" s="31">
        <f t="shared" si="12"/>
        <v>337</v>
      </c>
      <c r="AF20" s="31">
        <f t="shared" si="12"/>
        <v>617</v>
      </c>
    </row>
    <row r="21" spans="2:32" ht="23.1" customHeight="1" x14ac:dyDescent="0.25">
      <c r="B21" s="23" t="s">
        <v>48</v>
      </c>
      <c r="C21" s="50">
        <v>53</v>
      </c>
      <c r="D21" s="50">
        <v>4</v>
      </c>
      <c r="E21" s="50">
        <v>4</v>
      </c>
      <c r="F21" s="50">
        <v>11</v>
      </c>
      <c r="G21" s="50">
        <v>0</v>
      </c>
      <c r="H21" s="50">
        <v>0</v>
      </c>
      <c r="I21" s="50">
        <v>6</v>
      </c>
      <c r="J21" s="50">
        <v>0</v>
      </c>
      <c r="K21" s="50">
        <v>1</v>
      </c>
      <c r="L21" s="50">
        <v>0</v>
      </c>
      <c r="M21" s="50">
        <v>99</v>
      </c>
      <c r="N21" s="50">
        <v>0</v>
      </c>
      <c r="O21" s="15">
        <f t="shared" si="0"/>
        <v>79</v>
      </c>
      <c r="P21" s="15">
        <f t="shared" si="1"/>
        <v>178</v>
      </c>
      <c r="R21" s="36" t="s">
        <v>20</v>
      </c>
      <c r="S21" s="34">
        <f t="shared" ref="S21:AF21" si="13">SUM(C54:C57)</f>
        <v>234</v>
      </c>
      <c r="T21" s="17">
        <f t="shared" si="13"/>
        <v>26</v>
      </c>
      <c r="U21" s="17">
        <f t="shared" si="13"/>
        <v>20</v>
      </c>
      <c r="V21" s="17">
        <f t="shared" si="13"/>
        <v>40</v>
      </c>
      <c r="W21" s="17">
        <f t="shared" si="13"/>
        <v>4</v>
      </c>
      <c r="X21" s="17">
        <f t="shared" si="13"/>
        <v>0</v>
      </c>
      <c r="Y21" s="17">
        <f t="shared" si="13"/>
        <v>25</v>
      </c>
      <c r="Z21" s="17">
        <f t="shared" si="13"/>
        <v>4</v>
      </c>
      <c r="AA21" s="17">
        <f t="shared" si="13"/>
        <v>7</v>
      </c>
      <c r="AB21" s="17">
        <f t="shared" si="13"/>
        <v>0</v>
      </c>
      <c r="AC21" s="17">
        <f t="shared" si="13"/>
        <v>317</v>
      </c>
      <c r="AD21" s="17">
        <f t="shared" si="13"/>
        <v>0</v>
      </c>
      <c r="AE21" s="31">
        <f t="shared" si="13"/>
        <v>360</v>
      </c>
      <c r="AF21" s="31">
        <f t="shared" si="13"/>
        <v>677</v>
      </c>
    </row>
    <row r="22" spans="2:32" ht="23.1" customHeight="1" x14ac:dyDescent="0.25">
      <c r="B22" s="23" t="s">
        <v>49</v>
      </c>
      <c r="C22" s="50">
        <v>41</v>
      </c>
      <c r="D22" s="50">
        <v>3</v>
      </c>
      <c r="E22" s="50">
        <v>6</v>
      </c>
      <c r="F22" s="50">
        <v>12</v>
      </c>
      <c r="G22" s="50">
        <v>0</v>
      </c>
      <c r="H22" s="50">
        <v>0</v>
      </c>
      <c r="I22" s="50">
        <v>12</v>
      </c>
      <c r="J22" s="50">
        <v>0</v>
      </c>
      <c r="K22" s="50">
        <v>3</v>
      </c>
      <c r="L22" s="50">
        <v>0</v>
      </c>
      <c r="M22" s="50">
        <v>95</v>
      </c>
      <c r="N22" s="50">
        <v>0</v>
      </c>
      <c r="O22" s="15">
        <f t="shared" si="0"/>
        <v>77</v>
      </c>
      <c r="P22" s="15">
        <f t="shared" si="1"/>
        <v>172</v>
      </c>
      <c r="R22" s="38" t="s">
        <v>90</v>
      </c>
      <c r="S22" s="39">
        <f>MAX(S10:S12)</f>
        <v>388</v>
      </c>
      <c r="T22" s="39">
        <f t="shared" ref="T22:AF22" si="14">MAX(T10:T12)</f>
        <v>41</v>
      </c>
      <c r="U22" s="39">
        <f t="shared" si="14"/>
        <v>41</v>
      </c>
      <c r="V22" s="39">
        <f t="shared" si="14"/>
        <v>49</v>
      </c>
      <c r="W22" s="39">
        <f t="shared" si="14"/>
        <v>0</v>
      </c>
      <c r="X22" s="39">
        <f t="shared" si="14"/>
        <v>0</v>
      </c>
      <c r="Y22" s="39">
        <f t="shared" si="14"/>
        <v>40</v>
      </c>
      <c r="Z22" s="39">
        <f t="shared" si="14"/>
        <v>4</v>
      </c>
      <c r="AA22" s="39">
        <f t="shared" si="14"/>
        <v>3</v>
      </c>
      <c r="AB22" s="39">
        <f t="shared" si="14"/>
        <v>0</v>
      </c>
      <c r="AC22" s="39">
        <f t="shared" si="14"/>
        <v>508</v>
      </c>
      <c r="AD22" s="39">
        <f t="shared" si="14"/>
        <v>1</v>
      </c>
      <c r="AE22" s="40">
        <f t="shared" si="14"/>
        <v>534</v>
      </c>
      <c r="AF22" s="40">
        <f t="shared" si="14"/>
        <v>1042</v>
      </c>
    </row>
    <row r="23" spans="2:32" ht="23.1" customHeight="1" x14ac:dyDescent="0.25">
      <c r="B23" s="23" t="s">
        <v>50</v>
      </c>
      <c r="C23" s="50">
        <v>55</v>
      </c>
      <c r="D23" s="50">
        <v>9</v>
      </c>
      <c r="E23" s="50">
        <v>5</v>
      </c>
      <c r="F23" s="50">
        <v>9</v>
      </c>
      <c r="G23" s="50">
        <v>0</v>
      </c>
      <c r="H23" s="50">
        <v>0</v>
      </c>
      <c r="I23" s="50">
        <v>10</v>
      </c>
      <c r="J23" s="50">
        <v>0</v>
      </c>
      <c r="K23" s="50">
        <v>2</v>
      </c>
      <c r="L23" s="50">
        <v>0</v>
      </c>
      <c r="M23" s="50">
        <v>109</v>
      </c>
      <c r="N23" s="50">
        <v>0</v>
      </c>
      <c r="O23" s="15">
        <f t="shared" si="0"/>
        <v>90</v>
      </c>
      <c r="P23" s="15">
        <f t="shared" si="1"/>
        <v>199</v>
      </c>
      <c r="R23" s="38" t="s">
        <v>91</v>
      </c>
      <c r="S23" s="39">
        <f>MAX(S13:S18)</f>
        <v>190</v>
      </c>
      <c r="T23" s="39">
        <f t="shared" ref="T23:AF23" si="15">MAX(T13:T18)</f>
        <v>32</v>
      </c>
      <c r="U23" s="39">
        <f t="shared" si="15"/>
        <v>78</v>
      </c>
      <c r="V23" s="39">
        <f t="shared" si="15"/>
        <v>48</v>
      </c>
      <c r="W23" s="39">
        <f t="shared" si="15"/>
        <v>2</v>
      </c>
      <c r="X23" s="39">
        <f t="shared" si="15"/>
        <v>10</v>
      </c>
      <c r="Y23" s="39">
        <f t="shared" si="15"/>
        <v>44</v>
      </c>
      <c r="Z23" s="39">
        <f t="shared" si="15"/>
        <v>12</v>
      </c>
      <c r="AA23" s="39">
        <f t="shared" si="15"/>
        <v>7</v>
      </c>
      <c r="AB23" s="39">
        <f t="shared" si="15"/>
        <v>1</v>
      </c>
      <c r="AC23" s="39">
        <f t="shared" si="15"/>
        <v>400</v>
      </c>
      <c r="AD23" s="39">
        <f t="shared" si="15"/>
        <v>0</v>
      </c>
      <c r="AE23" s="40">
        <f t="shared" si="15"/>
        <v>316</v>
      </c>
      <c r="AF23" s="40">
        <f t="shared" si="15"/>
        <v>716</v>
      </c>
    </row>
    <row r="24" spans="2:32" ht="23.1" customHeight="1" x14ac:dyDescent="0.25">
      <c r="B24" s="23" t="s">
        <v>51</v>
      </c>
      <c r="C24" s="50">
        <v>27</v>
      </c>
      <c r="D24" s="50">
        <v>9</v>
      </c>
      <c r="E24" s="50">
        <v>4</v>
      </c>
      <c r="F24" s="50">
        <v>13</v>
      </c>
      <c r="G24" s="50">
        <v>0</v>
      </c>
      <c r="H24" s="50">
        <v>0</v>
      </c>
      <c r="I24" s="50">
        <v>11</v>
      </c>
      <c r="J24" s="50">
        <v>1</v>
      </c>
      <c r="K24" s="50">
        <v>1</v>
      </c>
      <c r="L24" s="50">
        <v>0</v>
      </c>
      <c r="M24" s="50">
        <v>80</v>
      </c>
      <c r="N24" s="50">
        <v>0</v>
      </c>
      <c r="O24" s="15">
        <f t="shared" si="0"/>
        <v>66</v>
      </c>
      <c r="P24" s="15">
        <f t="shared" si="1"/>
        <v>146</v>
      </c>
      <c r="R24" s="38" t="s">
        <v>92</v>
      </c>
      <c r="S24" s="39">
        <f>MAX(S19:S21)</f>
        <v>234</v>
      </c>
      <c r="T24" s="39">
        <f t="shared" ref="T24:AF24" si="16">MAX(T19:T21)</f>
        <v>38</v>
      </c>
      <c r="U24" s="39">
        <f t="shared" si="16"/>
        <v>27</v>
      </c>
      <c r="V24" s="39">
        <f t="shared" si="16"/>
        <v>48</v>
      </c>
      <c r="W24" s="39">
        <f t="shared" si="16"/>
        <v>4</v>
      </c>
      <c r="X24" s="39">
        <f t="shared" si="16"/>
        <v>0</v>
      </c>
      <c r="Y24" s="39">
        <f t="shared" si="16"/>
        <v>35</v>
      </c>
      <c r="Z24" s="39">
        <f t="shared" si="16"/>
        <v>4</v>
      </c>
      <c r="AA24" s="39">
        <f t="shared" si="16"/>
        <v>7</v>
      </c>
      <c r="AB24" s="39">
        <f t="shared" si="16"/>
        <v>0</v>
      </c>
      <c r="AC24" s="39">
        <f t="shared" si="16"/>
        <v>317</v>
      </c>
      <c r="AD24" s="39">
        <f t="shared" si="16"/>
        <v>1</v>
      </c>
      <c r="AE24" s="40">
        <f t="shared" si="16"/>
        <v>360</v>
      </c>
      <c r="AF24" s="40">
        <f t="shared" si="16"/>
        <v>677</v>
      </c>
    </row>
    <row r="25" spans="2:32" ht="23.1" customHeight="1" x14ac:dyDescent="0.25">
      <c r="B25" s="23" t="s">
        <v>52</v>
      </c>
      <c r="C25" s="50">
        <v>47</v>
      </c>
      <c r="D25" s="50">
        <v>6</v>
      </c>
      <c r="E25" s="50">
        <v>3</v>
      </c>
      <c r="F25" s="50">
        <v>14</v>
      </c>
      <c r="G25" s="50">
        <v>0</v>
      </c>
      <c r="H25" s="50">
        <v>0</v>
      </c>
      <c r="I25" s="50">
        <v>11</v>
      </c>
      <c r="J25" s="50">
        <v>1</v>
      </c>
      <c r="K25" s="50">
        <v>1</v>
      </c>
      <c r="L25" s="50">
        <v>0</v>
      </c>
      <c r="M25" s="50">
        <v>116</v>
      </c>
      <c r="N25" s="50">
        <v>0</v>
      </c>
      <c r="O25" s="15">
        <f t="shared" si="0"/>
        <v>83</v>
      </c>
      <c r="P25" s="15">
        <f t="shared" si="1"/>
        <v>199</v>
      </c>
      <c r="R25" s="37" t="s">
        <v>85</v>
      </c>
      <c r="S25" s="35">
        <f t="shared" ref="S25:AF25" si="17">SUM(S10:S12)</f>
        <v>860</v>
      </c>
      <c r="T25" s="16">
        <f t="shared" si="17"/>
        <v>107</v>
      </c>
      <c r="U25" s="16">
        <f t="shared" si="17"/>
        <v>96</v>
      </c>
      <c r="V25" s="16">
        <f t="shared" si="17"/>
        <v>136</v>
      </c>
      <c r="W25" s="16">
        <f t="shared" si="17"/>
        <v>0</v>
      </c>
      <c r="X25" s="16">
        <f t="shared" si="17"/>
        <v>0</v>
      </c>
      <c r="Y25" s="16">
        <f t="shared" si="17"/>
        <v>83</v>
      </c>
      <c r="Z25" s="16">
        <f t="shared" si="17"/>
        <v>7</v>
      </c>
      <c r="AA25" s="16">
        <f t="shared" si="17"/>
        <v>4</v>
      </c>
      <c r="AB25" s="16">
        <f t="shared" si="17"/>
        <v>0</v>
      </c>
      <c r="AC25" s="16">
        <f t="shared" si="17"/>
        <v>1285</v>
      </c>
      <c r="AD25" s="16">
        <f t="shared" si="17"/>
        <v>1</v>
      </c>
      <c r="AE25" s="32">
        <f t="shared" si="17"/>
        <v>1294</v>
      </c>
      <c r="AF25" s="32">
        <f t="shared" si="17"/>
        <v>2579</v>
      </c>
    </row>
    <row r="26" spans="2:32" ht="23.1" customHeight="1" x14ac:dyDescent="0.25">
      <c r="B26" s="23" t="s">
        <v>53</v>
      </c>
      <c r="C26" s="50">
        <v>47</v>
      </c>
      <c r="D26" s="50">
        <v>5</v>
      </c>
      <c r="E26" s="50">
        <v>6</v>
      </c>
      <c r="F26" s="50">
        <v>12</v>
      </c>
      <c r="G26" s="50">
        <v>0</v>
      </c>
      <c r="H26" s="50">
        <v>0</v>
      </c>
      <c r="I26" s="50">
        <v>7</v>
      </c>
      <c r="J26" s="50">
        <v>0</v>
      </c>
      <c r="K26" s="50">
        <v>0</v>
      </c>
      <c r="L26" s="50">
        <v>0</v>
      </c>
      <c r="M26" s="50">
        <v>89</v>
      </c>
      <c r="N26" s="50">
        <v>0</v>
      </c>
      <c r="O26" s="15">
        <f t="shared" si="0"/>
        <v>77</v>
      </c>
      <c r="P26" s="15">
        <f t="shared" si="1"/>
        <v>166</v>
      </c>
      <c r="R26" s="28" t="s">
        <v>86</v>
      </c>
      <c r="S26" s="16">
        <f t="shared" ref="S26:AF26" si="18">SUM(S13:S18)</f>
        <v>896</v>
      </c>
      <c r="T26" s="16">
        <f t="shared" si="18"/>
        <v>128</v>
      </c>
      <c r="U26" s="16">
        <f t="shared" si="18"/>
        <v>179</v>
      </c>
      <c r="V26" s="16">
        <f t="shared" si="18"/>
        <v>244</v>
      </c>
      <c r="W26" s="16">
        <f t="shared" si="18"/>
        <v>4</v>
      </c>
      <c r="X26" s="16">
        <f t="shared" si="18"/>
        <v>10</v>
      </c>
      <c r="Y26" s="16">
        <f t="shared" si="18"/>
        <v>228</v>
      </c>
      <c r="Z26" s="16">
        <f t="shared" si="18"/>
        <v>30</v>
      </c>
      <c r="AA26" s="16">
        <f t="shared" si="18"/>
        <v>28</v>
      </c>
      <c r="AB26" s="16">
        <f t="shared" si="18"/>
        <v>2</v>
      </c>
      <c r="AC26" s="16">
        <f t="shared" si="18"/>
        <v>1885</v>
      </c>
      <c r="AD26" s="16">
        <f t="shared" si="18"/>
        <v>0</v>
      </c>
      <c r="AE26" s="32">
        <f t="shared" si="18"/>
        <v>1749</v>
      </c>
      <c r="AF26" s="32">
        <f t="shared" si="18"/>
        <v>3634</v>
      </c>
    </row>
    <row r="27" spans="2:32" ht="23.1" customHeight="1" x14ac:dyDescent="0.25">
      <c r="B27" s="23" t="s">
        <v>54</v>
      </c>
      <c r="C27" s="50">
        <v>55</v>
      </c>
      <c r="D27" s="50">
        <v>2</v>
      </c>
      <c r="E27" s="50">
        <v>2</v>
      </c>
      <c r="F27" s="50">
        <v>7</v>
      </c>
      <c r="G27" s="50">
        <v>0</v>
      </c>
      <c r="H27" s="50">
        <v>0</v>
      </c>
      <c r="I27" s="50">
        <v>10</v>
      </c>
      <c r="J27" s="50">
        <v>0</v>
      </c>
      <c r="K27" s="50">
        <v>0</v>
      </c>
      <c r="L27" s="50">
        <v>0</v>
      </c>
      <c r="M27" s="50">
        <v>111</v>
      </c>
      <c r="N27" s="50">
        <v>0</v>
      </c>
      <c r="O27" s="15">
        <f t="shared" si="0"/>
        <v>76</v>
      </c>
      <c r="P27" s="15">
        <f t="shared" si="1"/>
        <v>187</v>
      </c>
      <c r="R27" s="29" t="s">
        <v>87</v>
      </c>
      <c r="S27" s="16">
        <f t="shared" ref="S27:AF27" si="19">SUM(S19:S21)</f>
        <v>610</v>
      </c>
      <c r="T27" s="16">
        <f t="shared" si="19"/>
        <v>91</v>
      </c>
      <c r="U27" s="16">
        <f t="shared" si="19"/>
        <v>63</v>
      </c>
      <c r="V27" s="16">
        <f t="shared" si="19"/>
        <v>119</v>
      </c>
      <c r="W27" s="16">
        <f t="shared" si="19"/>
        <v>10</v>
      </c>
      <c r="X27" s="16">
        <f t="shared" si="19"/>
        <v>0</v>
      </c>
      <c r="Y27" s="16">
        <f t="shared" si="19"/>
        <v>88</v>
      </c>
      <c r="Z27" s="16">
        <f t="shared" si="19"/>
        <v>7</v>
      </c>
      <c r="AA27" s="16">
        <f t="shared" si="19"/>
        <v>21</v>
      </c>
      <c r="AB27" s="16">
        <f t="shared" si="19"/>
        <v>0</v>
      </c>
      <c r="AC27" s="16">
        <f t="shared" si="19"/>
        <v>889</v>
      </c>
      <c r="AD27" s="16">
        <f t="shared" si="19"/>
        <v>1</v>
      </c>
      <c r="AE27" s="32">
        <f t="shared" si="19"/>
        <v>1010</v>
      </c>
      <c r="AF27" s="32">
        <f t="shared" si="19"/>
        <v>1899</v>
      </c>
    </row>
    <row r="28" spans="2:32" ht="23.1" customHeight="1" x14ac:dyDescent="0.25">
      <c r="B28" s="23" t="s">
        <v>55</v>
      </c>
      <c r="C28" s="50">
        <v>45</v>
      </c>
      <c r="D28" s="50">
        <v>6</v>
      </c>
      <c r="E28" s="50">
        <v>7</v>
      </c>
      <c r="F28" s="50">
        <v>10</v>
      </c>
      <c r="G28" s="50">
        <v>0</v>
      </c>
      <c r="H28" s="50">
        <v>0</v>
      </c>
      <c r="I28" s="50">
        <v>12</v>
      </c>
      <c r="J28" s="50">
        <v>0</v>
      </c>
      <c r="K28" s="50">
        <v>1</v>
      </c>
      <c r="L28" s="50">
        <v>0</v>
      </c>
      <c r="M28" s="50">
        <v>85</v>
      </c>
      <c r="N28" s="50">
        <v>0</v>
      </c>
      <c r="O28" s="15">
        <f t="shared" si="0"/>
        <v>81</v>
      </c>
      <c r="P28" s="15">
        <f t="shared" si="1"/>
        <v>166</v>
      </c>
      <c r="R28" s="5" t="s">
        <v>17</v>
      </c>
      <c r="S28" s="16">
        <f t="shared" ref="S28:AF28" si="20">SUM(S10:S21)</f>
        <v>2366</v>
      </c>
      <c r="T28" s="16">
        <f t="shared" si="20"/>
        <v>326</v>
      </c>
      <c r="U28" s="16">
        <f t="shared" si="20"/>
        <v>338</v>
      </c>
      <c r="V28" s="16">
        <f t="shared" si="20"/>
        <v>499</v>
      </c>
      <c r="W28" s="16">
        <f t="shared" si="20"/>
        <v>14</v>
      </c>
      <c r="X28" s="16">
        <f t="shared" si="20"/>
        <v>10</v>
      </c>
      <c r="Y28" s="16">
        <f t="shared" si="20"/>
        <v>399</v>
      </c>
      <c r="Z28" s="16">
        <f t="shared" si="20"/>
        <v>44</v>
      </c>
      <c r="AA28" s="16">
        <f t="shared" si="20"/>
        <v>53</v>
      </c>
      <c r="AB28" s="16">
        <f t="shared" si="20"/>
        <v>2</v>
      </c>
      <c r="AC28" s="16">
        <f t="shared" si="20"/>
        <v>4059</v>
      </c>
      <c r="AD28" s="16">
        <f t="shared" si="20"/>
        <v>2</v>
      </c>
      <c r="AE28" s="32">
        <f t="shared" si="20"/>
        <v>4053</v>
      </c>
      <c r="AF28" s="32">
        <f t="shared" si="20"/>
        <v>8112</v>
      </c>
    </row>
    <row r="29" spans="2:32" ht="23.1" customHeight="1" x14ac:dyDescent="0.25">
      <c r="B29" s="23" t="s">
        <v>56</v>
      </c>
      <c r="C29" s="50">
        <v>43</v>
      </c>
      <c r="D29" s="50">
        <v>4</v>
      </c>
      <c r="E29" s="50">
        <v>8</v>
      </c>
      <c r="F29" s="50">
        <v>7</v>
      </c>
      <c r="G29" s="50">
        <v>0</v>
      </c>
      <c r="H29" s="50">
        <v>0</v>
      </c>
      <c r="I29" s="50">
        <v>8</v>
      </c>
      <c r="J29" s="50">
        <v>1</v>
      </c>
      <c r="K29" s="50">
        <v>1</v>
      </c>
      <c r="L29" s="50">
        <v>0</v>
      </c>
      <c r="M29" s="50">
        <v>83</v>
      </c>
      <c r="N29" s="50">
        <v>0</v>
      </c>
      <c r="O29" s="15">
        <f t="shared" si="0"/>
        <v>72</v>
      </c>
      <c r="P29" s="15">
        <f t="shared" si="1"/>
        <v>155</v>
      </c>
      <c r="R29"/>
      <c r="S29" s="20"/>
      <c r="T29" s="19"/>
    </row>
    <row r="30" spans="2:32" ht="23.1" customHeight="1" x14ac:dyDescent="0.25">
      <c r="B30" s="23" t="s">
        <v>57</v>
      </c>
      <c r="C30" s="50">
        <v>43</v>
      </c>
      <c r="D30" s="50">
        <v>4</v>
      </c>
      <c r="E30" s="50">
        <v>8</v>
      </c>
      <c r="F30" s="50">
        <v>8</v>
      </c>
      <c r="G30" s="50">
        <v>0</v>
      </c>
      <c r="H30" s="50">
        <v>0</v>
      </c>
      <c r="I30" s="50">
        <v>10</v>
      </c>
      <c r="J30" s="50">
        <v>3</v>
      </c>
      <c r="K30" s="50">
        <v>0</v>
      </c>
      <c r="L30" s="50">
        <v>0</v>
      </c>
      <c r="M30" s="50">
        <v>88</v>
      </c>
      <c r="N30" s="50">
        <v>0</v>
      </c>
      <c r="O30" s="15">
        <f t="shared" si="0"/>
        <v>76</v>
      </c>
      <c r="P30" s="15">
        <f t="shared" si="1"/>
        <v>164</v>
      </c>
    </row>
    <row r="31" spans="2:32" ht="23.1" customHeight="1" x14ac:dyDescent="0.25">
      <c r="B31" s="24" t="s">
        <v>58</v>
      </c>
      <c r="C31" s="50">
        <v>36</v>
      </c>
      <c r="D31" s="50">
        <v>10</v>
      </c>
      <c r="E31" s="50">
        <v>9</v>
      </c>
      <c r="F31" s="50">
        <v>16</v>
      </c>
      <c r="G31" s="50">
        <v>0</v>
      </c>
      <c r="H31" s="50">
        <v>0</v>
      </c>
      <c r="I31" s="50">
        <v>12</v>
      </c>
      <c r="J31" s="50">
        <v>0</v>
      </c>
      <c r="K31" s="50">
        <v>1</v>
      </c>
      <c r="L31" s="50">
        <v>0</v>
      </c>
      <c r="M31" s="50">
        <v>69</v>
      </c>
      <c r="N31" s="50">
        <v>0</v>
      </c>
      <c r="O31" s="15">
        <f t="shared" si="0"/>
        <v>84</v>
      </c>
      <c r="P31" s="15">
        <f t="shared" si="1"/>
        <v>153</v>
      </c>
    </row>
    <row r="32" spans="2:32" ht="23.1" customHeight="1" x14ac:dyDescent="0.25">
      <c r="B32" s="24" t="s">
        <v>59</v>
      </c>
      <c r="C32" s="50">
        <v>35</v>
      </c>
      <c r="D32" s="50">
        <v>4</v>
      </c>
      <c r="E32" s="50">
        <v>3</v>
      </c>
      <c r="F32" s="50">
        <v>9</v>
      </c>
      <c r="G32" s="50">
        <v>0</v>
      </c>
      <c r="H32" s="50">
        <v>0</v>
      </c>
      <c r="I32" s="50">
        <v>15</v>
      </c>
      <c r="J32" s="50">
        <v>2</v>
      </c>
      <c r="K32" s="50">
        <v>0</v>
      </c>
      <c r="L32" s="50">
        <v>0</v>
      </c>
      <c r="M32" s="50">
        <v>61</v>
      </c>
      <c r="N32" s="50">
        <v>0</v>
      </c>
      <c r="O32" s="15">
        <f t="shared" si="0"/>
        <v>68</v>
      </c>
      <c r="P32" s="15">
        <f t="shared" si="1"/>
        <v>129</v>
      </c>
    </row>
    <row r="33" spans="2:20" ht="23.1" customHeight="1" x14ac:dyDescent="0.25">
      <c r="B33" s="23" t="s">
        <v>60</v>
      </c>
      <c r="C33" s="50">
        <v>37</v>
      </c>
      <c r="D33" s="50">
        <v>4</v>
      </c>
      <c r="E33" s="50">
        <v>4</v>
      </c>
      <c r="F33" s="50">
        <v>9</v>
      </c>
      <c r="G33" s="50">
        <v>0</v>
      </c>
      <c r="H33" s="50">
        <v>0</v>
      </c>
      <c r="I33" s="50">
        <v>7</v>
      </c>
      <c r="J33" s="50">
        <v>2</v>
      </c>
      <c r="K33" s="50">
        <v>0</v>
      </c>
      <c r="L33" s="50">
        <v>0</v>
      </c>
      <c r="M33" s="50">
        <v>71</v>
      </c>
      <c r="N33" s="50">
        <v>0</v>
      </c>
      <c r="O33" s="15">
        <f t="shared" si="0"/>
        <v>63</v>
      </c>
      <c r="P33" s="15">
        <f t="shared" si="1"/>
        <v>134</v>
      </c>
    </row>
    <row r="34" spans="2:20" ht="23.1" customHeight="1" x14ac:dyDescent="0.25">
      <c r="B34" s="24" t="s">
        <v>61</v>
      </c>
      <c r="C34" s="50">
        <v>22</v>
      </c>
      <c r="D34" s="50">
        <v>18</v>
      </c>
      <c r="E34" s="50">
        <v>63</v>
      </c>
      <c r="F34" s="50">
        <v>8</v>
      </c>
      <c r="G34" s="50">
        <v>0</v>
      </c>
      <c r="H34" s="50">
        <v>0</v>
      </c>
      <c r="I34" s="50">
        <v>5</v>
      </c>
      <c r="J34" s="50">
        <v>6</v>
      </c>
      <c r="K34" s="50">
        <v>1</v>
      </c>
      <c r="L34" s="50">
        <v>0</v>
      </c>
      <c r="M34" s="50">
        <v>58</v>
      </c>
      <c r="N34" s="50">
        <v>0</v>
      </c>
      <c r="O34" s="15">
        <f t="shared" si="0"/>
        <v>123</v>
      </c>
      <c r="P34" s="15">
        <f t="shared" si="1"/>
        <v>181</v>
      </c>
    </row>
    <row r="35" spans="2:20" ht="23.1" customHeight="1" x14ac:dyDescent="0.25">
      <c r="B35" s="24" t="s">
        <v>62</v>
      </c>
      <c r="C35" s="50">
        <v>31</v>
      </c>
      <c r="D35" s="50">
        <v>13</v>
      </c>
      <c r="E35" s="50">
        <v>2</v>
      </c>
      <c r="F35" s="50">
        <v>6</v>
      </c>
      <c r="G35" s="50">
        <v>0</v>
      </c>
      <c r="H35" s="50">
        <v>0</v>
      </c>
      <c r="I35" s="50">
        <v>11</v>
      </c>
      <c r="J35" s="50">
        <v>6</v>
      </c>
      <c r="K35" s="50">
        <v>1</v>
      </c>
      <c r="L35" s="50">
        <v>0</v>
      </c>
      <c r="M35" s="50">
        <v>72</v>
      </c>
      <c r="N35" s="50">
        <v>0</v>
      </c>
      <c r="O35" s="15">
        <f t="shared" si="0"/>
        <v>70</v>
      </c>
      <c r="P35" s="15">
        <f t="shared" si="1"/>
        <v>142</v>
      </c>
    </row>
    <row r="36" spans="2:20" ht="23.1" customHeight="1" x14ac:dyDescent="0.25">
      <c r="B36" s="24" t="s">
        <v>63</v>
      </c>
      <c r="C36" s="50">
        <v>27</v>
      </c>
      <c r="D36" s="50">
        <v>1</v>
      </c>
      <c r="E36" s="50">
        <v>7</v>
      </c>
      <c r="F36" s="50">
        <v>7</v>
      </c>
      <c r="G36" s="50">
        <v>0</v>
      </c>
      <c r="H36" s="50">
        <v>0</v>
      </c>
      <c r="I36" s="50">
        <v>5</v>
      </c>
      <c r="J36" s="50">
        <v>0</v>
      </c>
      <c r="K36" s="50">
        <v>2</v>
      </c>
      <c r="L36" s="50">
        <v>1</v>
      </c>
      <c r="M36" s="50">
        <v>69</v>
      </c>
      <c r="N36" s="50">
        <v>0</v>
      </c>
      <c r="O36" s="15">
        <f t="shared" si="0"/>
        <v>50</v>
      </c>
      <c r="P36" s="15">
        <f t="shared" si="1"/>
        <v>119</v>
      </c>
    </row>
    <row r="37" spans="2:20" ht="23.1" customHeight="1" x14ac:dyDescent="0.25">
      <c r="B37" s="23" t="s">
        <v>64</v>
      </c>
      <c r="C37" s="50">
        <v>44</v>
      </c>
      <c r="D37" s="50">
        <v>0</v>
      </c>
      <c r="E37" s="50">
        <v>6</v>
      </c>
      <c r="F37" s="50">
        <v>11</v>
      </c>
      <c r="G37" s="50">
        <v>0</v>
      </c>
      <c r="H37" s="50">
        <v>0</v>
      </c>
      <c r="I37" s="50">
        <v>9</v>
      </c>
      <c r="J37" s="50">
        <v>0</v>
      </c>
      <c r="K37" s="50">
        <v>3</v>
      </c>
      <c r="L37" s="50">
        <v>0</v>
      </c>
      <c r="M37" s="50">
        <v>68</v>
      </c>
      <c r="N37" s="50">
        <v>0</v>
      </c>
      <c r="O37" s="15">
        <f t="shared" si="0"/>
        <v>73</v>
      </c>
      <c r="P37" s="15">
        <f t="shared" si="1"/>
        <v>141</v>
      </c>
    </row>
    <row r="38" spans="2:20" ht="23.1" customHeight="1" x14ac:dyDescent="0.25">
      <c r="B38" s="24" t="s">
        <v>65</v>
      </c>
      <c r="C38" s="50">
        <v>47</v>
      </c>
      <c r="D38" s="50">
        <v>3</v>
      </c>
      <c r="E38" s="50">
        <v>0</v>
      </c>
      <c r="F38" s="50">
        <v>16</v>
      </c>
      <c r="G38" s="50">
        <v>1</v>
      </c>
      <c r="H38" s="50">
        <v>0</v>
      </c>
      <c r="I38" s="50">
        <v>7</v>
      </c>
      <c r="J38" s="50">
        <v>1</v>
      </c>
      <c r="K38" s="50">
        <v>2</v>
      </c>
      <c r="L38" s="50">
        <v>0</v>
      </c>
      <c r="M38" s="50">
        <v>55</v>
      </c>
      <c r="N38" s="50">
        <v>0</v>
      </c>
      <c r="O38" s="15">
        <f t="shared" si="0"/>
        <v>77</v>
      </c>
      <c r="P38" s="15">
        <f t="shared" si="1"/>
        <v>132</v>
      </c>
    </row>
    <row r="39" spans="2:20" ht="23.1" customHeight="1" x14ac:dyDescent="0.25">
      <c r="B39" s="24" t="s">
        <v>66</v>
      </c>
      <c r="C39" s="50">
        <v>41</v>
      </c>
      <c r="D39" s="50">
        <v>3</v>
      </c>
      <c r="E39" s="50">
        <v>4</v>
      </c>
      <c r="F39" s="50">
        <v>11</v>
      </c>
      <c r="G39" s="50">
        <v>0</v>
      </c>
      <c r="H39" s="50">
        <v>0</v>
      </c>
      <c r="I39" s="50">
        <v>16</v>
      </c>
      <c r="J39" s="50">
        <v>2</v>
      </c>
      <c r="K39" s="50">
        <v>1</v>
      </c>
      <c r="L39" s="50">
        <v>0</v>
      </c>
      <c r="M39" s="50">
        <v>70</v>
      </c>
      <c r="N39" s="50">
        <v>0</v>
      </c>
      <c r="O39" s="15">
        <f t="shared" si="0"/>
        <v>78</v>
      </c>
      <c r="P39" s="15">
        <f t="shared" si="1"/>
        <v>148</v>
      </c>
    </row>
    <row r="40" spans="2:20" ht="23.1" customHeight="1" x14ac:dyDescent="0.25">
      <c r="B40" s="24" t="s">
        <v>67</v>
      </c>
      <c r="C40" s="50">
        <v>27</v>
      </c>
      <c r="D40" s="50">
        <v>2</v>
      </c>
      <c r="E40" s="50">
        <v>6</v>
      </c>
      <c r="F40" s="50">
        <v>10</v>
      </c>
      <c r="G40" s="50">
        <v>1</v>
      </c>
      <c r="H40" s="50">
        <v>0</v>
      </c>
      <c r="I40" s="50">
        <v>7</v>
      </c>
      <c r="J40" s="50">
        <v>0</v>
      </c>
      <c r="K40" s="50">
        <v>1</v>
      </c>
      <c r="L40" s="50">
        <v>0</v>
      </c>
      <c r="M40" s="50">
        <v>70</v>
      </c>
      <c r="N40" s="50">
        <v>0</v>
      </c>
      <c r="O40" s="15">
        <f t="shared" si="0"/>
        <v>54</v>
      </c>
      <c r="P40" s="15">
        <f t="shared" si="1"/>
        <v>124</v>
      </c>
    </row>
    <row r="41" spans="2:20" ht="23.1" customHeight="1" x14ac:dyDescent="0.25">
      <c r="B41" s="23" t="s">
        <v>68</v>
      </c>
      <c r="C41" s="50">
        <v>34</v>
      </c>
      <c r="D41" s="50">
        <v>3</v>
      </c>
      <c r="E41" s="50">
        <v>3</v>
      </c>
      <c r="F41" s="50">
        <v>10</v>
      </c>
      <c r="G41" s="50">
        <v>0</v>
      </c>
      <c r="H41" s="50">
        <v>0</v>
      </c>
      <c r="I41" s="50">
        <v>4</v>
      </c>
      <c r="J41" s="50">
        <v>1</v>
      </c>
      <c r="K41" s="50">
        <v>1</v>
      </c>
      <c r="L41" s="50">
        <v>0</v>
      </c>
      <c r="M41" s="50">
        <v>61</v>
      </c>
      <c r="N41" s="50">
        <v>0</v>
      </c>
      <c r="O41" s="15">
        <f t="shared" si="0"/>
        <v>56</v>
      </c>
      <c r="P41" s="15">
        <f t="shared" si="1"/>
        <v>117</v>
      </c>
    </row>
    <row r="42" spans="2:20" ht="23.1" customHeight="1" x14ac:dyDescent="0.25">
      <c r="B42" s="24" t="s">
        <v>69</v>
      </c>
      <c r="C42" s="50">
        <v>27</v>
      </c>
      <c r="D42" s="50">
        <v>7</v>
      </c>
      <c r="E42" s="50">
        <v>4</v>
      </c>
      <c r="F42" s="50">
        <v>17</v>
      </c>
      <c r="G42" s="50">
        <v>0</v>
      </c>
      <c r="H42" s="50">
        <v>0</v>
      </c>
      <c r="I42" s="50">
        <v>20</v>
      </c>
      <c r="J42" s="50">
        <v>1</v>
      </c>
      <c r="K42" s="50">
        <v>2</v>
      </c>
      <c r="L42" s="50">
        <v>0</v>
      </c>
      <c r="M42" s="50">
        <v>71</v>
      </c>
      <c r="N42" s="50">
        <v>0</v>
      </c>
      <c r="O42" s="15">
        <f t="shared" si="0"/>
        <v>78</v>
      </c>
      <c r="P42" s="15">
        <f t="shared" si="1"/>
        <v>149</v>
      </c>
    </row>
    <row r="43" spans="2:20" ht="23.1" customHeight="1" x14ac:dyDescent="0.25">
      <c r="B43" s="23">
        <v>38</v>
      </c>
      <c r="C43" s="50">
        <v>4</v>
      </c>
      <c r="D43" s="50">
        <v>5</v>
      </c>
      <c r="E43" s="50">
        <v>14</v>
      </c>
      <c r="F43" s="50">
        <v>0</v>
      </c>
      <c r="G43" s="50">
        <v>0</v>
      </c>
      <c r="H43" s="50">
        <v>10</v>
      </c>
      <c r="I43" s="50">
        <v>1</v>
      </c>
      <c r="J43" s="50">
        <v>1</v>
      </c>
      <c r="K43" s="50">
        <v>1</v>
      </c>
      <c r="L43" s="50">
        <v>1</v>
      </c>
      <c r="M43" s="50">
        <v>89</v>
      </c>
      <c r="N43" s="50">
        <v>0</v>
      </c>
      <c r="O43" s="15">
        <f t="shared" si="0"/>
        <v>37</v>
      </c>
      <c r="P43" s="15">
        <f t="shared" si="1"/>
        <v>126</v>
      </c>
    </row>
    <row r="44" spans="2:20" ht="23.1" customHeight="1" x14ac:dyDescent="0.25">
      <c r="B44" s="25" t="s">
        <v>71</v>
      </c>
      <c r="C44" s="50">
        <v>44</v>
      </c>
      <c r="D44" s="50">
        <v>3</v>
      </c>
      <c r="E44" s="50">
        <v>1</v>
      </c>
      <c r="F44" s="50">
        <v>13</v>
      </c>
      <c r="G44" s="50">
        <v>0</v>
      </c>
      <c r="H44" s="50">
        <v>0</v>
      </c>
      <c r="I44" s="50">
        <v>8</v>
      </c>
      <c r="J44" s="50">
        <v>1</v>
      </c>
      <c r="K44" s="50">
        <v>1</v>
      </c>
      <c r="L44" s="50">
        <v>0</v>
      </c>
      <c r="M44" s="50">
        <v>70</v>
      </c>
      <c r="N44" s="50">
        <v>0</v>
      </c>
      <c r="O44" s="15">
        <f t="shared" si="0"/>
        <v>71</v>
      </c>
      <c r="P44" s="15">
        <f t="shared" si="1"/>
        <v>141</v>
      </c>
    </row>
    <row r="45" spans="2:20" ht="23.1" customHeight="1" x14ac:dyDescent="0.25">
      <c r="B45" s="23" t="s">
        <v>72</v>
      </c>
      <c r="C45" s="50">
        <v>37</v>
      </c>
      <c r="D45" s="50">
        <v>4</v>
      </c>
      <c r="E45" s="50">
        <v>4</v>
      </c>
      <c r="F45" s="50">
        <v>9</v>
      </c>
      <c r="G45" s="50">
        <v>2</v>
      </c>
      <c r="H45" s="50">
        <v>0</v>
      </c>
      <c r="I45" s="50">
        <v>10</v>
      </c>
      <c r="J45" s="50">
        <v>1</v>
      </c>
      <c r="K45" s="50">
        <v>2</v>
      </c>
      <c r="L45" s="50">
        <v>0</v>
      </c>
      <c r="M45" s="50">
        <v>75</v>
      </c>
      <c r="N45" s="50">
        <v>0</v>
      </c>
      <c r="O45" s="15">
        <f t="shared" si="0"/>
        <v>69</v>
      </c>
      <c r="P45" s="15">
        <f t="shared" si="1"/>
        <v>144</v>
      </c>
    </row>
    <row r="46" spans="2:20" ht="23.1" customHeight="1" x14ac:dyDescent="0.25">
      <c r="B46" s="24" t="s">
        <v>73</v>
      </c>
      <c r="C46" s="50">
        <v>45</v>
      </c>
      <c r="D46" s="50">
        <v>6</v>
      </c>
      <c r="E46" s="50">
        <v>2</v>
      </c>
      <c r="F46" s="50">
        <v>9</v>
      </c>
      <c r="G46" s="50">
        <v>0</v>
      </c>
      <c r="H46" s="50">
        <v>0</v>
      </c>
      <c r="I46" s="50">
        <v>8</v>
      </c>
      <c r="J46" s="50">
        <v>0</v>
      </c>
      <c r="K46" s="50">
        <v>3</v>
      </c>
      <c r="L46" s="50">
        <v>0</v>
      </c>
      <c r="M46" s="50">
        <v>69</v>
      </c>
      <c r="N46" s="50">
        <v>0</v>
      </c>
      <c r="O46" s="15">
        <f t="shared" si="0"/>
        <v>73</v>
      </c>
      <c r="P46" s="15">
        <f t="shared" si="1"/>
        <v>142</v>
      </c>
      <c r="R46" s="8"/>
      <c r="T46"/>
    </row>
    <row r="47" spans="2:20" ht="23.1" customHeight="1" x14ac:dyDescent="0.25">
      <c r="B47" s="24" t="s">
        <v>74</v>
      </c>
      <c r="C47" s="50">
        <v>51</v>
      </c>
      <c r="D47" s="50">
        <v>4</v>
      </c>
      <c r="E47" s="50">
        <v>5</v>
      </c>
      <c r="F47" s="50">
        <v>7</v>
      </c>
      <c r="G47" s="50">
        <v>0</v>
      </c>
      <c r="H47" s="50">
        <v>0</v>
      </c>
      <c r="I47" s="50">
        <v>10</v>
      </c>
      <c r="J47" s="50">
        <v>1</v>
      </c>
      <c r="K47" s="50">
        <v>0</v>
      </c>
      <c r="L47" s="50">
        <v>0</v>
      </c>
      <c r="M47" s="50">
        <v>74</v>
      </c>
      <c r="N47" s="50">
        <v>1</v>
      </c>
      <c r="O47" s="15">
        <f t="shared" si="0"/>
        <v>79</v>
      </c>
      <c r="P47" s="15">
        <f t="shared" si="1"/>
        <v>153</v>
      </c>
      <c r="R47" s="8"/>
      <c r="T47"/>
    </row>
    <row r="48" spans="2:20" ht="23.1" customHeight="1" x14ac:dyDescent="0.25">
      <c r="B48" s="24" t="s">
        <v>75</v>
      </c>
      <c r="C48" s="50">
        <v>48</v>
      </c>
      <c r="D48" s="50">
        <v>5</v>
      </c>
      <c r="E48" s="50">
        <v>5</v>
      </c>
      <c r="F48" s="50">
        <v>9</v>
      </c>
      <c r="G48" s="50">
        <v>1</v>
      </c>
      <c r="H48" s="50">
        <v>0</v>
      </c>
      <c r="I48" s="50">
        <v>5</v>
      </c>
      <c r="J48" s="50">
        <v>0</v>
      </c>
      <c r="K48" s="50">
        <v>2</v>
      </c>
      <c r="L48" s="50">
        <v>0</v>
      </c>
      <c r="M48" s="50">
        <v>89</v>
      </c>
      <c r="N48" s="50">
        <v>0</v>
      </c>
      <c r="O48" s="15">
        <f t="shared" si="0"/>
        <v>75</v>
      </c>
      <c r="P48" s="15">
        <f t="shared" si="1"/>
        <v>164</v>
      </c>
      <c r="R48" s="8"/>
      <c r="T48"/>
    </row>
    <row r="49" spans="2:20" ht="23.1" customHeight="1" x14ac:dyDescent="0.25">
      <c r="B49" s="23" t="s">
        <v>76</v>
      </c>
      <c r="C49" s="50">
        <v>55</v>
      </c>
      <c r="D49" s="50">
        <v>12</v>
      </c>
      <c r="E49" s="50">
        <v>4</v>
      </c>
      <c r="F49" s="50">
        <v>6</v>
      </c>
      <c r="G49" s="50">
        <v>2</v>
      </c>
      <c r="H49" s="50">
        <v>0</v>
      </c>
      <c r="I49" s="50">
        <v>5</v>
      </c>
      <c r="J49" s="50">
        <v>0</v>
      </c>
      <c r="K49" s="50">
        <v>2</v>
      </c>
      <c r="L49" s="50">
        <v>0</v>
      </c>
      <c r="M49" s="50">
        <v>60</v>
      </c>
      <c r="N49" s="50">
        <v>0</v>
      </c>
      <c r="O49" s="15">
        <f t="shared" si="0"/>
        <v>86</v>
      </c>
      <c r="P49" s="15">
        <f t="shared" si="1"/>
        <v>146</v>
      </c>
      <c r="R49" s="8"/>
      <c r="T49"/>
    </row>
    <row r="50" spans="2:20" ht="23.1" customHeight="1" x14ac:dyDescent="0.25">
      <c r="B50" s="24" t="s">
        <v>77</v>
      </c>
      <c r="C50" s="50">
        <v>55</v>
      </c>
      <c r="D50" s="50">
        <v>7</v>
      </c>
      <c r="E50" s="50">
        <v>6</v>
      </c>
      <c r="F50" s="50">
        <v>10</v>
      </c>
      <c r="G50" s="50">
        <v>2</v>
      </c>
      <c r="H50" s="50">
        <v>0</v>
      </c>
      <c r="I50" s="50">
        <v>8</v>
      </c>
      <c r="J50" s="50">
        <v>1</v>
      </c>
      <c r="K50" s="50">
        <v>2</v>
      </c>
      <c r="L50" s="50">
        <v>0</v>
      </c>
      <c r="M50" s="50">
        <v>57</v>
      </c>
      <c r="N50" s="50">
        <v>0</v>
      </c>
      <c r="O50" s="15">
        <f t="shared" si="0"/>
        <v>91</v>
      </c>
      <c r="P50" s="15">
        <f t="shared" si="1"/>
        <v>148</v>
      </c>
      <c r="R50" s="8"/>
      <c r="T50"/>
    </row>
    <row r="51" spans="2:20" ht="23.1" customHeight="1" x14ac:dyDescent="0.25">
      <c r="B51" s="24" t="s">
        <v>78</v>
      </c>
      <c r="C51" s="50">
        <v>55</v>
      </c>
      <c r="D51" s="50">
        <v>7</v>
      </c>
      <c r="E51" s="50">
        <v>7</v>
      </c>
      <c r="F51" s="50">
        <v>10</v>
      </c>
      <c r="G51" s="50">
        <v>1</v>
      </c>
      <c r="H51" s="50">
        <v>0</v>
      </c>
      <c r="I51" s="50">
        <v>9</v>
      </c>
      <c r="J51" s="50">
        <v>0</v>
      </c>
      <c r="K51" s="50">
        <v>1</v>
      </c>
      <c r="L51" s="50">
        <v>0</v>
      </c>
      <c r="M51" s="50">
        <v>69</v>
      </c>
      <c r="N51" s="50">
        <v>0</v>
      </c>
      <c r="O51" s="15">
        <f t="shared" si="0"/>
        <v>90</v>
      </c>
      <c r="P51" s="15">
        <f t="shared" si="1"/>
        <v>159</v>
      </c>
      <c r="R51" s="8"/>
      <c r="T51"/>
    </row>
    <row r="52" spans="2:20" ht="23.1" customHeight="1" x14ac:dyDescent="0.25">
      <c r="B52" s="24" t="s">
        <v>79</v>
      </c>
      <c r="C52" s="50">
        <v>34</v>
      </c>
      <c r="D52" s="50">
        <v>19</v>
      </c>
      <c r="E52" s="50">
        <v>8</v>
      </c>
      <c r="F52" s="50">
        <v>10</v>
      </c>
      <c r="G52" s="50">
        <v>0</v>
      </c>
      <c r="H52" s="50">
        <v>0</v>
      </c>
      <c r="I52" s="50">
        <v>9</v>
      </c>
      <c r="J52" s="50">
        <v>1</v>
      </c>
      <c r="K52" s="50">
        <v>1</v>
      </c>
      <c r="L52" s="50">
        <v>0</v>
      </c>
      <c r="M52" s="50">
        <v>65</v>
      </c>
      <c r="N52" s="50">
        <v>0</v>
      </c>
      <c r="O52" s="15">
        <f t="shared" si="0"/>
        <v>82</v>
      </c>
      <c r="P52" s="15">
        <f t="shared" si="1"/>
        <v>147</v>
      </c>
      <c r="R52" s="8"/>
      <c r="T52"/>
    </row>
    <row r="53" spans="2:20" ht="23.1" customHeight="1" x14ac:dyDescent="0.25">
      <c r="B53" s="23" t="s">
        <v>80</v>
      </c>
      <c r="C53" s="50">
        <v>33</v>
      </c>
      <c r="D53" s="50">
        <v>5</v>
      </c>
      <c r="E53" s="50">
        <v>6</v>
      </c>
      <c r="F53" s="50">
        <v>18</v>
      </c>
      <c r="G53" s="50">
        <v>0</v>
      </c>
      <c r="H53" s="50">
        <v>0</v>
      </c>
      <c r="I53" s="50">
        <v>9</v>
      </c>
      <c r="J53" s="50">
        <v>0</v>
      </c>
      <c r="K53" s="50">
        <v>3</v>
      </c>
      <c r="L53" s="50">
        <v>0</v>
      </c>
      <c r="M53" s="50">
        <v>89</v>
      </c>
      <c r="N53" s="50">
        <v>0</v>
      </c>
      <c r="O53" s="15">
        <f t="shared" si="0"/>
        <v>74</v>
      </c>
      <c r="P53" s="15">
        <f t="shared" si="1"/>
        <v>163</v>
      </c>
      <c r="R53" s="8"/>
      <c r="T53"/>
    </row>
    <row r="54" spans="2:20" ht="23.1" customHeight="1" x14ac:dyDescent="0.25">
      <c r="B54" s="23" t="s">
        <v>81</v>
      </c>
      <c r="C54" s="50">
        <v>73</v>
      </c>
      <c r="D54" s="50">
        <v>4</v>
      </c>
      <c r="E54" s="50">
        <v>5</v>
      </c>
      <c r="F54" s="50">
        <v>9</v>
      </c>
      <c r="G54" s="50">
        <v>2</v>
      </c>
      <c r="H54" s="50">
        <v>0</v>
      </c>
      <c r="I54" s="50">
        <v>13</v>
      </c>
      <c r="J54" s="50">
        <v>2</v>
      </c>
      <c r="K54" s="50">
        <v>2</v>
      </c>
      <c r="L54" s="50">
        <v>0</v>
      </c>
      <c r="M54" s="50">
        <v>89</v>
      </c>
      <c r="N54" s="50">
        <v>0</v>
      </c>
      <c r="O54" s="15">
        <f t="shared" si="0"/>
        <v>110</v>
      </c>
      <c r="P54" s="15">
        <f t="shared" si="1"/>
        <v>199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10</v>
      </c>
      <c r="E55" s="50">
        <v>5</v>
      </c>
      <c r="F55" s="50">
        <v>13</v>
      </c>
      <c r="G55" s="50">
        <v>1</v>
      </c>
      <c r="H55" s="50">
        <v>0</v>
      </c>
      <c r="I55" s="50">
        <v>5</v>
      </c>
      <c r="J55" s="50">
        <v>2</v>
      </c>
      <c r="K55" s="50">
        <v>1</v>
      </c>
      <c r="L55" s="50">
        <v>0</v>
      </c>
      <c r="M55" s="50">
        <v>84</v>
      </c>
      <c r="N55" s="50">
        <v>0</v>
      </c>
      <c r="O55" s="15">
        <f t="shared" si="0"/>
        <v>97</v>
      </c>
      <c r="P55" s="15">
        <f t="shared" si="1"/>
        <v>181</v>
      </c>
      <c r="R55" s="8"/>
      <c r="T55"/>
    </row>
    <row r="56" spans="2:20" ht="23.1" customHeight="1" x14ac:dyDescent="0.25">
      <c r="B56" s="23" t="s">
        <v>83</v>
      </c>
      <c r="C56" s="50">
        <v>48</v>
      </c>
      <c r="D56" s="50">
        <v>4</v>
      </c>
      <c r="E56" s="50">
        <v>3</v>
      </c>
      <c r="F56" s="50">
        <v>11</v>
      </c>
      <c r="G56" s="50">
        <v>1</v>
      </c>
      <c r="H56" s="50">
        <v>0</v>
      </c>
      <c r="I56" s="50">
        <v>4</v>
      </c>
      <c r="J56" s="50">
        <v>0</v>
      </c>
      <c r="K56" s="50">
        <v>4</v>
      </c>
      <c r="L56" s="50">
        <v>0</v>
      </c>
      <c r="M56" s="50">
        <v>79</v>
      </c>
      <c r="N56" s="50">
        <v>0</v>
      </c>
      <c r="O56" s="15">
        <f t="shared" si="0"/>
        <v>75</v>
      </c>
      <c r="P56" s="15">
        <f t="shared" si="1"/>
        <v>154</v>
      </c>
      <c r="R56" s="8"/>
      <c r="T56"/>
    </row>
    <row r="57" spans="2:20" ht="23.1" customHeight="1" x14ac:dyDescent="0.25">
      <c r="B57" s="23" t="s">
        <v>84</v>
      </c>
      <c r="C57" s="50">
        <v>53</v>
      </c>
      <c r="D57" s="50">
        <v>8</v>
      </c>
      <c r="E57" s="50">
        <v>7</v>
      </c>
      <c r="F57" s="50">
        <v>7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0</v>
      </c>
      <c r="M57" s="50">
        <v>65</v>
      </c>
      <c r="N57" s="50">
        <v>0</v>
      </c>
      <c r="O57" s="15">
        <f t="shared" si="0"/>
        <v>78</v>
      </c>
      <c r="P57" s="15">
        <f t="shared" si="1"/>
        <v>143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2366</v>
      </c>
      <c r="D58" s="16">
        <f t="shared" si="21"/>
        <v>326</v>
      </c>
      <c r="E58" s="16">
        <f t="shared" si="21"/>
        <v>338</v>
      </c>
      <c r="F58" s="16">
        <f t="shared" si="21"/>
        <v>499</v>
      </c>
      <c r="G58" s="16">
        <f t="shared" si="21"/>
        <v>14</v>
      </c>
      <c r="H58" s="16">
        <f t="shared" si="21"/>
        <v>10</v>
      </c>
      <c r="I58" s="16">
        <f t="shared" si="21"/>
        <v>399</v>
      </c>
      <c r="J58" s="16">
        <f t="shared" si="21"/>
        <v>44</v>
      </c>
      <c r="K58" s="16">
        <f t="shared" si="21"/>
        <v>53</v>
      </c>
      <c r="L58" s="16">
        <f t="shared" si="21"/>
        <v>2</v>
      </c>
      <c r="M58" s="16">
        <f t="shared" si="21"/>
        <v>4059</v>
      </c>
      <c r="N58" s="16">
        <f t="shared" si="21"/>
        <v>2</v>
      </c>
      <c r="O58" s="16">
        <f t="shared" si="21"/>
        <v>4053</v>
      </c>
      <c r="P58" s="16">
        <f t="shared" si="21"/>
        <v>8112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0.29166666666666669</v>
      </c>
      <c r="D59" s="43">
        <f t="shared" si="22"/>
        <v>4.0187376725838261E-2</v>
      </c>
      <c r="E59" s="43">
        <f t="shared" si="22"/>
        <v>4.1666666666666664E-2</v>
      </c>
      <c r="F59" s="43">
        <f t="shared" si="22"/>
        <v>6.15138067061144E-2</v>
      </c>
      <c r="G59" s="43">
        <f t="shared" si="22"/>
        <v>1.7258382642998027E-3</v>
      </c>
      <c r="H59" s="43">
        <f t="shared" si="22"/>
        <v>1.232741617357002E-3</v>
      </c>
      <c r="I59" s="43">
        <f t="shared" si="22"/>
        <v>4.918639053254438E-2</v>
      </c>
      <c r="J59" s="43">
        <f t="shared" si="22"/>
        <v>5.4240631163708086E-3</v>
      </c>
      <c r="K59" s="43">
        <f t="shared" si="22"/>
        <v>6.5335305719921109E-3</v>
      </c>
      <c r="L59" s="43">
        <f t="shared" si="22"/>
        <v>2.4654832347140041E-4</v>
      </c>
      <c r="M59" s="43">
        <f t="shared" si="22"/>
        <v>0.50036982248520712</v>
      </c>
      <c r="N59" s="43">
        <f t="shared" si="22"/>
        <v>2.4654832347140041E-4</v>
      </c>
      <c r="R59" s="8"/>
      <c r="T59"/>
    </row>
    <row r="60" spans="2:20" ht="23.1" customHeight="1" x14ac:dyDescent="0.25">
      <c r="B60" s="42" t="s">
        <v>94</v>
      </c>
      <c r="C60" s="44">
        <f>C58/$O$58</f>
        <v>0.58376511226252159</v>
      </c>
      <c r="D60" s="44">
        <f t="shared" ref="D60:N60" si="23">D58/$O$58</f>
        <v>8.0434246237355039E-2</v>
      </c>
      <c r="E60" s="44">
        <f t="shared" si="23"/>
        <v>8.3395016037503086E-2</v>
      </c>
      <c r="F60" s="44">
        <f t="shared" si="23"/>
        <v>0.1231186775228226</v>
      </c>
      <c r="G60" s="44">
        <f t="shared" si="23"/>
        <v>3.4542314335060447E-3</v>
      </c>
      <c r="H60" s="44">
        <f t="shared" si="23"/>
        <v>2.467308166790032E-3</v>
      </c>
      <c r="I60" s="44">
        <f t="shared" si="23"/>
        <v>9.8445595854922283E-2</v>
      </c>
      <c r="J60" s="44">
        <f t="shared" si="23"/>
        <v>1.0856155933876141E-2</v>
      </c>
      <c r="K60" s="44">
        <f t="shared" si="23"/>
        <v>1.3076733283987171E-2</v>
      </c>
      <c r="L60" s="44">
        <f t="shared" si="23"/>
        <v>4.9346163335800639E-4</v>
      </c>
      <c r="M60" s="44"/>
      <c r="N60" s="44">
        <f t="shared" si="23"/>
        <v>4.9346163335800639E-4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zoomScale="60" workbookViewId="0">
      <selection sqref="A1:AF11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67" t="str">
        <f>'[1]23.09 Kiira-Bulindo'!C3:G3</f>
        <v>MCC - C12- STN71- KIRA-BULINDO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180</v>
      </c>
      <c r="E5" s="3"/>
      <c r="F5" s="41" t="s">
        <v>1</v>
      </c>
      <c r="G5" s="62" t="str">
        <f>'[1]27.09 Bulindo-Kira'!G5:H5</f>
        <v>Kira Bulindo Road</v>
      </c>
      <c r="H5" s="63"/>
      <c r="I5" s="14"/>
      <c r="J5" s="2" t="s">
        <v>5</v>
      </c>
      <c r="K5" s="62" t="str">
        <f>'[1]27.09 Bulindo-Kira'!K5:L5</f>
        <v>Onyuti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'[1]23.09 Kiira-Bulindo'!D6:E6</f>
        <v>KIRA</v>
      </c>
      <c r="E6" s="63"/>
      <c r="F6" s="2" t="s">
        <v>2</v>
      </c>
      <c r="G6" s="62" t="str">
        <f>'[1]23.09 Kiira-Bulindo'!G6:H6</f>
        <v>BULINDO</v>
      </c>
      <c r="H6" s="63"/>
      <c r="J6" s="2" t="s">
        <v>21</v>
      </c>
      <c r="K6" s="62" t="str">
        <f>'[1]27.09 Bulindo-Kira'!K6:L6</f>
        <v>Tracy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40</v>
      </c>
      <c r="D10" s="50">
        <v>4</v>
      </c>
      <c r="E10" s="50">
        <v>2</v>
      </c>
      <c r="F10" s="50">
        <v>10</v>
      </c>
      <c r="G10" s="50">
        <v>1</v>
      </c>
      <c r="H10" s="50">
        <v>0</v>
      </c>
      <c r="I10" s="50">
        <v>7</v>
      </c>
      <c r="J10" s="50">
        <v>0</v>
      </c>
      <c r="K10" s="50">
        <v>1</v>
      </c>
      <c r="L10" s="50">
        <v>0</v>
      </c>
      <c r="M10" s="50">
        <v>60</v>
      </c>
      <c r="N10" s="50">
        <v>0</v>
      </c>
      <c r="O10" s="15">
        <f t="shared" ref="O10:O73" si="0">SUM(C10:L10,N10)</f>
        <v>65</v>
      </c>
      <c r="P10" s="15">
        <f t="shared" ref="P10:P73" si="1">SUM(C10:N10)</f>
        <v>125</v>
      </c>
      <c r="R10" s="1" t="s">
        <v>6</v>
      </c>
      <c r="S10" s="17">
        <f t="shared" ref="S10:AF10" si="2">SUM(C10:C13)</f>
        <v>162</v>
      </c>
      <c r="T10" s="17">
        <f t="shared" si="2"/>
        <v>19</v>
      </c>
      <c r="U10" s="17">
        <f t="shared" si="2"/>
        <v>12</v>
      </c>
      <c r="V10" s="17">
        <f t="shared" si="2"/>
        <v>36</v>
      </c>
      <c r="W10" s="17">
        <f t="shared" si="2"/>
        <v>6</v>
      </c>
      <c r="X10" s="17">
        <f t="shared" si="2"/>
        <v>0</v>
      </c>
      <c r="Y10" s="17">
        <f t="shared" si="2"/>
        <v>17</v>
      </c>
      <c r="Z10" s="17">
        <f t="shared" si="2"/>
        <v>1</v>
      </c>
      <c r="AA10" s="17">
        <f t="shared" si="2"/>
        <v>5</v>
      </c>
      <c r="AB10" s="17">
        <f t="shared" si="2"/>
        <v>1</v>
      </c>
      <c r="AC10" s="17">
        <f t="shared" si="2"/>
        <v>314</v>
      </c>
      <c r="AD10" s="17">
        <f t="shared" si="2"/>
        <v>0</v>
      </c>
      <c r="AE10" s="31">
        <f t="shared" si="2"/>
        <v>259</v>
      </c>
      <c r="AF10" s="31">
        <f t="shared" si="2"/>
        <v>573</v>
      </c>
    </row>
    <row r="11" spans="2:32" s="6" customFormat="1" ht="23.1" customHeight="1" x14ac:dyDescent="0.25">
      <c r="B11" s="45" t="s">
        <v>38</v>
      </c>
      <c r="C11" s="50">
        <v>42</v>
      </c>
      <c r="D11" s="50">
        <v>7</v>
      </c>
      <c r="E11" s="50">
        <v>3</v>
      </c>
      <c r="F11" s="50">
        <v>8</v>
      </c>
      <c r="G11" s="50">
        <v>4</v>
      </c>
      <c r="H11" s="50">
        <v>0</v>
      </c>
      <c r="I11" s="50">
        <v>2</v>
      </c>
      <c r="J11" s="50">
        <v>0</v>
      </c>
      <c r="K11" s="50">
        <v>2</v>
      </c>
      <c r="L11" s="50">
        <v>0</v>
      </c>
      <c r="M11" s="50">
        <v>75</v>
      </c>
      <c r="N11" s="50">
        <v>0</v>
      </c>
      <c r="O11" s="15">
        <f t="shared" si="0"/>
        <v>68</v>
      </c>
      <c r="P11" s="15">
        <f t="shared" si="1"/>
        <v>143</v>
      </c>
      <c r="R11" s="1" t="s">
        <v>7</v>
      </c>
      <c r="S11" s="17">
        <f t="shared" ref="S11:AF11" si="3">SUM(C14:C17)</f>
        <v>78</v>
      </c>
      <c r="T11" s="17">
        <f t="shared" si="3"/>
        <v>18</v>
      </c>
      <c r="U11" s="17">
        <f t="shared" si="3"/>
        <v>16</v>
      </c>
      <c r="V11" s="17">
        <f t="shared" si="3"/>
        <v>31</v>
      </c>
      <c r="W11" s="17">
        <f t="shared" si="3"/>
        <v>0</v>
      </c>
      <c r="X11" s="17">
        <f t="shared" si="3"/>
        <v>0</v>
      </c>
      <c r="Y11" s="17">
        <f t="shared" si="3"/>
        <v>20</v>
      </c>
      <c r="Z11" s="17">
        <f t="shared" si="3"/>
        <v>1</v>
      </c>
      <c r="AA11" s="17">
        <f t="shared" si="3"/>
        <v>1</v>
      </c>
      <c r="AB11" s="17">
        <f t="shared" si="3"/>
        <v>1</v>
      </c>
      <c r="AC11" s="17">
        <f t="shared" si="3"/>
        <v>316</v>
      </c>
      <c r="AD11" s="17">
        <f t="shared" si="3"/>
        <v>0</v>
      </c>
      <c r="AE11" s="31">
        <f t="shared" si="3"/>
        <v>166</v>
      </c>
      <c r="AF11" s="31">
        <f t="shared" si="3"/>
        <v>482</v>
      </c>
    </row>
    <row r="12" spans="2:32" ht="23.1" customHeight="1" x14ac:dyDescent="0.25">
      <c r="B12" s="45" t="s">
        <v>39</v>
      </c>
      <c r="C12" s="50">
        <v>45</v>
      </c>
      <c r="D12" s="50">
        <v>5</v>
      </c>
      <c r="E12" s="50">
        <v>3</v>
      </c>
      <c r="F12" s="50">
        <v>12</v>
      </c>
      <c r="G12" s="50">
        <v>1</v>
      </c>
      <c r="H12" s="50">
        <v>0</v>
      </c>
      <c r="I12" s="50">
        <v>5</v>
      </c>
      <c r="J12" s="50">
        <v>1</v>
      </c>
      <c r="K12" s="50">
        <v>0</v>
      </c>
      <c r="L12" s="50">
        <v>0</v>
      </c>
      <c r="M12" s="50">
        <v>105</v>
      </c>
      <c r="N12" s="50">
        <v>0</v>
      </c>
      <c r="O12" s="15">
        <f t="shared" si="0"/>
        <v>72</v>
      </c>
      <c r="P12" s="15">
        <f t="shared" si="1"/>
        <v>177</v>
      </c>
      <c r="R12" s="1" t="s">
        <v>8</v>
      </c>
      <c r="S12" s="17">
        <f t="shared" ref="S12:AF12" si="4">SUM(C18:C21)</f>
        <v>179</v>
      </c>
      <c r="T12" s="17">
        <f t="shared" si="4"/>
        <v>10</v>
      </c>
      <c r="U12" s="17">
        <f t="shared" si="4"/>
        <v>16</v>
      </c>
      <c r="V12" s="17">
        <f t="shared" si="4"/>
        <v>42</v>
      </c>
      <c r="W12" s="17">
        <f t="shared" si="4"/>
        <v>0</v>
      </c>
      <c r="X12" s="17">
        <f t="shared" si="4"/>
        <v>0</v>
      </c>
      <c r="Y12" s="17">
        <f t="shared" si="4"/>
        <v>15</v>
      </c>
      <c r="Z12" s="17">
        <f t="shared" si="4"/>
        <v>4</v>
      </c>
      <c r="AA12" s="17">
        <f t="shared" si="4"/>
        <v>2</v>
      </c>
      <c r="AB12" s="17">
        <f t="shared" si="4"/>
        <v>0</v>
      </c>
      <c r="AC12" s="17">
        <f t="shared" si="4"/>
        <v>362</v>
      </c>
      <c r="AD12" s="17">
        <f t="shared" si="4"/>
        <v>0</v>
      </c>
      <c r="AE12" s="31">
        <f t="shared" si="4"/>
        <v>268</v>
      </c>
      <c r="AF12" s="31">
        <f t="shared" si="4"/>
        <v>630</v>
      </c>
    </row>
    <row r="13" spans="2:32" ht="23.1" customHeight="1" x14ac:dyDescent="0.25">
      <c r="B13" s="45" t="s">
        <v>40</v>
      </c>
      <c r="C13" s="50">
        <v>35</v>
      </c>
      <c r="D13" s="50">
        <v>3</v>
      </c>
      <c r="E13" s="50">
        <v>4</v>
      </c>
      <c r="F13" s="50">
        <v>6</v>
      </c>
      <c r="G13" s="50">
        <v>0</v>
      </c>
      <c r="H13" s="50">
        <v>0</v>
      </c>
      <c r="I13" s="50">
        <v>3</v>
      </c>
      <c r="J13" s="50">
        <v>0</v>
      </c>
      <c r="K13" s="50">
        <v>2</v>
      </c>
      <c r="L13" s="50">
        <v>1</v>
      </c>
      <c r="M13" s="50">
        <v>74</v>
      </c>
      <c r="N13" s="50">
        <v>0</v>
      </c>
      <c r="O13" s="15">
        <f t="shared" si="0"/>
        <v>54</v>
      </c>
      <c r="P13" s="15">
        <f t="shared" si="1"/>
        <v>128</v>
      </c>
      <c r="R13" s="1" t="s">
        <v>9</v>
      </c>
      <c r="S13" s="17">
        <f t="shared" ref="S13:AF13" si="5">SUM(C22:C25)</f>
        <v>86</v>
      </c>
      <c r="T13" s="17">
        <f t="shared" si="5"/>
        <v>15</v>
      </c>
      <c r="U13" s="17">
        <f t="shared" si="5"/>
        <v>31</v>
      </c>
      <c r="V13" s="17">
        <f t="shared" si="5"/>
        <v>30</v>
      </c>
      <c r="W13" s="17">
        <f t="shared" si="5"/>
        <v>0</v>
      </c>
      <c r="X13" s="17">
        <f t="shared" si="5"/>
        <v>0</v>
      </c>
      <c r="Y13" s="17">
        <f t="shared" si="5"/>
        <v>37</v>
      </c>
      <c r="Z13" s="17">
        <f t="shared" si="5"/>
        <v>4</v>
      </c>
      <c r="AA13" s="17">
        <f t="shared" si="5"/>
        <v>4</v>
      </c>
      <c r="AB13" s="17">
        <f t="shared" si="5"/>
        <v>0</v>
      </c>
      <c r="AC13" s="17">
        <f t="shared" si="5"/>
        <v>370</v>
      </c>
      <c r="AD13" s="17">
        <f t="shared" si="5"/>
        <v>0</v>
      </c>
      <c r="AE13" s="31">
        <f t="shared" si="5"/>
        <v>207</v>
      </c>
      <c r="AF13" s="31">
        <f t="shared" si="5"/>
        <v>577</v>
      </c>
    </row>
    <row r="14" spans="2:32" ht="23.1" customHeight="1" x14ac:dyDescent="0.25">
      <c r="B14" s="45" t="s">
        <v>41</v>
      </c>
      <c r="C14" s="50">
        <v>26</v>
      </c>
      <c r="D14" s="50">
        <v>6</v>
      </c>
      <c r="E14" s="50">
        <v>3</v>
      </c>
      <c r="F14" s="50">
        <v>5</v>
      </c>
      <c r="G14" s="50">
        <v>0</v>
      </c>
      <c r="H14" s="50">
        <v>0</v>
      </c>
      <c r="I14" s="50">
        <v>6</v>
      </c>
      <c r="J14" s="50">
        <v>0</v>
      </c>
      <c r="K14" s="50">
        <v>0</v>
      </c>
      <c r="L14" s="50">
        <v>1</v>
      </c>
      <c r="M14" s="50">
        <v>78</v>
      </c>
      <c r="N14" s="50">
        <v>0</v>
      </c>
      <c r="O14" s="15">
        <f t="shared" si="0"/>
        <v>47</v>
      </c>
      <c r="P14" s="15">
        <f t="shared" si="1"/>
        <v>125</v>
      </c>
      <c r="R14" s="1" t="s">
        <v>10</v>
      </c>
      <c r="S14" s="17">
        <f t="shared" ref="S14:AF14" si="6">SUM(C26:C29)</f>
        <v>95</v>
      </c>
      <c r="T14" s="17">
        <f t="shared" si="6"/>
        <v>21</v>
      </c>
      <c r="U14" s="17">
        <f t="shared" si="6"/>
        <v>18</v>
      </c>
      <c r="V14" s="17">
        <f t="shared" si="6"/>
        <v>27</v>
      </c>
      <c r="W14" s="17">
        <f t="shared" si="6"/>
        <v>0</v>
      </c>
      <c r="X14" s="17">
        <f t="shared" si="6"/>
        <v>0</v>
      </c>
      <c r="Y14" s="17">
        <f t="shared" si="6"/>
        <v>24</v>
      </c>
      <c r="Z14" s="17">
        <f t="shared" si="6"/>
        <v>4</v>
      </c>
      <c r="AA14" s="17">
        <f t="shared" si="6"/>
        <v>7</v>
      </c>
      <c r="AB14" s="17">
        <f t="shared" si="6"/>
        <v>1</v>
      </c>
      <c r="AC14" s="17">
        <f t="shared" si="6"/>
        <v>273</v>
      </c>
      <c r="AD14" s="17">
        <f t="shared" si="6"/>
        <v>0</v>
      </c>
      <c r="AE14" s="31">
        <f t="shared" si="6"/>
        <v>197</v>
      </c>
      <c r="AF14" s="31">
        <f t="shared" si="6"/>
        <v>470</v>
      </c>
    </row>
    <row r="15" spans="2:32" ht="23.1" customHeight="1" x14ac:dyDescent="0.25">
      <c r="B15" s="45" t="s">
        <v>42</v>
      </c>
      <c r="C15" s="50">
        <v>18</v>
      </c>
      <c r="D15" s="50">
        <v>6</v>
      </c>
      <c r="E15" s="50">
        <v>4</v>
      </c>
      <c r="F15" s="50">
        <v>6</v>
      </c>
      <c r="G15" s="50">
        <v>0</v>
      </c>
      <c r="H15" s="50">
        <v>0</v>
      </c>
      <c r="I15" s="50">
        <v>9</v>
      </c>
      <c r="J15" s="50">
        <v>0</v>
      </c>
      <c r="K15" s="50">
        <v>1</v>
      </c>
      <c r="L15" s="50">
        <v>0</v>
      </c>
      <c r="M15" s="50">
        <v>73</v>
      </c>
      <c r="N15" s="50">
        <v>0</v>
      </c>
      <c r="O15" s="15">
        <f t="shared" si="0"/>
        <v>44</v>
      </c>
      <c r="P15" s="15">
        <f t="shared" si="1"/>
        <v>117</v>
      </c>
      <c r="R15" s="1" t="s">
        <v>11</v>
      </c>
      <c r="S15" s="17">
        <f t="shared" ref="S15:AF15" si="7">SUM(C30:C33)</f>
        <v>91</v>
      </c>
      <c r="T15" s="17">
        <f t="shared" si="7"/>
        <v>12</v>
      </c>
      <c r="U15" s="17">
        <f t="shared" si="7"/>
        <v>18</v>
      </c>
      <c r="V15" s="17">
        <f t="shared" si="7"/>
        <v>29</v>
      </c>
      <c r="W15" s="17">
        <f t="shared" si="7"/>
        <v>1</v>
      </c>
      <c r="X15" s="17">
        <f t="shared" si="7"/>
        <v>0</v>
      </c>
      <c r="Y15" s="17">
        <f t="shared" si="7"/>
        <v>33</v>
      </c>
      <c r="Z15" s="17">
        <f t="shared" si="7"/>
        <v>0</v>
      </c>
      <c r="AA15" s="17">
        <f t="shared" si="7"/>
        <v>3</v>
      </c>
      <c r="AB15" s="17">
        <f t="shared" si="7"/>
        <v>0</v>
      </c>
      <c r="AC15" s="17">
        <f t="shared" si="7"/>
        <v>271</v>
      </c>
      <c r="AD15" s="17">
        <f t="shared" si="7"/>
        <v>0</v>
      </c>
      <c r="AE15" s="31">
        <f t="shared" si="7"/>
        <v>187</v>
      </c>
      <c r="AF15" s="31">
        <f t="shared" si="7"/>
        <v>458</v>
      </c>
    </row>
    <row r="16" spans="2:32" ht="23.1" customHeight="1" x14ac:dyDescent="0.25">
      <c r="B16" s="45" t="s">
        <v>43</v>
      </c>
      <c r="C16" s="50">
        <v>11</v>
      </c>
      <c r="D16" s="50">
        <v>2</v>
      </c>
      <c r="E16" s="50">
        <v>5</v>
      </c>
      <c r="F16" s="50">
        <v>10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82</v>
      </c>
      <c r="N16" s="50">
        <v>0</v>
      </c>
      <c r="O16" s="15">
        <f t="shared" si="0"/>
        <v>31</v>
      </c>
      <c r="P16" s="15">
        <f t="shared" si="1"/>
        <v>113</v>
      </c>
      <c r="R16" s="1" t="s">
        <v>12</v>
      </c>
      <c r="S16" s="17">
        <f t="shared" ref="S16:AF16" si="8">SUM(C34:C37)</f>
        <v>98</v>
      </c>
      <c r="T16" s="17">
        <f t="shared" si="8"/>
        <v>19</v>
      </c>
      <c r="U16" s="17">
        <f t="shared" si="8"/>
        <v>19</v>
      </c>
      <c r="V16" s="17">
        <f t="shared" si="8"/>
        <v>31</v>
      </c>
      <c r="W16" s="17">
        <f t="shared" si="8"/>
        <v>1</v>
      </c>
      <c r="X16" s="17">
        <f t="shared" si="8"/>
        <v>0</v>
      </c>
      <c r="Y16" s="17">
        <f t="shared" si="8"/>
        <v>30</v>
      </c>
      <c r="Z16" s="17">
        <f t="shared" si="8"/>
        <v>4</v>
      </c>
      <c r="AA16" s="17">
        <f t="shared" si="8"/>
        <v>3</v>
      </c>
      <c r="AB16" s="17">
        <f t="shared" si="8"/>
        <v>0</v>
      </c>
      <c r="AC16" s="17">
        <f t="shared" si="8"/>
        <v>238</v>
      </c>
      <c r="AD16" s="17">
        <f t="shared" si="8"/>
        <v>0</v>
      </c>
      <c r="AE16" s="31">
        <f t="shared" si="8"/>
        <v>205</v>
      </c>
      <c r="AF16" s="31">
        <f t="shared" si="8"/>
        <v>443</v>
      </c>
    </row>
    <row r="17" spans="2:32" ht="23.1" customHeight="1" x14ac:dyDescent="0.25">
      <c r="B17" s="45" t="s">
        <v>44</v>
      </c>
      <c r="C17" s="50">
        <v>23</v>
      </c>
      <c r="D17" s="50">
        <v>4</v>
      </c>
      <c r="E17" s="50">
        <v>4</v>
      </c>
      <c r="F17" s="50">
        <v>10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0</v>
      </c>
      <c r="M17" s="50">
        <v>83</v>
      </c>
      <c r="N17" s="50">
        <v>0</v>
      </c>
      <c r="O17" s="15">
        <f t="shared" si="0"/>
        <v>44</v>
      </c>
      <c r="P17" s="15">
        <f t="shared" si="1"/>
        <v>127</v>
      </c>
      <c r="R17" s="1" t="s">
        <v>13</v>
      </c>
      <c r="S17" s="17">
        <f t="shared" ref="S17:AF17" si="9">SUM(C38:C41)</f>
        <v>129</v>
      </c>
      <c r="T17" s="17">
        <f t="shared" si="9"/>
        <v>25</v>
      </c>
      <c r="U17" s="17">
        <f t="shared" si="9"/>
        <v>18</v>
      </c>
      <c r="V17" s="17">
        <f t="shared" si="9"/>
        <v>32</v>
      </c>
      <c r="W17" s="17">
        <f t="shared" si="9"/>
        <v>1</v>
      </c>
      <c r="X17" s="17">
        <f t="shared" si="9"/>
        <v>0</v>
      </c>
      <c r="Y17" s="17">
        <f t="shared" si="9"/>
        <v>29</v>
      </c>
      <c r="Z17" s="17">
        <f t="shared" si="9"/>
        <v>4</v>
      </c>
      <c r="AA17" s="17">
        <f t="shared" si="9"/>
        <v>6</v>
      </c>
      <c r="AB17" s="17">
        <f t="shared" si="9"/>
        <v>1</v>
      </c>
      <c r="AC17" s="17">
        <f t="shared" si="9"/>
        <v>274</v>
      </c>
      <c r="AD17" s="17">
        <f t="shared" si="9"/>
        <v>0</v>
      </c>
      <c r="AE17" s="31">
        <f t="shared" si="9"/>
        <v>245</v>
      </c>
      <c r="AF17" s="31">
        <f t="shared" si="9"/>
        <v>519</v>
      </c>
    </row>
    <row r="18" spans="2:32" ht="23.1" customHeight="1" x14ac:dyDescent="0.25">
      <c r="B18" s="45" t="s">
        <v>45</v>
      </c>
      <c r="C18" s="50">
        <v>43</v>
      </c>
      <c r="D18" s="50">
        <v>3</v>
      </c>
      <c r="E18" s="50">
        <v>2</v>
      </c>
      <c r="F18" s="50">
        <v>13</v>
      </c>
      <c r="G18" s="50">
        <v>0</v>
      </c>
      <c r="H18" s="50">
        <v>0</v>
      </c>
      <c r="I18" s="50">
        <v>4</v>
      </c>
      <c r="J18" s="50">
        <v>2</v>
      </c>
      <c r="K18" s="50">
        <v>2</v>
      </c>
      <c r="L18" s="50">
        <v>0</v>
      </c>
      <c r="M18" s="50">
        <v>95</v>
      </c>
      <c r="N18" s="50">
        <v>0</v>
      </c>
      <c r="O18" s="15">
        <f t="shared" si="0"/>
        <v>69</v>
      </c>
      <c r="P18" s="15">
        <f t="shared" si="1"/>
        <v>164</v>
      </c>
      <c r="R18" s="1" t="s">
        <v>14</v>
      </c>
      <c r="S18" s="17">
        <f t="shared" ref="S18:AF18" si="10">SUM(C42:C45)</f>
        <v>119</v>
      </c>
      <c r="T18" s="17">
        <f t="shared" si="10"/>
        <v>13</v>
      </c>
      <c r="U18" s="17">
        <f t="shared" si="10"/>
        <v>17</v>
      </c>
      <c r="V18" s="17">
        <f t="shared" si="10"/>
        <v>30</v>
      </c>
      <c r="W18" s="17">
        <f t="shared" si="10"/>
        <v>1</v>
      </c>
      <c r="X18" s="17">
        <f t="shared" si="10"/>
        <v>0</v>
      </c>
      <c r="Y18" s="17">
        <f t="shared" si="10"/>
        <v>41</v>
      </c>
      <c r="Z18" s="17">
        <f t="shared" si="10"/>
        <v>3</v>
      </c>
      <c r="AA18" s="17">
        <f t="shared" si="10"/>
        <v>4</v>
      </c>
      <c r="AB18" s="17">
        <f t="shared" si="10"/>
        <v>0</v>
      </c>
      <c r="AC18" s="17">
        <f t="shared" si="10"/>
        <v>236</v>
      </c>
      <c r="AD18" s="17">
        <f t="shared" si="10"/>
        <v>0</v>
      </c>
      <c r="AE18" s="31">
        <f t="shared" si="10"/>
        <v>228</v>
      </c>
      <c r="AF18" s="31">
        <f t="shared" si="10"/>
        <v>464</v>
      </c>
    </row>
    <row r="19" spans="2:32" ht="23.1" customHeight="1" x14ac:dyDescent="0.25">
      <c r="B19" s="45" t="s">
        <v>46</v>
      </c>
      <c r="C19" s="50">
        <v>78</v>
      </c>
      <c r="D19" s="50">
        <v>3</v>
      </c>
      <c r="E19" s="50">
        <v>7</v>
      </c>
      <c r="F19" s="50">
        <v>14</v>
      </c>
      <c r="G19" s="50">
        <v>0</v>
      </c>
      <c r="H19" s="50">
        <v>0</v>
      </c>
      <c r="I19" s="50">
        <v>3</v>
      </c>
      <c r="J19" s="50">
        <v>1</v>
      </c>
      <c r="K19" s="50">
        <v>0</v>
      </c>
      <c r="L19" s="50">
        <v>0</v>
      </c>
      <c r="M19" s="50">
        <v>120</v>
      </c>
      <c r="N19" s="50">
        <v>0</v>
      </c>
      <c r="O19" s="15">
        <f t="shared" si="0"/>
        <v>106</v>
      </c>
      <c r="P19" s="15">
        <f t="shared" si="1"/>
        <v>226</v>
      </c>
      <c r="R19" s="1" t="s">
        <v>15</v>
      </c>
      <c r="S19" s="17">
        <f t="shared" ref="S19:AF19" si="11">SUM(C46:C49)</f>
        <v>216</v>
      </c>
      <c r="T19" s="17">
        <f t="shared" si="11"/>
        <v>21</v>
      </c>
      <c r="U19" s="17">
        <f t="shared" si="11"/>
        <v>23</v>
      </c>
      <c r="V19" s="17">
        <f t="shared" si="11"/>
        <v>45</v>
      </c>
      <c r="W19" s="17">
        <f t="shared" si="11"/>
        <v>3</v>
      </c>
      <c r="X19" s="17">
        <f t="shared" si="11"/>
        <v>0</v>
      </c>
      <c r="Y19" s="17">
        <f t="shared" si="11"/>
        <v>27</v>
      </c>
      <c r="Z19" s="17">
        <f t="shared" si="11"/>
        <v>4</v>
      </c>
      <c r="AA19" s="17">
        <f t="shared" si="11"/>
        <v>5</v>
      </c>
      <c r="AB19" s="17">
        <f t="shared" si="11"/>
        <v>0</v>
      </c>
      <c r="AC19" s="17">
        <f t="shared" si="11"/>
        <v>283</v>
      </c>
      <c r="AD19" s="17">
        <f t="shared" si="11"/>
        <v>0</v>
      </c>
      <c r="AE19" s="31">
        <f t="shared" si="11"/>
        <v>344</v>
      </c>
      <c r="AF19" s="31">
        <f t="shared" si="11"/>
        <v>627</v>
      </c>
    </row>
    <row r="20" spans="2:32" ht="23.1" customHeight="1" x14ac:dyDescent="0.25">
      <c r="B20" s="45" t="s">
        <v>47</v>
      </c>
      <c r="C20" s="50">
        <v>30</v>
      </c>
      <c r="D20" s="50">
        <v>0</v>
      </c>
      <c r="E20" s="50">
        <v>5</v>
      </c>
      <c r="F20" s="50">
        <v>6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86</v>
      </c>
      <c r="N20" s="50">
        <v>0</v>
      </c>
      <c r="O20" s="15">
        <f t="shared" si="0"/>
        <v>43</v>
      </c>
      <c r="P20" s="15">
        <f t="shared" si="1"/>
        <v>129</v>
      </c>
      <c r="R20" s="1" t="s">
        <v>16</v>
      </c>
      <c r="S20" s="17">
        <f t="shared" ref="S20:AF20" si="12">SUM(C50:C53)</f>
        <v>265</v>
      </c>
      <c r="T20" s="17">
        <f t="shared" si="12"/>
        <v>36</v>
      </c>
      <c r="U20" s="17">
        <f t="shared" si="12"/>
        <v>30</v>
      </c>
      <c r="V20" s="17">
        <f t="shared" si="12"/>
        <v>43</v>
      </c>
      <c r="W20" s="17">
        <f t="shared" si="12"/>
        <v>3</v>
      </c>
      <c r="X20" s="17">
        <f t="shared" si="12"/>
        <v>0</v>
      </c>
      <c r="Y20" s="17">
        <f t="shared" si="12"/>
        <v>23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272</v>
      </c>
      <c r="AD20" s="17">
        <f t="shared" si="12"/>
        <v>0</v>
      </c>
      <c r="AE20" s="31">
        <f t="shared" si="12"/>
        <v>402</v>
      </c>
      <c r="AF20" s="31">
        <f t="shared" si="12"/>
        <v>674</v>
      </c>
    </row>
    <row r="21" spans="2:32" ht="23.1" customHeight="1" x14ac:dyDescent="0.25">
      <c r="B21" s="45" t="s">
        <v>48</v>
      </c>
      <c r="C21" s="50">
        <v>28</v>
      </c>
      <c r="D21" s="50">
        <v>4</v>
      </c>
      <c r="E21" s="50">
        <v>2</v>
      </c>
      <c r="F21" s="50">
        <v>9</v>
      </c>
      <c r="G21" s="50">
        <v>0</v>
      </c>
      <c r="H21" s="50">
        <v>0</v>
      </c>
      <c r="I21" s="50">
        <v>7</v>
      </c>
      <c r="J21" s="50">
        <v>0</v>
      </c>
      <c r="K21" s="50">
        <v>0</v>
      </c>
      <c r="L21" s="50">
        <v>0</v>
      </c>
      <c r="M21" s="50">
        <v>61</v>
      </c>
      <c r="N21" s="50">
        <v>0</v>
      </c>
      <c r="O21" s="15">
        <f t="shared" si="0"/>
        <v>50</v>
      </c>
      <c r="P21" s="15">
        <f t="shared" si="1"/>
        <v>111</v>
      </c>
      <c r="R21" s="36" t="s">
        <v>20</v>
      </c>
      <c r="S21" s="34">
        <f t="shared" ref="S21:AF21" si="13">SUM(C54:C57)</f>
        <v>283</v>
      </c>
      <c r="T21" s="17">
        <f t="shared" si="13"/>
        <v>36</v>
      </c>
      <c r="U21" s="17">
        <f t="shared" si="13"/>
        <v>41</v>
      </c>
      <c r="V21" s="17">
        <f t="shared" si="13"/>
        <v>45</v>
      </c>
      <c r="W21" s="17">
        <f t="shared" si="13"/>
        <v>3</v>
      </c>
      <c r="X21" s="17">
        <f t="shared" si="13"/>
        <v>0</v>
      </c>
      <c r="Y21" s="17">
        <f t="shared" si="13"/>
        <v>19</v>
      </c>
      <c r="Z21" s="17">
        <f t="shared" si="13"/>
        <v>5</v>
      </c>
      <c r="AA21" s="17">
        <f t="shared" si="13"/>
        <v>3</v>
      </c>
      <c r="AB21" s="17">
        <f t="shared" si="13"/>
        <v>0</v>
      </c>
      <c r="AC21" s="17">
        <f t="shared" si="13"/>
        <v>303</v>
      </c>
      <c r="AD21" s="17">
        <f t="shared" si="13"/>
        <v>1</v>
      </c>
      <c r="AE21" s="31">
        <f t="shared" si="13"/>
        <v>436</v>
      </c>
      <c r="AF21" s="31">
        <f t="shared" si="13"/>
        <v>739</v>
      </c>
    </row>
    <row r="22" spans="2:32" ht="23.1" customHeight="1" x14ac:dyDescent="0.25">
      <c r="B22" s="45" t="s">
        <v>49</v>
      </c>
      <c r="C22" s="50">
        <v>21</v>
      </c>
      <c r="D22" s="50">
        <v>3</v>
      </c>
      <c r="E22" s="50">
        <v>9</v>
      </c>
      <c r="F22" s="50">
        <v>5</v>
      </c>
      <c r="G22" s="50">
        <v>0</v>
      </c>
      <c r="H22" s="50">
        <v>0</v>
      </c>
      <c r="I22" s="50">
        <v>11</v>
      </c>
      <c r="J22" s="50">
        <v>0</v>
      </c>
      <c r="K22" s="50">
        <v>3</v>
      </c>
      <c r="L22" s="50">
        <v>0</v>
      </c>
      <c r="M22" s="50">
        <v>103</v>
      </c>
      <c r="N22" s="50">
        <v>0</v>
      </c>
      <c r="O22" s="15">
        <f t="shared" si="0"/>
        <v>52</v>
      </c>
      <c r="P22" s="15">
        <f t="shared" si="1"/>
        <v>155</v>
      </c>
      <c r="R22" s="36" t="s">
        <v>146</v>
      </c>
      <c r="S22" s="34">
        <f>SUM(C58:C61)</f>
        <v>272</v>
      </c>
      <c r="T22" s="34">
        <f t="shared" ref="T22:AF22" si="14">SUM(D58:D61)</f>
        <v>28</v>
      </c>
      <c r="U22" s="34">
        <f t="shared" si="14"/>
        <v>26</v>
      </c>
      <c r="V22" s="34">
        <f t="shared" si="14"/>
        <v>33</v>
      </c>
      <c r="W22" s="34">
        <f t="shared" si="14"/>
        <v>1</v>
      </c>
      <c r="X22" s="34">
        <f t="shared" si="14"/>
        <v>0</v>
      </c>
      <c r="Y22" s="34">
        <f t="shared" si="14"/>
        <v>14</v>
      </c>
      <c r="Z22" s="34">
        <f t="shared" si="14"/>
        <v>4</v>
      </c>
      <c r="AA22" s="34">
        <f t="shared" si="14"/>
        <v>2</v>
      </c>
      <c r="AB22" s="34">
        <f t="shared" si="14"/>
        <v>0</v>
      </c>
      <c r="AC22" s="34">
        <f t="shared" si="14"/>
        <v>386</v>
      </c>
      <c r="AD22" s="34">
        <f t="shared" si="14"/>
        <v>0</v>
      </c>
      <c r="AE22" s="31">
        <f t="shared" si="14"/>
        <v>380</v>
      </c>
      <c r="AF22" s="31">
        <f t="shared" si="14"/>
        <v>766</v>
      </c>
    </row>
    <row r="23" spans="2:32" ht="23.1" customHeight="1" x14ac:dyDescent="0.25">
      <c r="B23" s="45" t="s">
        <v>50</v>
      </c>
      <c r="C23" s="50">
        <v>17</v>
      </c>
      <c r="D23" s="50">
        <v>1</v>
      </c>
      <c r="E23" s="50">
        <v>4</v>
      </c>
      <c r="F23" s="50">
        <v>11</v>
      </c>
      <c r="G23" s="50">
        <v>0</v>
      </c>
      <c r="H23" s="50">
        <v>0</v>
      </c>
      <c r="I23" s="50">
        <v>9</v>
      </c>
      <c r="J23" s="50">
        <v>0</v>
      </c>
      <c r="K23" s="50">
        <v>1</v>
      </c>
      <c r="L23" s="50">
        <v>0</v>
      </c>
      <c r="M23" s="50">
        <v>111</v>
      </c>
      <c r="N23" s="50">
        <v>0</v>
      </c>
      <c r="O23" s="15">
        <f t="shared" si="0"/>
        <v>43</v>
      </c>
      <c r="P23" s="15">
        <f t="shared" si="1"/>
        <v>154</v>
      </c>
      <c r="R23" s="36" t="s">
        <v>147</v>
      </c>
      <c r="S23" s="34">
        <f>SUM(C62:C65)</f>
        <v>231</v>
      </c>
      <c r="T23" s="34">
        <f t="shared" ref="T23:AF23" si="15">SUM(D62:D65)</f>
        <v>22</v>
      </c>
      <c r="U23" s="34">
        <f t="shared" si="15"/>
        <v>19</v>
      </c>
      <c r="V23" s="34">
        <f t="shared" si="15"/>
        <v>44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1</v>
      </c>
      <c r="AA23" s="34">
        <f t="shared" si="15"/>
        <v>1</v>
      </c>
      <c r="AB23" s="34">
        <f t="shared" si="15"/>
        <v>3</v>
      </c>
      <c r="AC23" s="34">
        <f t="shared" si="15"/>
        <v>335</v>
      </c>
      <c r="AD23" s="34">
        <f t="shared" si="15"/>
        <v>0</v>
      </c>
      <c r="AE23" s="31">
        <f t="shared" si="15"/>
        <v>324</v>
      </c>
      <c r="AF23" s="31">
        <f t="shared" si="15"/>
        <v>659</v>
      </c>
    </row>
    <row r="24" spans="2:32" ht="23.1" customHeight="1" x14ac:dyDescent="0.25">
      <c r="B24" s="45" t="s">
        <v>51</v>
      </c>
      <c r="C24" s="50">
        <v>27</v>
      </c>
      <c r="D24" s="50">
        <v>6</v>
      </c>
      <c r="E24" s="50">
        <v>9</v>
      </c>
      <c r="F24" s="50">
        <v>7</v>
      </c>
      <c r="G24" s="50">
        <v>0</v>
      </c>
      <c r="H24" s="50">
        <v>0</v>
      </c>
      <c r="I24" s="50">
        <v>8</v>
      </c>
      <c r="J24" s="50">
        <v>3</v>
      </c>
      <c r="K24" s="50">
        <v>0</v>
      </c>
      <c r="L24" s="50">
        <v>0</v>
      </c>
      <c r="M24" s="50">
        <v>70</v>
      </c>
      <c r="N24" s="50">
        <v>0</v>
      </c>
      <c r="O24" s="15">
        <f t="shared" si="0"/>
        <v>60</v>
      </c>
      <c r="P24" s="15">
        <f t="shared" si="1"/>
        <v>130</v>
      </c>
      <c r="R24" s="36" t="s">
        <v>148</v>
      </c>
      <c r="S24" s="34">
        <f>SUM(C66:C69)</f>
        <v>250</v>
      </c>
      <c r="T24" s="34">
        <f t="shared" ref="T24:AF24" si="16">SUM(D66:D69)</f>
        <v>32</v>
      </c>
      <c r="U24" s="34">
        <f t="shared" si="16"/>
        <v>23</v>
      </c>
      <c r="V24" s="34">
        <f t="shared" si="16"/>
        <v>35</v>
      </c>
      <c r="W24" s="34">
        <f t="shared" si="16"/>
        <v>2</v>
      </c>
      <c r="X24" s="34">
        <f t="shared" si="16"/>
        <v>0</v>
      </c>
      <c r="Y24" s="34">
        <f t="shared" si="16"/>
        <v>7</v>
      </c>
      <c r="Z24" s="34">
        <f t="shared" si="16"/>
        <v>0</v>
      </c>
      <c r="AA24" s="34">
        <f t="shared" si="16"/>
        <v>1</v>
      </c>
      <c r="AB24" s="34">
        <f t="shared" si="16"/>
        <v>0</v>
      </c>
      <c r="AC24" s="34">
        <f t="shared" si="16"/>
        <v>330</v>
      </c>
      <c r="AD24" s="34">
        <f t="shared" si="16"/>
        <v>0</v>
      </c>
      <c r="AE24" s="31">
        <f t="shared" si="16"/>
        <v>350</v>
      </c>
      <c r="AF24" s="31">
        <f t="shared" si="16"/>
        <v>680</v>
      </c>
    </row>
    <row r="25" spans="2:32" ht="23.1" customHeight="1" x14ac:dyDescent="0.25">
      <c r="B25" s="45" t="s">
        <v>52</v>
      </c>
      <c r="C25" s="50">
        <v>21</v>
      </c>
      <c r="D25" s="50">
        <v>5</v>
      </c>
      <c r="E25" s="50">
        <v>9</v>
      </c>
      <c r="F25" s="50">
        <v>7</v>
      </c>
      <c r="G25" s="50">
        <v>0</v>
      </c>
      <c r="H25" s="50">
        <v>0</v>
      </c>
      <c r="I25" s="50">
        <v>9</v>
      </c>
      <c r="J25" s="50">
        <v>1</v>
      </c>
      <c r="K25" s="50">
        <v>0</v>
      </c>
      <c r="L25" s="50">
        <v>0</v>
      </c>
      <c r="M25" s="50">
        <v>86</v>
      </c>
      <c r="N25" s="50">
        <v>0</v>
      </c>
      <c r="O25" s="15">
        <f t="shared" si="0"/>
        <v>52</v>
      </c>
      <c r="P25" s="15">
        <f t="shared" si="1"/>
        <v>138</v>
      </c>
      <c r="R25" s="36" t="s">
        <v>149</v>
      </c>
      <c r="S25" s="34">
        <f>SUM(C70:C73)</f>
        <v>207</v>
      </c>
      <c r="T25" s="34">
        <f t="shared" ref="T25:AF25" si="17">SUM(D70:D73)</f>
        <v>35</v>
      </c>
      <c r="U25" s="34">
        <f t="shared" si="17"/>
        <v>25</v>
      </c>
      <c r="V25" s="34">
        <f t="shared" si="17"/>
        <v>27</v>
      </c>
      <c r="W25" s="34">
        <f t="shared" si="17"/>
        <v>0</v>
      </c>
      <c r="X25" s="34">
        <f t="shared" si="17"/>
        <v>0</v>
      </c>
      <c r="Y25" s="34">
        <f t="shared" si="17"/>
        <v>15</v>
      </c>
      <c r="Z25" s="34">
        <f t="shared" si="17"/>
        <v>2</v>
      </c>
      <c r="AA25" s="34">
        <f t="shared" si="17"/>
        <v>1</v>
      </c>
      <c r="AB25" s="34">
        <f t="shared" si="17"/>
        <v>0</v>
      </c>
      <c r="AC25" s="34">
        <f t="shared" si="17"/>
        <v>234</v>
      </c>
      <c r="AD25" s="34">
        <f t="shared" si="17"/>
        <v>0</v>
      </c>
      <c r="AE25" s="31">
        <f t="shared" si="17"/>
        <v>312</v>
      </c>
      <c r="AF25" s="31">
        <f t="shared" si="17"/>
        <v>546</v>
      </c>
    </row>
    <row r="26" spans="2:32" ht="23.1" customHeight="1" x14ac:dyDescent="0.25">
      <c r="B26" s="45" t="s">
        <v>53</v>
      </c>
      <c r="C26" s="50">
        <v>21</v>
      </c>
      <c r="D26" s="50">
        <v>3</v>
      </c>
      <c r="E26" s="50">
        <v>3</v>
      </c>
      <c r="F26" s="50">
        <v>7</v>
      </c>
      <c r="G26" s="50">
        <v>0</v>
      </c>
      <c r="H26" s="50">
        <v>0</v>
      </c>
      <c r="I26" s="50">
        <v>8</v>
      </c>
      <c r="J26" s="50">
        <v>0</v>
      </c>
      <c r="K26" s="50">
        <v>2</v>
      </c>
      <c r="L26" s="50">
        <v>0</v>
      </c>
      <c r="M26" s="50">
        <v>64</v>
      </c>
      <c r="N26" s="50">
        <v>0</v>
      </c>
      <c r="O26" s="15">
        <f t="shared" si="0"/>
        <v>44</v>
      </c>
      <c r="P26" s="15">
        <f t="shared" si="1"/>
        <v>108</v>
      </c>
      <c r="R26" s="36" t="s">
        <v>150</v>
      </c>
      <c r="S26" s="34">
        <f>SUM(C74:C77)</f>
        <v>116</v>
      </c>
      <c r="T26" s="34">
        <f t="shared" ref="T26:AF26" si="18">SUM(D74:D77)</f>
        <v>12</v>
      </c>
      <c r="U26" s="34">
        <f t="shared" si="18"/>
        <v>8</v>
      </c>
      <c r="V26" s="34">
        <f t="shared" si="18"/>
        <v>13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154</v>
      </c>
      <c r="AD26" s="34">
        <f t="shared" si="18"/>
        <v>0</v>
      </c>
      <c r="AE26" s="31">
        <f t="shared" si="18"/>
        <v>153</v>
      </c>
      <c r="AF26" s="31">
        <f t="shared" si="18"/>
        <v>307</v>
      </c>
    </row>
    <row r="27" spans="2:32" ht="23.1" customHeight="1" x14ac:dyDescent="0.25">
      <c r="B27" s="45" t="s">
        <v>54</v>
      </c>
      <c r="C27" s="50">
        <v>24</v>
      </c>
      <c r="D27" s="50">
        <v>7</v>
      </c>
      <c r="E27" s="50">
        <v>7</v>
      </c>
      <c r="F27" s="50">
        <v>6</v>
      </c>
      <c r="G27" s="50">
        <v>0</v>
      </c>
      <c r="H27" s="50">
        <v>0</v>
      </c>
      <c r="I27" s="50">
        <v>5</v>
      </c>
      <c r="J27" s="50">
        <v>1</v>
      </c>
      <c r="K27" s="50">
        <v>0</v>
      </c>
      <c r="L27" s="50">
        <v>0</v>
      </c>
      <c r="M27" s="50">
        <v>77</v>
      </c>
      <c r="N27" s="50">
        <v>0</v>
      </c>
      <c r="O27" s="15">
        <f t="shared" si="0"/>
        <v>50</v>
      </c>
      <c r="P27" s="15">
        <f t="shared" si="1"/>
        <v>127</v>
      </c>
      <c r="R27" s="36" t="s">
        <v>151</v>
      </c>
      <c r="S27" s="34">
        <f>SUM(C78:C81)</f>
        <v>75</v>
      </c>
      <c r="T27" s="34">
        <f t="shared" ref="T27:AF27" si="19">SUM(D78:D81)</f>
        <v>7</v>
      </c>
      <c r="U27" s="34">
        <f t="shared" si="19"/>
        <v>5</v>
      </c>
      <c r="V27" s="34">
        <f t="shared" si="19"/>
        <v>4</v>
      </c>
      <c r="W27" s="34">
        <f t="shared" si="19"/>
        <v>0</v>
      </c>
      <c r="X27" s="34">
        <f t="shared" si="19"/>
        <v>0</v>
      </c>
      <c r="Y27" s="34">
        <f t="shared" si="19"/>
        <v>7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80</v>
      </c>
      <c r="AD27" s="34">
        <f t="shared" si="19"/>
        <v>0</v>
      </c>
      <c r="AE27" s="31">
        <f t="shared" si="19"/>
        <v>98</v>
      </c>
      <c r="AF27" s="31">
        <f t="shared" si="19"/>
        <v>178</v>
      </c>
    </row>
    <row r="28" spans="2:32" ht="23.1" customHeight="1" x14ac:dyDescent="0.25">
      <c r="B28" s="45" t="s">
        <v>55</v>
      </c>
      <c r="C28" s="50">
        <v>28</v>
      </c>
      <c r="D28" s="50">
        <v>6</v>
      </c>
      <c r="E28" s="50">
        <v>5</v>
      </c>
      <c r="F28" s="50">
        <v>8</v>
      </c>
      <c r="G28" s="50">
        <v>0</v>
      </c>
      <c r="H28" s="50">
        <v>0</v>
      </c>
      <c r="I28" s="50">
        <v>5</v>
      </c>
      <c r="J28" s="50">
        <v>0</v>
      </c>
      <c r="K28" s="50">
        <v>4</v>
      </c>
      <c r="L28" s="50">
        <v>1</v>
      </c>
      <c r="M28" s="50">
        <v>67</v>
      </c>
      <c r="N28" s="50">
        <v>0</v>
      </c>
      <c r="O28" s="15">
        <f t="shared" si="0"/>
        <v>57</v>
      </c>
      <c r="P28" s="15">
        <f t="shared" si="1"/>
        <v>124</v>
      </c>
      <c r="R28" s="36" t="s">
        <v>152</v>
      </c>
      <c r="S28" s="34">
        <f>SUM(C82:C85)</f>
        <v>23</v>
      </c>
      <c r="T28" s="34">
        <f t="shared" ref="T28:AF28" si="20">SUM(D82:D85)</f>
        <v>4</v>
      </c>
      <c r="U28" s="34">
        <f t="shared" si="20"/>
        <v>4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59</v>
      </c>
      <c r="AD28" s="34">
        <f t="shared" si="20"/>
        <v>0</v>
      </c>
      <c r="AE28" s="31">
        <f t="shared" si="20"/>
        <v>34</v>
      </c>
      <c r="AF28" s="31">
        <f t="shared" si="20"/>
        <v>93</v>
      </c>
    </row>
    <row r="29" spans="2:32" ht="23.1" customHeight="1" x14ac:dyDescent="0.25">
      <c r="B29" s="45" t="s">
        <v>56</v>
      </c>
      <c r="C29" s="50">
        <v>22</v>
      </c>
      <c r="D29" s="50">
        <v>5</v>
      </c>
      <c r="E29" s="50">
        <v>3</v>
      </c>
      <c r="F29" s="50">
        <v>6</v>
      </c>
      <c r="G29" s="50">
        <v>0</v>
      </c>
      <c r="H29" s="50">
        <v>0</v>
      </c>
      <c r="I29" s="50">
        <v>6</v>
      </c>
      <c r="J29" s="50">
        <v>3</v>
      </c>
      <c r="K29" s="50">
        <v>1</v>
      </c>
      <c r="L29" s="50">
        <v>0</v>
      </c>
      <c r="M29" s="50">
        <v>65</v>
      </c>
      <c r="N29" s="50">
        <v>0</v>
      </c>
      <c r="O29" s="15">
        <f t="shared" si="0"/>
        <v>46</v>
      </c>
      <c r="P29" s="15">
        <f t="shared" si="1"/>
        <v>111</v>
      </c>
      <c r="R29" s="36" t="s">
        <v>153</v>
      </c>
      <c r="S29" s="34">
        <f>SUM(C86:C89)</f>
        <v>13</v>
      </c>
      <c r="T29" s="34">
        <f t="shared" ref="T29:AF29" si="21">SUM(D86:D89)</f>
        <v>0</v>
      </c>
      <c r="U29" s="34">
        <f t="shared" si="21"/>
        <v>5</v>
      </c>
      <c r="V29" s="34">
        <f t="shared" si="21"/>
        <v>2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21</v>
      </c>
      <c r="AD29" s="34">
        <f t="shared" si="21"/>
        <v>0</v>
      </c>
      <c r="AE29" s="31">
        <f t="shared" si="21"/>
        <v>22</v>
      </c>
      <c r="AF29" s="31">
        <f t="shared" si="21"/>
        <v>43</v>
      </c>
    </row>
    <row r="30" spans="2:32" ht="23.1" customHeight="1" x14ac:dyDescent="0.25">
      <c r="B30" s="45" t="s">
        <v>57</v>
      </c>
      <c r="C30" s="50">
        <v>23</v>
      </c>
      <c r="D30" s="50">
        <v>6</v>
      </c>
      <c r="E30" s="50">
        <v>11</v>
      </c>
      <c r="F30" s="50">
        <v>9</v>
      </c>
      <c r="G30" s="50">
        <v>0</v>
      </c>
      <c r="H30" s="50">
        <v>0</v>
      </c>
      <c r="I30" s="50">
        <v>14</v>
      </c>
      <c r="J30" s="50">
        <v>0</v>
      </c>
      <c r="K30" s="50">
        <v>0</v>
      </c>
      <c r="L30" s="50">
        <v>0</v>
      </c>
      <c r="M30" s="50">
        <v>70</v>
      </c>
      <c r="N30" s="50">
        <v>0</v>
      </c>
      <c r="O30" s="15">
        <f t="shared" si="0"/>
        <v>63</v>
      </c>
      <c r="P30" s="15">
        <f t="shared" si="1"/>
        <v>133</v>
      </c>
      <c r="R30" s="36" t="s">
        <v>154</v>
      </c>
      <c r="S30" s="34">
        <f>SUM(C90:C93)</f>
        <v>16</v>
      </c>
      <c r="T30" s="34">
        <f t="shared" ref="T30:AF30" si="22">SUM(D90:D93)</f>
        <v>2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2</v>
      </c>
      <c r="Y30" s="34">
        <f t="shared" si="22"/>
        <v>3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8</v>
      </c>
      <c r="AD30" s="34">
        <f t="shared" si="22"/>
        <v>0</v>
      </c>
      <c r="AE30" s="31">
        <f t="shared" si="22"/>
        <v>24</v>
      </c>
      <c r="AF30" s="31">
        <f t="shared" si="22"/>
        <v>32</v>
      </c>
    </row>
    <row r="31" spans="2:32" ht="23.1" customHeight="1" x14ac:dyDescent="0.25">
      <c r="B31" s="46" t="s">
        <v>58</v>
      </c>
      <c r="C31" s="50">
        <v>18</v>
      </c>
      <c r="D31" s="50">
        <v>2</v>
      </c>
      <c r="E31" s="50">
        <v>4</v>
      </c>
      <c r="F31" s="50">
        <v>7</v>
      </c>
      <c r="G31" s="50">
        <v>1</v>
      </c>
      <c r="H31" s="50">
        <v>0</v>
      </c>
      <c r="I31" s="50">
        <v>8</v>
      </c>
      <c r="J31" s="50">
        <v>0</v>
      </c>
      <c r="K31" s="50">
        <v>2</v>
      </c>
      <c r="L31" s="50">
        <v>0</v>
      </c>
      <c r="M31" s="50">
        <v>62</v>
      </c>
      <c r="N31" s="50">
        <v>0</v>
      </c>
      <c r="O31" s="15">
        <f t="shared" si="0"/>
        <v>42</v>
      </c>
      <c r="P31" s="15">
        <f t="shared" si="1"/>
        <v>104</v>
      </c>
      <c r="R31" s="36" t="s">
        <v>155</v>
      </c>
      <c r="S31" s="34">
        <f>SUM(C94:C97)</f>
        <v>10</v>
      </c>
      <c r="T31" s="34">
        <f t="shared" ref="T31:AF31" si="23">SUM(D94:D97)</f>
        <v>2</v>
      </c>
      <c r="U31" s="34">
        <f t="shared" si="23"/>
        <v>1</v>
      </c>
      <c r="V31" s="34">
        <f t="shared" si="23"/>
        <v>2</v>
      </c>
      <c r="W31" s="34">
        <f t="shared" si="23"/>
        <v>2</v>
      </c>
      <c r="X31" s="34">
        <f t="shared" si="23"/>
        <v>0</v>
      </c>
      <c r="Y31" s="34">
        <f t="shared" si="23"/>
        <v>4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25</v>
      </c>
      <c r="AD31" s="34">
        <f t="shared" si="23"/>
        <v>0</v>
      </c>
      <c r="AE31" s="31">
        <f t="shared" si="23"/>
        <v>21</v>
      </c>
      <c r="AF31" s="31">
        <f t="shared" si="23"/>
        <v>46</v>
      </c>
    </row>
    <row r="32" spans="2:32" ht="23.1" customHeight="1" x14ac:dyDescent="0.25">
      <c r="B32" s="46" t="s">
        <v>59</v>
      </c>
      <c r="C32" s="50">
        <v>19</v>
      </c>
      <c r="D32" s="50">
        <v>0</v>
      </c>
      <c r="E32" s="50">
        <v>1</v>
      </c>
      <c r="F32" s="50">
        <v>10</v>
      </c>
      <c r="G32" s="50">
        <v>0</v>
      </c>
      <c r="H32" s="50">
        <v>0</v>
      </c>
      <c r="I32" s="50">
        <v>8</v>
      </c>
      <c r="J32" s="50">
        <v>0</v>
      </c>
      <c r="K32" s="50">
        <v>1</v>
      </c>
      <c r="L32" s="50">
        <v>0</v>
      </c>
      <c r="M32" s="50">
        <v>71</v>
      </c>
      <c r="N32" s="50">
        <v>0</v>
      </c>
      <c r="O32" s="15">
        <f t="shared" si="0"/>
        <v>39</v>
      </c>
      <c r="P32" s="15">
        <f t="shared" si="1"/>
        <v>110</v>
      </c>
      <c r="R32" s="33" t="s">
        <v>156</v>
      </c>
      <c r="S32" s="34">
        <f>SUM(C98:C101)</f>
        <v>27</v>
      </c>
      <c r="T32" s="34">
        <f t="shared" ref="T32:AF32" si="24">SUM(D98:D101)</f>
        <v>1</v>
      </c>
      <c r="U32" s="34">
        <f t="shared" si="24"/>
        <v>5</v>
      </c>
      <c r="V32" s="34">
        <f t="shared" si="24"/>
        <v>30</v>
      </c>
      <c r="W32" s="34">
        <f t="shared" si="24"/>
        <v>2</v>
      </c>
      <c r="X32" s="34">
        <f t="shared" si="24"/>
        <v>0</v>
      </c>
      <c r="Y32" s="34">
        <f t="shared" si="24"/>
        <v>2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25</v>
      </c>
      <c r="AD32" s="34">
        <f t="shared" si="24"/>
        <v>0</v>
      </c>
      <c r="AE32" s="31">
        <f t="shared" si="24"/>
        <v>69</v>
      </c>
      <c r="AF32" s="31">
        <f t="shared" si="24"/>
        <v>94</v>
      </c>
    </row>
    <row r="33" spans="2:32" ht="23.1" customHeight="1" x14ac:dyDescent="0.25">
      <c r="B33" s="45" t="s">
        <v>60</v>
      </c>
      <c r="C33" s="50">
        <v>31</v>
      </c>
      <c r="D33" s="50">
        <v>4</v>
      </c>
      <c r="E33" s="50">
        <v>2</v>
      </c>
      <c r="F33" s="50">
        <v>3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68</v>
      </c>
      <c r="N33" s="50">
        <v>0</v>
      </c>
      <c r="O33" s="15">
        <f t="shared" si="0"/>
        <v>43</v>
      </c>
      <c r="P33" s="15">
        <f t="shared" si="1"/>
        <v>111</v>
      </c>
      <c r="R33" s="33" t="s">
        <v>157</v>
      </c>
      <c r="S33" s="34">
        <f>SUM(C102:C105)</f>
        <v>79</v>
      </c>
      <c r="T33" s="34">
        <f t="shared" ref="T33:AF33" si="25">SUM(D102:D105)</f>
        <v>7</v>
      </c>
      <c r="U33" s="34">
        <f t="shared" si="25"/>
        <v>8</v>
      </c>
      <c r="V33" s="34">
        <f t="shared" si="25"/>
        <v>36</v>
      </c>
      <c r="W33" s="34">
        <f t="shared" si="25"/>
        <v>2</v>
      </c>
      <c r="X33" s="34">
        <f t="shared" si="25"/>
        <v>0</v>
      </c>
      <c r="Y33" s="34">
        <f t="shared" si="25"/>
        <v>4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73</v>
      </c>
      <c r="AD33" s="34">
        <f t="shared" si="25"/>
        <v>0</v>
      </c>
      <c r="AE33" s="31">
        <f t="shared" si="25"/>
        <v>136</v>
      </c>
      <c r="AF33" s="31">
        <f t="shared" si="25"/>
        <v>209</v>
      </c>
    </row>
    <row r="34" spans="2:32" ht="23.1" customHeight="1" x14ac:dyDescent="0.25">
      <c r="B34" s="46" t="s">
        <v>61</v>
      </c>
      <c r="C34" s="50">
        <v>29</v>
      </c>
      <c r="D34" s="50">
        <v>4</v>
      </c>
      <c r="E34" s="50">
        <v>8</v>
      </c>
      <c r="F34" s="50">
        <v>9</v>
      </c>
      <c r="G34" s="50">
        <v>0</v>
      </c>
      <c r="H34" s="50">
        <v>0</v>
      </c>
      <c r="I34" s="50">
        <v>8</v>
      </c>
      <c r="J34" s="50">
        <v>0</v>
      </c>
      <c r="K34" s="50">
        <v>1</v>
      </c>
      <c r="L34" s="50">
        <v>0</v>
      </c>
      <c r="M34" s="50">
        <v>64</v>
      </c>
      <c r="N34" s="50">
        <v>0</v>
      </c>
      <c r="O34" s="15">
        <f t="shared" si="0"/>
        <v>59</v>
      </c>
      <c r="P34" s="15">
        <f t="shared" si="1"/>
        <v>123</v>
      </c>
      <c r="R34" s="38" t="s">
        <v>90</v>
      </c>
      <c r="S34" s="39">
        <f t="shared" ref="S34:AF34" si="26">MAX(S10:S12)</f>
        <v>179</v>
      </c>
      <c r="T34" s="39">
        <f t="shared" si="26"/>
        <v>19</v>
      </c>
      <c r="U34" s="39">
        <f t="shared" si="26"/>
        <v>16</v>
      </c>
      <c r="V34" s="39">
        <f t="shared" si="26"/>
        <v>42</v>
      </c>
      <c r="W34" s="39">
        <f t="shared" si="26"/>
        <v>6</v>
      </c>
      <c r="X34" s="39">
        <f t="shared" si="26"/>
        <v>0</v>
      </c>
      <c r="Y34" s="39">
        <f t="shared" si="26"/>
        <v>20</v>
      </c>
      <c r="Z34" s="39">
        <f t="shared" si="26"/>
        <v>4</v>
      </c>
      <c r="AA34" s="39">
        <f t="shared" si="26"/>
        <v>5</v>
      </c>
      <c r="AB34" s="39">
        <f t="shared" si="26"/>
        <v>1</v>
      </c>
      <c r="AC34" s="39">
        <f t="shared" si="26"/>
        <v>362</v>
      </c>
      <c r="AD34" s="39">
        <f t="shared" si="26"/>
        <v>0</v>
      </c>
      <c r="AE34" s="40">
        <f t="shared" si="26"/>
        <v>268</v>
      </c>
      <c r="AF34" s="40">
        <f t="shared" si="26"/>
        <v>630</v>
      </c>
    </row>
    <row r="35" spans="2:32" ht="23.1" customHeight="1" x14ac:dyDescent="0.25">
      <c r="B35" s="46" t="s">
        <v>62</v>
      </c>
      <c r="C35" s="50">
        <v>34</v>
      </c>
      <c r="D35" s="50">
        <v>6</v>
      </c>
      <c r="E35" s="50">
        <v>3</v>
      </c>
      <c r="F35" s="50">
        <v>5</v>
      </c>
      <c r="G35" s="50">
        <v>0</v>
      </c>
      <c r="H35" s="50">
        <v>0</v>
      </c>
      <c r="I35" s="50">
        <v>9</v>
      </c>
      <c r="J35" s="50">
        <v>1</v>
      </c>
      <c r="K35" s="50">
        <v>0</v>
      </c>
      <c r="L35" s="50">
        <v>0</v>
      </c>
      <c r="M35" s="50">
        <v>58</v>
      </c>
      <c r="N35" s="50">
        <v>0</v>
      </c>
      <c r="O35" s="15">
        <f t="shared" si="0"/>
        <v>58</v>
      </c>
      <c r="P35" s="15">
        <f t="shared" si="1"/>
        <v>116</v>
      </c>
      <c r="R35" s="38" t="s">
        <v>91</v>
      </c>
      <c r="S35" s="39">
        <f t="shared" ref="S35:AF35" si="27">MAX(S13:S18)</f>
        <v>129</v>
      </c>
      <c r="T35" s="39">
        <f t="shared" si="27"/>
        <v>25</v>
      </c>
      <c r="U35" s="39">
        <f t="shared" si="27"/>
        <v>31</v>
      </c>
      <c r="V35" s="39">
        <f t="shared" si="27"/>
        <v>32</v>
      </c>
      <c r="W35" s="39">
        <f t="shared" si="27"/>
        <v>1</v>
      </c>
      <c r="X35" s="39">
        <f t="shared" si="27"/>
        <v>0</v>
      </c>
      <c r="Y35" s="39">
        <f t="shared" si="27"/>
        <v>41</v>
      </c>
      <c r="Z35" s="39">
        <f t="shared" si="27"/>
        <v>4</v>
      </c>
      <c r="AA35" s="39">
        <f t="shared" si="27"/>
        <v>7</v>
      </c>
      <c r="AB35" s="39">
        <f t="shared" si="27"/>
        <v>1</v>
      </c>
      <c r="AC35" s="39">
        <f t="shared" si="27"/>
        <v>370</v>
      </c>
      <c r="AD35" s="39">
        <f t="shared" si="27"/>
        <v>0</v>
      </c>
      <c r="AE35" s="40">
        <f t="shared" si="27"/>
        <v>245</v>
      </c>
      <c r="AF35" s="40">
        <f t="shared" si="27"/>
        <v>577</v>
      </c>
    </row>
    <row r="36" spans="2:32" ht="23.1" customHeight="1" x14ac:dyDescent="0.25">
      <c r="B36" s="46" t="s">
        <v>63</v>
      </c>
      <c r="C36" s="50">
        <v>18</v>
      </c>
      <c r="D36" s="50">
        <v>5</v>
      </c>
      <c r="E36" s="50">
        <v>6</v>
      </c>
      <c r="F36" s="50">
        <v>10</v>
      </c>
      <c r="G36" s="50">
        <v>1</v>
      </c>
      <c r="H36" s="50">
        <v>0</v>
      </c>
      <c r="I36" s="50">
        <v>5</v>
      </c>
      <c r="J36" s="50">
        <v>3</v>
      </c>
      <c r="K36" s="50">
        <v>0</v>
      </c>
      <c r="L36" s="50">
        <v>0</v>
      </c>
      <c r="M36" s="50">
        <v>79</v>
      </c>
      <c r="N36" s="50">
        <v>0</v>
      </c>
      <c r="O36" s="15">
        <f t="shared" si="0"/>
        <v>48</v>
      </c>
      <c r="P36" s="15">
        <f t="shared" si="1"/>
        <v>127</v>
      </c>
      <c r="R36" s="38" t="s">
        <v>92</v>
      </c>
      <c r="S36" s="39">
        <f t="shared" ref="S36:AF36" si="28">MAX(S19:S21)</f>
        <v>283</v>
      </c>
      <c r="T36" s="39">
        <f t="shared" si="28"/>
        <v>36</v>
      </c>
      <c r="U36" s="39">
        <f t="shared" si="28"/>
        <v>41</v>
      </c>
      <c r="V36" s="39">
        <f t="shared" si="28"/>
        <v>45</v>
      </c>
      <c r="W36" s="39">
        <f t="shared" si="28"/>
        <v>3</v>
      </c>
      <c r="X36" s="39">
        <f t="shared" si="28"/>
        <v>0</v>
      </c>
      <c r="Y36" s="39">
        <f t="shared" si="28"/>
        <v>27</v>
      </c>
      <c r="Z36" s="39">
        <f t="shared" si="28"/>
        <v>5</v>
      </c>
      <c r="AA36" s="39">
        <f t="shared" si="28"/>
        <v>5</v>
      </c>
      <c r="AB36" s="39">
        <f t="shared" si="28"/>
        <v>0</v>
      </c>
      <c r="AC36" s="39">
        <f t="shared" si="28"/>
        <v>303</v>
      </c>
      <c r="AD36" s="39">
        <f t="shared" si="28"/>
        <v>1</v>
      </c>
      <c r="AE36" s="40">
        <f t="shared" si="28"/>
        <v>436</v>
      </c>
      <c r="AF36" s="40">
        <f t="shared" si="28"/>
        <v>739</v>
      </c>
    </row>
    <row r="37" spans="2:32" ht="23.1" customHeight="1" x14ac:dyDescent="0.25">
      <c r="B37" s="45" t="s">
        <v>64</v>
      </c>
      <c r="C37" s="50">
        <v>17</v>
      </c>
      <c r="D37" s="50">
        <v>4</v>
      </c>
      <c r="E37" s="50">
        <v>2</v>
      </c>
      <c r="F37" s="50">
        <v>7</v>
      </c>
      <c r="G37" s="50">
        <v>0</v>
      </c>
      <c r="H37" s="50">
        <v>0</v>
      </c>
      <c r="I37" s="50">
        <v>8</v>
      </c>
      <c r="J37" s="50">
        <v>0</v>
      </c>
      <c r="K37" s="50">
        <v>2</v>
      </c>
      <c r="L37" s="50">
        <v>0</v>
      </c>
      <c r="M37" s="50">
        <v>37</v>
      </c>
      <c r="N37" s="50">
        <v>0</v>
      </c>
      <c r="O37" s="15">
        <f t="shared" si="0"/>
        <v>40</v>
      </c>
      <c r="P37" s="15">
        <f t="shared" si="1"/>
        <v>77</v>
      </c>
      <c r="R37" s="37" t="s">
        <v>85</v>
      </c>
      <c r="S37" s="35">
        <f t="shared" ref="S37:AF37" si="29">SUM(S10:S12)</f>
        <v>419</v>
      </c>
      <c r="T37" s="16">
        <f t="shared" si="29"/>
        <v>47</v>
      </c>
      <c r="U37" s="16">
        <f t="shared" si="29"/>
        <v>44</v>
      </c>
      <c r="V37" s="16">
        <f t="shared" si="29"/>
        <v>109</v>
      </c>
      <c r="W37" s="16">
        <f t="shared" si="29"/>
        <v>6</v>
      </c>
      <c r="X37" s="16">
        <f t="shared" si="29"/>
        <v>0</v>
      </c>
      <c r="Y37" s="16">
        <f t="shared" si="29"/>
        <v>52</v>
      </c>
      <c r="Z37" s="16">
        <f t="shared" si="29"/>
        <v>6</v>
      </c>
      <c r="AA37" s="16">
        <f t="shared" si="29"/>
        <v>8</v>
      </c>
      <c r="AB37" s="16">
        <f t="shared" si="29"/>
        <v>2</v>
      </c>
      <c r="AC37" s="16">
        <f t="shared" si="29"/>
        <v>992</v>
      </c>
      <c r="AD37" s="16">
        <f t="shared" si="29"/>
        <v>0</v>
      </c>
      <c r="AE37" s="32">
        <f t="shared" si="29"/>
        <v>693</v>
      </c>
      <c r="AF37" s="32">
        <f t="shared" si="29"/>
        <v>1685</v>
      </c>
    </row>
    <row r="38" spans="2:32" ht="23.1" customHeight="1" x14ac:dyDescent="0.25">
      <c r="B38" s="46" t="s">
        <v>65</v>
      </c>
      <c r="C38" s="50">
        <v>34</v>
      </c>
      <c r="D38" s="50">
        <v>5</v>
      </c>
      <c r="E38" s="50">
        <v>3</v>
      </c>
      <c r="F38" s="50">
        <v>9</v>
      </c>
      <c r="G38" s="50">
        <v>1</v>
      </c>
      <c r="H38" s="50">
        <v>0</v>
      </c>
      <c r="I38" s="50">
        <v>7</v>
      </c>
      <c r="J38" s="50">
        <v>1</v>
      </c>
      <c r="K38" s="50">
        <v>1</v>
      </c>
      <c r="L38" s="50">
        <v>0</v>
      </c>
      <c r="M38" s="50">
        <v>75</v>
      </c>
      <c r="N38" s="50">
        <v>0</v>
      </c>
      <c r="O38" s="15">
        <f t="shared" si="0"/>
        <v>61</v>
      </c>
      <c r="P38" s="15">
        <f t="shared" si="1"/>
        <v>136</v>
      </c>
      <c r="R38" s="28" t="s">
        <v>86</v>
      </c>
      <c r="S38" s="16">
        <f t="shared" ref="S38:AF38" si="30">SUM(S13:S18)</f>
        <v>618</v>
      </c>
      <c r="T38" s="16">
        <f t="shared" si="30"/>
        <v>105</v>
      </c>
      <c r="U38" s="16">
        <f t="shared" si="30"/>
        <v>121</v>
      </c>
      <c r="V38" s="16">
        <f t="shared" si="30"/>
        <v>179</v>
      </c>
      <c r="W38" s="16">
        <f t="shared" si="30"/>
        <v>4</v>
      </c>
      <c r="X38" s="16">
        <f t="shared" si="30"/>
        <v>0</v>
      </c>
      <c r="Y38" s="16">
        <f t="shared" si="30"/>
        <v>194</v>
      </c>
      <c r="Z38" s="16">
        <f t="shared" si="30"/>
        <v>19</v>
      </c>
      <c r="AA38" s="16">
        <f t="shared" si="30"/>
        <v>27</v>
      </c>
      <c r="AB38" s="16">
        <f t="shared" si="30"/>
        <v>2</v>
      </c>
      <c r="AC38" s="16">
        <f t="shared" si="30"/>
        <v>1662</v>
      </c>
      <c r="AD38" s="16">
        <f t="shared" si="30"/>
        <v>0</v>
      </c>
      <c r="AE38" s="32">
        <f t="shared" si="30"/>
        <v>1269</v>
      </c>
      <c r="AF38" s="32">
        <f t="shared" si="30"/>
        <v>2931</v>
      </c>
    </row>
    <row r="39" spans="2:32" ht="23.1" customHeight="1" x14ac:dyDescent="0.25">
      <c r="B39" s="46" t="s">
        <v>66</v>
      </c>
      <c r="C39" s="50">
        <v>27</v>
      </c>
      <c r="D39" s="50">
        <v>6</v>
      </c>
      <c r="E39" s="50">
        <v>5</v>
      </c>
      <c r="F39" s="50">
        <v>8</v>
      </c>
      <c r="G39" s="50">
        <v>0</v>
      </c>
      <c r="H39" s="50">
        <v>0</v>
      </c>
      <c r="I39" s="50">
        <v>7</v>
      </c>
      <c r="J39" s="50">
        <v>0</v>
      </c>
      <c r="K39" s="50">
        <v>2</v>
      </c>
      <c r="L39" s="50">
        <v>0</v>
      </c>
      <c r="M39" s="50">
        <v>73</v>
      </c>
      <c r="N39" s="50">
        <v>0</v>
      </c>
      <c r="O39" s="15">
        <f t="shared" si="0"/>
        <v>55</v>
      </c>
      <c r="P39" s="15">
        <f t="shared" si="1"/>
        <v>128</v>
      </c>
      <c r="R39" s="29" t="s">
        <v>87</v>
      </c>
      <c r="S39" s="16">
        <f t="shared" ref="S39:AF39" si="31">SUM(S19:S21)</f>
        <v>764</v>
      </c>
      <c r="T39" s="16">
        <f t="shared" si="31"/>
        <v>93</v>
      </c>
      <c r="U39" s="16">
        <f t="shared" si="31"/>
        <v>94</v>
      </c>
      <c r="V39" s="16">
        <f t="shared" si="31"/>
        <v>133</v>
      </c>
      <c r="W39" s="16">
        <f t="shared" si="31"/>
        <v>9</v>
      </c>
      <c r="X39" s="16">
        <f t="shared" si="31"/>
        <v>0</v>
      </c>
      <c r="Y39" s="16">
        <f t="shared" si="31"/>
        <v>69</v>
      </c>
      <c r="Z39" s="16">
        <f t="shared" si="31"/>
        <v>10</v>
      </c>
      <c r="AA39" s="16">
        <f t="shared" si="31"/>
        <v>9</v>
      </c>
      <c r="AB39" s="16">
        <f t="shared" si="31"/>
        <v>0</v>
      </c>
      <c r="AC39" s="16">
        <f t="shared" si="31"/>
        <v>858</v>
      </c>
      <c r="AD39" s="16">
        <f t="shared" si="31"/>
        <v>1</v>
      </c>
      <c r="AE39" s="32">
        <f t="shared" si="31"/>
        <v>1182</v>
      </c>
      <c r="AF39" s="32">
        <f t="shared" si="31"/>
        <v>2040</v>
      </c>
    </row>
    <row r="40" spans="2:32" ht="23.1" customHeight="1" x14ac:dyDescent="0.25">
      <c r="B40" s="46" t="s">
        <v>67</v>
      </c>
      <c r="C40" s="50">
        <v>29</v>
      </c>
      <c r="D40" s="50">
        <v>9</v>
      </c>
      <c r="E40" s="50">
        <v>7</v>
      </c>
      <c r="F40" s="50">
        <v>8</v>
      </c>
      <c r="G40" s="50">
        <v>0</v>
      </c>
      <c r="H40" s="50">
        <v>0</v>
      </c>
      <c r="I40" s="50">
        <v>5</v>
      </c>
      <c r="J40" s="50">
        <v>3</v>
      </c>
      <c r="K40" s="50">
        <v>2</v>
      </c>
      <c r="L40" s="50">
        <v>0</v>
      </c>
      <c r="M40" s="50">
        <v>73</v>
      </c>
      <c r="N40" s="50">
        <v>0</v>
      </c>
      <c r="O40" s="15">
        <f t="shared" si="0"/>
        <v>63</v>
      </c>
      <c r="P40" s="15">
        <f t="shared" si="1"/>
        <v>136</v>
      </c>
      <c r="R40" s="5" t="s">
        <v>17</v>
      </c>
      <c r="S40" s="16">
        <f t="shared" ref="S40:AF40" si="32">SUM(S10:S21)</f>
        <v>1801</v>
      </c>
      <c r="T40" s="16">
        <f t="shared" si="32"/>
        <v>245</v>
      </c>
      <c r="U40" s="16">
        <f t="shared" si="32"/>
        <v>259</v>
      </c>
      <c r="V40" s="16">
        <f t="shared" si="32"/>
        <v>421</v>
      </c>
      <c r="W40" s="16">
        <f t="shared" si="32"/>
        <v>19</v>
      </c>
      <c r="X40" s="16">
        <f t="shared" si="32"/>
        <v>0</v>
      </c>
      <c r="Y40" s="16">
        <f t="shared" si="32"/>
        <v>315</v>
      </c>
      <c r="Z40" s="16">
        <f t="shared" si="32"/>
        <v>35</v>
      </c>
      <c r="AA40" s="16">
        <f t="shared" si="32"/>
        <v>44</v>
      </c>
      <c r="AB40" s="16">
        <f t="shared" si="32"/>
        <v>4</v>
      </c>
      <c r="AC40" s="16">
        <f t="shared" si="32"/>
        <v>3512</v>
      </c>
      <c r="AD40" s="16">
        <f t="shared" si="32"/>
        <v>1</v>
      </c>
      <c r="AE40" s="32">
        <f t="shared" si="32"/>
        <v>3144</v>
      </c>
      <c r="AF40" s="32">
        <f t="shared" si="32"/>
        <v>6656</v>
      </c>
    </row>
    <row r="41" spans="2:32" ht="23.1" customHeight="1" x14ac:dyDescent="0.25">
      <c r="B41" s="45" t="s">
        <v>68</v>
      </c>
      <c r="C41" s="50">
        <v>39</v>
      </c>
      <c r="D41" s="50">
        <v>5</v>
      </c>
      <c r="E41" s="50">
        <v>3</v>
      </c>
      <c r="F41" s="50">
        <v>7</v>
      </c>
      <c r="G41" s="50">
        <v>0</v>
      </c>
      <c r="H41" s="50">
        <v>0</v>
      </c>
      <c r="I41" s="50">
        <v>10</v>
      </c>
      <c r="J41" s="50">
        <v>0</v>
      </c>
      <c r="K41" s="50">
        <v>1</v>
      </c>
      <c r="L41" s="50">
        <v>1</v>
      </c>
      <c r="M41" s="50">
        <v>53</v>
      </c>
      <c r="N41" s="50">
        <v>0</v>
      </c>
      <c r="O41" s="15">
        <f t="shared" si="0"/>
        <v>66</v>
      </c>
      <c r="P41" s="15">
        <f t="shared" si="1"/>
        <v>119</v>
      </c>
      <c r="R41" s="5" t="s">
        <v>159</v>
      </c>
      <c r="S41" s="16">
        <f>SUM(S10:S33)</f>
        <v>3120</v>
      </c>
      <c r="T41" s="16">
        <f t="shared" ref="T41:AF41" si="33">SUM(T10:T33)</f>
        <v>397</v>
      </c>
      <c r="U41" s="16">
        <f t="shared" si="33"/>
        <v>388</v>
      </c>
      <c r="V41" s="16">
        <f t="shared" si="33"/>
        <v>650</v>
      </c>
      <c r="W41" s="16">
        <f t="shared" si="33"/>
        <v>28</v>
      </c>
      <c r="X41" s="16">
        <f t="shared" si="33"/>
        <v>2</v>
      </c>
      <c r="Y41" s="16">
        <f t="shared" si="33"/>
        <v>380</v>
      </c>
      <c r="Z41" s="16">
        <f t="shared" si="33"/>
        <v>45</v>
      </c>
      <c r="AA41" s="16">
        <f t="shared" si="33"/>
        <v>49</v>
      </c>
      <c r="AB41" s="16">
        <f t="shared" si="33"/>
        <v>7</v>
      </c>
      <c r="AC41" s="16">
        <f t="shared" si="33"/>
        <v>5242</v>
      </c>
      <c r="AD41" s="16">
        <f t="shared" si="33"/>
        <v>1</v>
      </c>
      <c r="AE41" s="32">
        <f t="shared" si="33"/>
        <v>5067</v>
      </c>
      <c r="AF41" s="32">
        <f t="shared" si="33"/>
        <v>10309</v>
      </c>
    </row>
    <row r="42" spans="2:32" ht="23.1" customHeight="1" x14ac:dyDescent="0.25">
      <c r="B42" s="46" t="s">
        <v>69</v>
      </c>
      <c r="C42" s="50">
        <v>30</v>
      </c>
      <c r="D42" s="50">
        <v>5</v>
      </c>
      <c r="E42" s="50">
        <v>5</v>
      </c>
      <c r="F42" s="50">
        <v>12</v>
      </c>
      <c r="G42" s="50">
        <v>0</v>
      </c>
      <c r="H42" s="50">
        <v>0</v>
      </c>
      <c r="I42" s="50">
        <v>11</v>
      </c>
      <c r="J42" s="50">
        <v>1</v>
      </c>
      <c r="K42" s="50">
        <v>1</v>
      </c>
      <c r="L42" s="50">
        <v>0</v>
      </c>
      <c r="M42" s="50">
        <v>61</v>
      </c>
      <c r="N42" s="50">
        <v>0</v>
      </c>
      <c r="O42" s="15">
        <f t="shared" si="0"/>
        <v>65</v>
      </c>
      <c r="P42" s="15">
        <f t="shared" si="1"/>
        <v>126</v>
      </c>
      <c r="R42" s="5" t="s">
        <v>160</v>
      </c>
      <c r="S42" s="48">
        <f>S41/S40</f>
        <v>1.7323709050527485</v>
      </c>
      <c r="T42" s="48">
        <f t="shared" ref="T42:AF42" si="34">T41/T40</f>
        <v>1.620408163265306</v>
      </c>
      <c r="U42" s="48">
        <f t="shared" si="34"/>
        <v>1.498069498069498</v>
      </c>
      <c r="V42" s="48">
        <f t="shared" si="34"/>
        <v>1.5439429928741093</v>
      </c>
      <c r="W42" s="48">
        <f t="shared" si="34"/>
        <v>1.4736842105263157</v>
      </c>
      <c r="X42" s="48" t="e">
        <f t="shared" si="34"/>
        <v>#DIV/0!</v>
      </c>
      <c r="Y42" s="48">
        <f t="shared" si="34"/>
        <v>1.2063492063492063</v>
      </c>
      <c r="Z42" s="48">
        <f t="shared" si="34"/>
        <v>1.2857142857142858</v>
      </c>
      <c r="AA42" s="48">
        <f t="shared" si="34"/>
        <v>1.1136363636363635</v>
      </c>
      <c r="AB42" s="48">
        <f t="shared" si="34"/>
        <v>1.75</v>
      </c>
      <c r="AC42" s="48">
        <f t="shared" si="34"/>
        <v>1.4925968109339407</v>
      </c>
      <c r="AD42" s="48">
        <f t="shared" si="34"/>
        <v>1</v>
      </c>
      <c r="AE42" s="48">
        <f t="shared" si="34"/>
        <v>1.6116412213740459</v>
      </c>
      <c r="AF42" s="48">
        <f t="shared" si="34"/>
        <v>1.548828125</v>
      </c>
    </row>
    <row r="43" spans="2:32" ht="23.1" customHeight="1" x14ac:dyDescent="0.25">
      <c r="B43" s="45" t="s">
        <v>70</v>
      </c>
      <c r="C43" s="50">
        <v>19</v>
      </c>
      <c r="D43" s="50">
        <v>2</v>
      </c>
      <c r="E43" s="50">
        <v>6</v>
      </c>
      <c r="F43" s="50">
        <v>6</v>
      </c>
      <c r="G43" s="50">
        <v>0</v>
      </c>
      <c r="H43" s="50">
        <v>0</v>
      </c>
      <c r="I43" s="50">
        <v>9</v>
      </c>
      <c r="J43" s="50">
        <v>2</v>
      </c>
      <c r="K43" s="50">
        <v>1</v>
      </c>
      <c r="L43" s="50">
        <v>0</v>
      </c>
      <c r="M43" s="50">
        <v>57</v>
      </c>
      <c r="N43" s="50">
        <v>0</v>
      </c>
      <c r="O43" s="15">
        <f t="shared" si="0"/>
        <v>45</v>
      </c>
      <c r="P43" s="15">
        <f t="shared" si="1"/>
        <v>102</v>
      </c>
    </row>
    <row r="44" spans="2:32" ht="23.1" customHeight="1" x14ac:dyDescent="0.25">
      <c r="B44" s="47" t="s">
        <v>71</v>
      </c>
      <c r="C44" s="50">
        <v>38</v>
      </c>
      <c r="D44" s="50">
        <v>2</v>
      </c>
      <c r="E44" s="50">
        <v>3</v>
      </c>
      <c r="F44" s="50">
        <v>5</v>
      </c>
      <c r="G44" s="50">
        <v>1</v>
      </c>
      <c r="H44" s="50">
        <v>0</v>
      </c>
      <c r="I44" s="50">
        <v>13</v>
      </c>
      <c r="J44" s="50">
        <v>0</v>
      </c>
      <c r="K44" s="50">
        <v>0</v>
      </c>
      <c r="L44" s="50">
        <v>0</v>
      </c>
      <c r="M44" s="50">
        <v>53</v>
      </c>
      <c r="N44" s="50">
        <v>0</v>
      </c>
      <c r="O44" s="15">
        <f t="shared" si="0"/>
        <v>62</v>
      </c>
      <c r="P44" s="15">
        <f t="shared" si="1"/>
        <v>115</v>
      </c>
    </row>
    <row r="45" spans="2:32" ht="23.1" customHeight="1" x14ac:dyDescent="0.25">
      <c r="B45" s="45" t="s">
        <v>72</v>
      </c>
      <c r="C45" s="50">
        <v>32</v>
      </c>
      <c r="D45" s="50">
        <v>4</v>
      </c>
      <c r="E45" s="50">
        <v>3</v>
      </c>
      <c r="F45" s="50">
        <v>7</v>
      </c>
      <c r="G45" s="50">
        <v>0</v>
      </c>
      <c r="H45" s="50">
        <v>0</v>
      </c>
      <c r="I45" s="50">
        <v>8</v>
      </c>
      <c r="J45" s="50">
        <v>0</v>
      </c>
      <c r="K45" s="50">
        <v>2</v>
      </c>
      <c r="L45" s="50">
        <v>0</v>
      </c>
      <c r="M45" s="50">
        <v>65</v>
      </c>
      <c r="N45" s="50">
        <v>0</v>
      </c>
      <c r="O45" s="15">
        <f t="shared" si="0"/>
        <v>56</v>
      </c>
      <c r="P45" s="15">
        <f t="shared" si="1"/>
        <v>121</v>
      </c>
    </row>
    <row r="46" spans="2:32" ht="23.1" customHeight="1" x14ac:dyDescent="0.25">
      <c r="B46" s="46" t="s">
        <v>73</v>
      </c>
      <c r="C46" s="50">
        <v>43</v>
      </c>
      <c r="D46" s="50">
        <v>6</v>
      </c>
      <c r="E46" s="50">
        <v>3</v>
      </c>
      <c r="F46" s="50">
        <v>8</v>
      </c>
      <c r="G46" s="50">
        <v>1</v>
      </c>
      <c r="H46" s="50">
        <v>0</v>
      </c>
      <c r="I46" s="50">
        <v>10</v>
      </c>
      <c r="J46" s="50">
        <v>2</v>
      </c>
      <c r="K46" s="50">
        <v>1</v>
      </c>
      <c r="L46" s="50">
        <v>0</v>
      </c>
      <c r="M46" s="50">
        <v>78</v>
      </c>
      <c r="N46" s="50">
        <v>0</v>
      </c>
      <c r="O46" s="15">
        <f t="shared" si="0"/>
        <v>74</v>
      </c>
      <c r="P46" s="15">
        <f t="shared" si="1"/>
        <v>152</v>
      </c>
      <c r="R46" s="8"/>
      <c r="T46"/>
    </row>
    <row r="47" spans="2:32" ht="23.1" customHeight="1" x14ac:dyDescent="0.25">
      <c r="B47" s="46" t="s">
        <v>74</v>
      </c>
      <c r="C47" s="50">
        <v>51</v>
      </c>
      <c r="D47" s="50">
        <v>5</v>
      </c>
      <c r="E47" s="50">
        <v>8</v>
      </c>
      <c r="F47" s="50">
        <v>8</v>
      </c>
      <c r="G47" s="50">
        <v>1</v>
      </c>
      <c r="H47" s="50">
        <v>0</v>
      </c>
      <c r="I47" s="50">
        <v>4</v>
      </c>
      <c r="J47" s="50">
        <v>1</v>
      </c>
      <c r="K47" s="50">
        <v>1</v>
      </c>
      <c r="L47" s="50">
        <v>0</v>
      </c>
      <c r="M47" s="50">
        <v>60</v>
      </c>
      <c r="N47" s="50">
        <v>0</v>
      </c>
      <c r="O47" s="15">
        <f t="shared" si="0"/>
        <v>79</v>
      </c>
      <c r="P47" s="15">
        <f t="shared" si="1"/>
        <v>139</v>
      </c>
      <c r="R47" s="8"/>
      <c r="T47"/>
    </row>
    <row r="48" spans="2:32" ht="23.1" customHeight="1" x14ac:dyDescent="0.25">
      <c r="B48" s="46" t="s">
        <v>75</v>
      </c>
      <c r="C48" s="50">
        <v>55</v>
      </c>
      <c r="D48" s="50">
        <v>5</v>
      </c>
      <c r="E48" s="50">
        <v>5</v>
      </c>
      <c r="F48" s="50">
        <v>13</v>
      </c>
      <c r="G48" s="50">
        <v>1</v>
      </c>
      <c r="H48" s="50">
        <v>0</v>
      </c>
      <c r="I48" s="50">
        <v>6</v>
      </c>
      <c r="J48" s="50">
        <v>1</v>
      </c>
      <c r="K48" s="50">
        <v>1</v>
      </c>
      <c r="L48" s="50">
        <v>0</v>
      </c>
      <c r="M48" s="50">
        <v>85</v>
      </c>
      <c r="N48" s="50">
        <v>0</v>
      </c>
      <c r="O48" s="15">
        <f t="shared" si="0"/>
        <v>87</v>
      </c>
      <c r="P48" s="15">
        <f t="shared" si="1"/>
        <v>172</v>
      </c>
      <c r="R48" s="8"/>
      <c r="T48"/>
    </row>
    <row r="49" spans="2:20" ht="23.1" customHeight="1" x14ac:dyDescent="0.25">
      <c r="B49" s="45" t="s">
        <v>76</v>
      </c>
      <c r="C49" s="50">
        <v>67</v>
      </c>
      <c r="D49" s="50">
        <v>5</v>
      </c>
      <c r="E49" s="50">
        <v>7</v>
      </c>
      <c r="F49" s="50">
        <v>16</v>
      </c>
      <c r="G49" s="50">
        <v>0</v>
      </c>
      <c r="H49" s="50">
        <v>0</v>
      </c>
      <c r="I49" s="50">
        <v>7</v>
      </c>
      <c r="J49" s="50">
        <v>0</v>
      </c>
      <c r="K49" s="50">
        <v>2</v>
      </c>
      <c r="L49" s="50">
        <v>0</v>
      </c>
      <c r="M49" s="50">
        <v>60</v>
      </c>
      <c r="N49" s="50">
        <v>0</v>
      </c>
      <c r="O49" s="15">
        <f t="shared" si="0"/>
        <v>104</v>
      </c>
      <c r="P49" s="15">
        <f t="shared" si="1"/>
        <v>164</v>
      </c>
      <c r="R49" s="8"/>
      <c r="T49"/>
    </row>
    <row r="50" spans="2:20" ht="23.1" customHeight="1" x14ac:dyDescent="0.25">
      <c r="B50" s="46" t="s">
        <v>77</v>
      </c>
      <c r="C50" s="50">
        <v>60</v>
      </c>
      <c r="D50" s="50">
        <v>6</v>
      </c>
      <c r="E50" s="50">
        <v>9</v>
      </c>
      <c r="F50" s="50">
        <v>9</v>
      </c>
      <c r="G50" s="50">
        <v>1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76</v>
      </c>
      <c r="N50" s="50">
        <v>0</v>
      </c>
      <c r="O50" s="15">
        <f t="shared" si="0"/>
        <v>87</v>
      </c>
      <c r="P50" s="15">
        <f t="shared" si="1"/>
        <v>163</v>
      </c>
      <c r="R50" s="8"/>
      <c r="T50"/>
    </row>
    <row r="51" spans="2:20" ht="23.1" customHeight="1" x14ac:dyDescent="0.25">
      <c r="B51" s="46" t="s">
        <v>78</v>
      </c>
      <c r="C51" s="50">
        <v>71</v>
      </c>
      <c r="D51" s="50">
        <v>8</v>
      </c>
      <c r="E51" s="50">
        <v>7</v>
      </c>
      <c r="F51" s="50">
        <v>15</v>
      </c>
      <c r="G51" s="50">
        <v>1</v>
      </c>
      <c r="H51" s="50">
        <v>0</v>
      </c>
      <c r="I51" s="50">
        <v>4</v>
      </c>
      <c r="J51" s="50">
        <v>0</v>
      </c>
      <c r="K51" s="50">
        <v>0</v>
      </c>
      <c r="L51" s="50">
        <v>0</v>
      </c>
      <c r="M51" s="50">
        <v>58</v>
      </c>
      <c r="N51" s="50">
        <v>0</v>
      </c>
      <c r="O51" s="15">
        <f t="shared" si="0"/>
        <v>106</v>
      </c>
      <c r="P51" s="15">
        <f t="shared" si="1"/>
        <v>164</v>
      </c>
      <c r="R51" s="8"/>
      <c r="T51"/>
    </row>
    <row r="52" spans="2:20" ht="23.1" customHeight="1" x14ac:dyDescent="0.25">
      <c r="B52" s="46" t="s">
        <v>79</v>
      </c>
      <c r="C52" s="50">
        <v>81</v>
      </c>
      <c r="D52" s="50">
        <v>11</v>
      </c>
      <c r="E52" s="50">
        <v>7</v>
      </c>
      <c r="F52" s="50">
        <v>14</v>
      </c>
      <c r="G52" s="50">
        <v>0</v>
      </c>
      <c r="H52" s="50">
        <v>0</v>
      </c>
      <c r="I52" s="50">
        <v>8</v>
      </c>
      <c r="J52" s="50">
        <v>1</v>
      </c>
      <c r="K52" s="50">
        <v>0</v>
      </c>
      <c r="L52" s="50">
        <v>0</v>
      </c>
      <c r="M52" s="50">
        <v>70</v>
      </c>
      <c r="N52" s="50">
        <v>0</v>
      </c>
      <c r="O52" s="15">
        <f t="shared" si="0"/>
        <v>122</v>
      </c>
      <c r="P52" s="15">
        <f t="shared" si="1"/>
        <v>192</v>
      </c>
      <c r="R52" s="8"/>
      <c r="T52"/>
    </row>
    <row r="53" spans="2:20" ht="23.1" customHeight="1" x14ac:dyDescent="0.25">
      <c r="B53" s="45" t="s">
        <v>80</v>
      </c>
      <c r="C53" s="50">
        <v>53</v>
      </c>
      <c r="D53" s="50">
        <v>11</v>
      </c>
      <c r="E53" s="50">
        <v>7</v>
      </c>
      <c r="F53" s="50">
        <v>5</v>
      </c>
      <c r="G53" s="50">
        <v>1</v>
      </c>
      <c r="H53" s="50">
        <v>0</v>
      </c>
      <c r="I53" s="50">
        <v>9</v>
      </c>
      <c r="J53" s="50">
        <v>0</v>
      </c>
      <c r="K53" s="50">
        <v>1</v>
      </c>
      <c r="L53" s="50">
        <v>0</v>
      </c>
      <c r="M53" s="50">
        <v>68</v>
      </c>
      <c r="N53" s="50">
        <v>0</v>
      </c>
      <c r="O53" s="15">
        <f t="shared" si="0"/>
        <v>87</v>
      </c>
      <c r="P53" s="15">
        <f t="shared" si="1"/>
        <v>155</v>
      </c>
      <c r="R53" s="8"/>
      <c r="T53"/>
    </row>
    <row r="54" spans="2:20" ht="23.1" customHeight="1" x14ac:dyDescent="0.25">
      <c r="B54" s="45" t="s">
        <v>81</v>
      </c>
      <c r="C54" s="50">
        <v>75</v>
      </c>
      <c r="D54" s="50">
        <v>9</v>
      </c>
      <c r="E54" s="50">
        <v>10</v>
      </c>
      <c r="F54" s="50">
        <v>9</v>
      </c>
      <c r="G54" s="50">
        <v>0</v>
      </c>
      <c r="H54" s="50">
        <v>0</v>
      </c>
      <c r="I54" s="50">
        <v>3</v>
      </c>
      <c r="J54" s="50">
        <v>1</v>
      </c>
      <c r="K54" s="50">
        <v>1</v>
      </c>
      <c r="L54" s="50">
        <v>0</v>
      </c>
      <c r="M54" s="50">
        <v>86</v>
      </c>
      <c r="N54" s="50">
        <v>0</v>
      </c>
      <c r="O54" s="15">
        <f t="shared" si="0"/>
        <v>108</v>
      </c>
      <c r="P54" s="15">
        <f t="shared" si="1"/>
        <v>194</v>
      </c>
      <c r="R54" s="8"/>
      <c r="T54"/>
    </row>
    <row r="55" spans="2:20" ht="23.1" customHeight="1" x14ac:dyDescent="0.25">
      <c r="B55" s="45" t="s">
        <v>82</v>
      </c>
      <c r="C55" s="50">
        <v>64</v>
      </c>
      <c r="D55" s="50">
        <v>7</v>
      </c>
      <c r="E55" s="50">
        <v>12</v>
      </c>
      <c r="F55" s="50">
        <v>18</v>
      </c>
      <c r="G55" s="50">
        <v>1</v>
      </c>
      <c r="H55" s="50">
        <v>0</v>
      </c>
      <c r="I55" s="50">
        <v>7</v>
      </c>
      <c r="J55" s="50">
        <v>1</v>
      </c>
      <c r="K55" s="50">
        <v>0</v>
      </c>
      <c r="L55" s="50">
        <v>0</v>
      </c>
      <c r="M55" s="50">
        <v>69</v>
      </c>
      <c r="N55" s="50">
        <v>0</v>
      </c>
      <c r="O55" s="15">
        <f t="shared" si="0"/>
        <v>110</v>
      </c>
      <c r="P55" s="15">
        <f t="shared" si="1"/>
        <v>179</v>
      </c>
      <c r="R55" s="8"/>
      <c r="T55"/>
    </row>
    <row r="56" spans="2:20" ht="23.1" customHeight="1" x14ac:dyDescent="0.25">
      <c r="B56" s="45" t="s">
        <v>83</v>
      </c>
      <c r="C56" s="50">
        <v>74</v>
      </c>
      <c r="D56" s="50">
        <v>12</v>
      </c>
      <c r="E56" s="50">
        <v>8</v>
      </c>
      <c r="F56" s="50">
        <v>10</v>
      </c>
      <c r="G56" s="50">
        <v>1</v>
      </c>
      <c r="H56" s="50">
        <v>0</v>
      </c>
      <c r="I56" s="50">
        <v>3</v>
      </c>
      <c r="J56" s="50">
        <v>1</v>
      </c>
      <c r="K56" s="50">
        <v>2</v>
      </c>
      <c r="L56" s="50">
        <v>0</v>
      </c>
      <c r="M56" s="50">
        <v>70</v>
      </c>
      <c r="N56" s="50">
        <v>1</v>
      </c>
      <c r="O56" s="15">
        <f t="shared" si="0"/>
        <v>112</v>
      </c>
      <c r="P56" s="15">
        <f t="shared" si="1"/>
        <v>182</v>
      </c>
      <c r="R56" s="8"/>
      <c r="T56"/>
    </row>
    <row r="57" spans="2:20" ht="23.1" customHeight="1" x14ac:dyDescent="0.25">
      <c r="B57" s="45" t="s">
        <v>84</v>
      </c>
      <c r="C57" s="50">
        <v>70</v>
      </c>
      <c r="D57" s="50">
        <v>8</v>
      </c>
      <c r="E57" s="50">
        <v>11</v>
      </c>
      <c r="F57" s="50">
        <v>8</v>
      </c>
      <c r="G57" s="50">
        <v>1</v>
      </c>
      <c r="H57" s="50">
        <v>0</v>
      </c>
      <c r="I57" s="50">
        <v>6</v>
      </c>
      <c r="J57" s="50">
        <v>2</v>
      </c>
      <c r="K57" s="50">
        <v>0</v>
      </c>
      <c r="L57" s="50">
        <v>0</v>
      </c>
      <c r="M57" s="50">
        <v>78</v>
      </c>
      <c r="N57" s="50">
        <v>0</v>
      </c>
      <c r="O57" s="15">
        <f t="shared" si="0"/>
        <v>106</v>
      </c>
      <c r="P57" s="15">
        <f t="shared" si="1"/>
        <v>184</v>
      </c>
      <c r="R57" s="8"/>
      <c r="T57"/>
    </row>
    <row r="58" spans="2:20" ht="23.1" customHeight="1" x14ac:dyDescent="0.25">
      <c r="B58" s="45" t="s">
        <v>99</v>
      </c>
      <c r="C58" s="50">
        <v>64</v>
      </c>
      <c r="D58" s="50">
        <v>8</v>
      </c>
      <c r="E58" s="50">
        <v>4</v>
      </c>
      <c r="F58" s="50">
        <v>10</v>
      </c>
      <c r="G58" s="50">
        <v>1</v>
      </c>
      <c r="H58" s="50">
        <v>0</v>
      </c>
      <c r="I58" s="50">
        <v>6</v>
      </c>
      <c r="J58" s="50">
        <v>0</v>
      </c>
      <c r="K58" s="50">
        <v>1</v>
      </c>
      <c r="L58" s="50">
        <v>0</v>
      </c>
      <c r="M58" s="50">
        <v>89</v>
      </c>
      <c r="N58" s="50">
        <v>0</v>
      </c>
      <c r="O58" s="15">
        <f t="shared" si="0"/>
        <v>94</v>
      </c>
      <c r="P58" s="15">
        <f t="shared" si="1"/>
        <v>183</v>
      </c>
      <c r="R58" s="8"/>
      <c r="T58"/>
    </row>
    <row r="59" spans="2:20" ht="23.1" customHeight="1" x14ac:dyDescent="0.25">
      <c r="B59" s="45" t="s">
        <v>100</v>
      </c>
      <c r="C59" s="50">
        <v>63</v>
      </c>
      <c r="D59" s="50">
        <v>7</v>
      </c>
      <c r="E59" s="50">
        <v>6</v>
      </c>
      <c r="F59" s="50">
        <v>7</v>
      </c>
      <c r="G59" s="50">
        <v>0</v>
      </c>
      <c r="H59" s="50">
        <v>0</v>
      </c>
      <c r="I59" s="50">
        <v>1</v>
      </c>
      <c r="J59" s="50">
        <v>0</v>
      </c>
      <c r="K59" s="50">
        <v>1</v>
      </c>
      <c r="L59" s="50">
        <v>0</v>
      </c>
      <c r="M59" s="50">
        <v>103</v>
      </c>
      <c r="N59" s="50">
        <v>0</v>
      </c>
      <c r="O59" s="15">
        <f t="shared" si="0"/>
        <v>85</v>
      </c>
      <c r="P59" s="15">
        <f t="shared" si="1"/>
        <v>188</v>
      </c>
      <c r="R59" s="8"/>
      <c r="T59"/>
    </row>
    <row r="60" spans="2:20" ht="23.1" customHeight="1" x14ac:dyDescent="0.25">
      <c r="B60" s="45" t="s">
        <v>101</v>
      </c>
      <c r="C60" s="50">
        <v>80</v>
      </c>
      <c r="D60" s="50">
        <v>3</v>
      </c>
      <c r="E60" s="50">
        <v>6</v>
      </c>
      <c r="F60" s="50">
        <v>12</v>
      </c>
      <c r="G60" s="50">
        <v>0</v>
      </c>
      <c r="H60" s="50">
        <v>0</v>
      </c>
      <c r="I60" s="50">
        <v>2</v>
      </c>
      <c r="J60" s="50">
        <v>2</v>
      </c>
      <c r="K60" s="50">
        <v>0</v>
      </c>
      <c r="L60" s="50">
        <v>0</v>
      </c>
      <c r="M60" s="50">
        <v>99</v>
      </c>
      <c r="N60" s="50">
        <v>0</v>
      </c>
      <c r="O60" s="15">
        <f t="shared" si="0"/>
        <v>105</v>
      </c>
      <c r="P60" s="15">
        <f t="shared" si="1"/>
        <v>204</v>
      </c>
      <c r="R60" s="8"/>
      <c r="T60"/>
    </row>
    <row r="61" spans="2:20" ht="23.1" customHeight="1" x14ac:dyDescent="0.25">
      <c r="B61" s="45" t="s">
        <v>102</v>
      </c>
      <c r="C61" s="50">
        <v>65</v>
      </c>
      <c r="D61" s="50">
        <v>10</v>
      </c>
      <c r="E61" s="50">
        <v>10</v>
      </c>
      <c r="F61" s="50">
        <v>4</v>
      </c>
      <c r="G61" s="50">
        <v>0</v>
      </c>
      <c r="H61" s="50">
        <v>0</v>
      </c>
      <c r="I61" s="50">
        <v>5</v>
      </c>
      <c r="J61" s="50">
        <v>2</v>
      </c>
      <c r="K61" s="50">
        <v>0</v>
      </c>
      <c r="L61" s="50">
        <v>0</v>
      </c>
      <c r="M61" s="50">
        <v>95</v>
      </c>
      <c r="N61" s="50">
        <v>0</v>
      </c>
      <c r="O61" s="15">
        <f t="shared" si="0"/>
        <v>96</v>
      </c>
      <c r="P61" s="15">
        <f t="shared" si="1"/>
        <v>191</v>
      </c>
      <c r="R61" s="8"/>
      <c r="T61"/>
    </row>
    <row r="62" spans="2:20" ht="23.1" customHeight="1" x14ac:dyDescent="0.25">
      <c r="B62" s="45" t="s">
        <v>107</v>
      </c>
      <c r="C62" s="50">
        <v>60</v>
      </c>
      <c r="D62" s="50">
        <v>8</v>
      </c>
      <c r="E62" s="50">
        <v>6</v>
      </c>
      <c r="F62" s="50">
        <v>10</v>
      </c>
      <c r="G62" s="50">
        <v>0</v>
      </c>
      <c r="H62" s="50">
        <v>0</v>
      </c>
      <c r="I62" s="50">
        <v>1</v>
      </c>
      <c r="J62" s="50">
        <v>0</v>
      </c>
      <c r="K62" s="50">
        <v>1</v>
      </c>
      <c r="L62" s="50">
        <v>3</v>
      </c>
      <c r="M62" s="50">
        <v>86</v>
      </c>
      <c r="N62" s="50">
        <v>0</v>
      </c>
      <c r="O62" s="15">
        <f t="shared" si="0"/>
        <v>89</v>
      </c>
      <c r="P62" s="15">
        <f t="shared" si="1"/>
        <v>175</v>
      </c>
      <c r="R62" s="8"/>
      <c r="T62"/>
    </row>
    <row r="63" spans="2:20" ht="23.1" customHeight="1" x14ac:dyDescent="0.25">
      <c r="B63" s="45" t="s">
        <v>108</v>
      </c>
      <c r="C63" s="50">
        <v>63</v>
      </c>
      <c r="D63" s="50">
        <v>5</v>
      </c>
      <c r="E63" s="50">
        <v>6</v>
      </c>
      <c r="F63" s="50">
        <v>10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86</v>
      </c>
      <c r="N63" s="50">
        <v>0</v>
      </c>
      <c r="O63" s="15">
        <f t="shared" si="0"/>
        <v>84</v>
      </c>
      <c r="P63" s="15">
        <f t="shared" si="1"/>
        <v>170</v>
      </c>
      <c r="R63" s="8"/>
      <c r="T63"/>
    </row>
    <row r="64" spans="2:20" ht="23.1" customHeight="1" x14ac:dyDescent="0.25">
      <c r="B64" s="45" t="s">
        <v>109</v>
      </c>
      <c r="C64" s="50">
        <v>51</v>
      </c>
      <c r="D64" s="50">
        <v>6</v>
      </c>
      <c r="E64" s="50">
        <v>2</v>
      </c>
      <c r="F64" s="50">
        <v>9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89</v>
      </c>
      <c r="N64" s="50">
        <v>0</v>
      </c>
      <c r="O64" s="15">
        <f t="shared" si="0"/>
        <v>69</v>
      </c>
      <c r="P64" s="15">
        <f t="shared" si="1"/>
        <v>158</v>
      </c>
      <c r="R64" s="8"/>
      <c r="T64"/>
    </row>
    <row r="65" spans="2:20" ht="23.1" customHeight="1" x14ac:dyDescent="0.25">
      <c r="B65" s="45" t="s">
        <v>158</v>
      </c>
      <c r="C65" s="50">
        <v>57</v>
      </c>
      <c r="D65" s="50">
        <v>3</v>
      </c>
      <c r="E65" s="50">
        <v>5</v>
      </c>
      <c r="F65" s="50">
        <v>15</v>
      </c>
      <c r="G65" s="50">
        <v>0</v>
      </c>
      <c r="H65" s="50">
        <v>0</v>
      </c>
      <c r="I65" s="50">
        <v>1</v>
      </c>
      <c r="J65" s="50">
        <v>1</v>
      </c>
      <c r="K65" s="50">
        <v>0</v>
      </c>
      <c r="L65" s="50">
        <v>0</v>
      </c>
      <c r="M65" s="50">
        <v>74</v>
      </c>
      <c r="N65" s="50">
        <v>0</v>
      </c>
      <c r="O65" s="15">
        <f t="shared" si="0"/>
        <v>82</v>
      </c>
      <c r="P65" s="15">
        <f t="shared" si="1"/>
        <v>156</v>
      </c>
      <c r="R65" s="8"/>
      <c r="T65"/>
    </row>
    <row r="66" spans="2:20" ht="23.1" customHeight="1" x14ac:dyDescent="0.25">
      <c r="B66" s="45" t="s">
        <v>103</v>
      </c>
      <c r="C66" s="50">
        <v>54</v>
      </c>
      <c r="D66" s="50">
        <v>2</v>
      </c>
      <c r="E66" s="50">
        <v>4</v>
      </c>
      <c r="F66" s="50">
        <v>7</v>
      </c>
      <c r="G66" s="50">
        <v>1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73</v>
      </c>
      <c r="N66" s="50">
        <v>0</v>
      </c>
      <c r="O66" s="15">
        <f t="shared" si="0"/>
        <v>70</v>
      </c>
      <c r="P66" s="15">
        <f t="shared" si="1"/>
        <v>143</v>
      </c>
      <c r="R66" s="8"/>
      <c r="T66"/>
    </row>
    <row r="67" spans="2:20" ht="23.1" customHeight="1" x14ac:dyDescent="0.25">
      <c r="B67" s="45" t="s">
        <v>104</v>
      </c>
      <c r="C67" s="50">
        <v>72</v>
      </c>
      <c r="D67" s="50">
        <v>8</v>
      </c>
      <c r="E67" s="50">
        <v>4</v>
      </c>
      <c r="F67" s="50">
        <v>10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77</v>
      </c>
      <c r="N67" s="50">
        <v>0</v>
      </c>
      <c r="O67" s="15">
        <f t="shared" si="0"/>
        <v>96</v>
      </c>
      <c r="P67" s="15">
        <f t="shared" si="1"/>
        <v>173</v>
      </c>
      <c r="R67" s="8"/>
      <c r="T67"/>
    </row>
    <row r="68" spans="2:20" ht="23.1" customHeight="1" x14ac:dyDescent="0.25">
      <c r="B68" s="45" t="s">
        <v>105</v>
      </c>
      <c r="C68" s="50">
        <v>43</v>
      </c>
      <c r="D68" s="50">
        <v>10</v>
      </c>
      <c r="E68" s="50">
        <v>5</v>
      </c>
      <c r="F68" s="50">
        <v>10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87</v>
      </c>
      <c r="N68" s="50">
        <v>0</v>
      </c>
      <c r="O68" s="15">
        <f t="shared" si="0"/>
        <v>69</v>
      </c>
      <c r="P68" s="15">
        <f t="shared" si="1"/>
        <v>156</v>
      </c>
      <c r="R68" s="8"/>
      <c r="T68"/>
    </row>
    <row r="69" spans="2:20" ht="23.1" customHeight="1" x14ac:dyDescent="0.25">
      <c r="B69" s="45" t="s">
        <v>106</v>
      </c>
      <c r="C69" s="50">
        <v>81</v>
      </c>
      <c r="D69" s="50">
        <v>12</v>
      </c>
      <c r="E69" s="50">
        <v>10</v>
      </c>
      <c r="F69" s="50">
        <v>8</v>
      </c>
      <c r="G69" s="50">
        <v>1</v>
      </c>
      <c r="H69" s="50">
        <v>0</v>
      </c>
      <c r="I69" s="50">
        <v>2</v>
      </c>
      <c r="J69" s="50">
        <v>0</v>
      </c>
      <c r="K69" s="50">
        <v>1</v>
      </c>
      <c r="L69" s="50">
        <v>0</v>
      </c>
      <c r="M69" s="50">
        <v>93</v>
      </c>
      <c r="N69" s="50">
        <v>0</v>
      </c>
      <c r="O69" s="15">
        <f t="shared" si="0"/>
        <v>115</v>
      </c>
      <c r="P69" s="15">
        <f t="shared" si="1"/>
        <v>208</v>
      </c>
      <c r="R69" s="8"/>
      <c r="T69"/>
    </row>
    <row r="70" spans="2:20" ht="23.1" customHeight="1" x14ac:dyDescent="0.25">
      <c r="B70" s="45" t="s">
        <v>110</v>
      </c>
      <c r="C70" s="50">
        <v>50</v>
      </c>
      <c r="D70" s="50">
        <v>14</v>
      </c>
      <c r="E70" s="50">
        <v>4</v>
      </c>
      <c r="F70" s="50">
        <v>9</v>
      </c>
      <c r="G70" s="50">
        <v>0</v>
      </c>
      <c r="H70" s="50">
        <v>0</v>
      </c>
      <c r="I70" s="50">
        <v>5</v>
      </c>
      <c r="J70" s="50">
        <v>0</v>
      </c>
      <c r="K70" s="50">
        <v>0</v>
      </c>
      <c r="L70" s="50">
        <v>0</v>
      </c>
      <c r="M70" s="50">
        <v>55</v>
      </c>
      <c r="N70" s="50">
        <v>0</v>
      </c>
      <c r="O70" s="15">
        <f t="shared" si="0"/>
        <v>82</v>
      </c>
      <c r="P70" s="15">
        <f t="shared" si="1"/>
        <v>137</v>
      </c>
      <c r="R70" s="8"/>
      <c r="T70"/>
    </row>
    <row r="71" spans="2:20" ht="23.1" customHeight="1" x14ac:dyDescent="0.25">
      <c r="B71" s="45" t="s">
        <v>111</v>
      </c>
      <c r="C71" s="50">
        <v>56</v>
      </c>
      <c r="D71" s="50">
        <v>6</v>
      </c>
      <c r="E71" s="50">
        <v>5</v>
      </c>
      <c r="F71" s="50">
        <v>5</v>
      </c>
      <c r="G71" s="50">
        <v>0</v>
      </c>
      <c r="H71" s="50">
        <v>0</v>
      </c>
      <c r="I71" s="50">
        <v>7</v>
      </c>
      <c r="J71" s="50">
        <v>0</v>
      </c>
      <c r="K71" s="50">
        <v>0</v>
      </c>
      <c r="L71" s="50">
        <v>0</v>
      </c>
      <c r="M71" s="50">
        <v>61</v>
      </c>
      <c r="N71" s="50">
        <v>0</v>
      </c>
      <c r="O71" s="15">
        <f t="shared" si="0"/>
        <v>79</v>
      </c>
      <c r="P71" s="15">
        <f t="shared" si="1"/>
        <v>140</v>
      </c>
      <c r="R71" s="8"/>
      <c r="T71"/>
    </row>
    <row r="72" spans="2:20" ht="23.1" customHeight="1" x14ac:dyDescent="0.25">
      <c r="B72" s="45" t="s">
        <v>112</v>
      </c>
      <c r="C72" s="50">
        <v>49</v>
      </c>
      <c r="D72" s="50">
        <v>8</v>
      </c>
      <c r="E72" s="50">
        <v>8</v>
      </c>
      <c r="F72" s="50">
        <v>9</v>
      </c>
      <c r="G72" s="50">
        <v>0</v>
      </c>
      <c r="H72" s="50">
        <v>0</v>
      </c>
      <c r="I72" s="50">
        <v>1</v>
      </c>
      <c r="J72" s="50">
        <v>2</v>
      </c>
      <c r="K72" s="50">
        <v>0</v>
      </c>
      <c r="L72" s="50">
        <v>0</v>
      </c>
      <c r="M72" s="50">
        <v>68</v>
      </c>
      <c r="N72" s="50">
        <v>0</v>
      </c>
      <c r="O72" s="15">
        <f t="shared" si="0"/>
        <v>77</v>
      </c>
      <c r="P72" s="15">
        <f t="shared" si="1"/>
        <v>145</v>
      </c>
      <c r="R72" s="8"/>
      <c r="T72"/>
    </row>
    <row r="73" spans="2:20" ht="23.1" customHeight="1" x14ac:dyDescent="0.25">
      <c r="B73" s="45" t="s">
        <v>113</v>
      </c>
      <c r="C73" s="50">
        <v>52</v>
      </c>
      <c r="D73" s="50">
        <v>7</v>
      </c>
      <c r="E73" s="50">
        <v>8</v>
      </c>
      <c r="F73" s="50">
        <v>4</v>
      </c>
      <c r="G73" s="50">
        <v>0</v>
      </c>
      <c r="H73" s="50">
        <v>0</v>
      </c>
      <c r="I73" s="50">
        <v>2</v>
      </c>
      <c r="J73" s="50">
        <v>0</v>
      </c>
      <c r="K73" s="50">
        <v>1</v>
      </c>
      <c r="L73" s="50">
        <v>0</v>
      </c>
      <c r="M73" s="50">
        <v>50</v>
      </c>
      <c r="N73" s="50">
        <v>0</v>
      </c>
      <c r="O73" s="15">
        <f t="shared" si="0"/>
        <v>74</v>
      </c>
      <c r="P73" s="15">
        <f t="shared" si="1"/>
        <v>124</v>
      </c>
      <c r="R73" s="8"/>
      <c r="T73"/>
    </row>
    <row r="74" spans="2:20" ht="23.1" customHeight="1" x14ac:dyDescent="0.25">
      <c r="B74" s="45" t="s">
        <v>114</v>
      </c>
      <c r="C74" s="50">
        <v>41</v>
      </c>
      <c r="D74" s="50">
        <v>1</v>
      </c>
      <c r="E74" s="50">
        <v>2</v>
      </c>
      <c r="F74" s="50">
        <v>5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49</v>
      </c>
      <c r="N74" s="50">
        <v>0</v>
      </c>
      <c r="O74" s="15">
        <f t="shared" ref="O74:O105" si="35">SUM(C74:L74,N74)</f>
        <v>49</v>
      </c>
      <c r="P74" s="15">
        <f t="shared" ref="P74:P105" si="36">SUM(C74:N74)</f>
        <v>98</v>
      </c>
      <c r="R74" s="8"/>
      <c r="T74"/>
    </row>
    <row r="75" spans="2:20" ht="23.1" customHeight="1" x14ac:dyDescent="0.25">
      <c r="B75" s="45" t="s">
        <v>115</v>
      </c>
      <c r="C75" s="50">
        <v>23</v>
      </c>
      <c r="D75" s="50">
        <v>4</v>
      </c>
      <c r="E75" s="50">
        <v>5</v>
      </c>
      <c r="F75" s="50">
        <v>2</v>
      </c>
      <c r="G75" s="50">
        <v>0</v>
      </c>
      <c r="H75" s="50">
        <v>0</v>
      </c>
      <c r="I75" s="50">
        <v>1</v>
      </c>
      <c r="J75" s="50">
        <v>1</v>
      </c>
      <c r="K75" s="50">
        <v>0</v>
      </c>
      <c r="L75" s="50">
        <v>0</v>
      </c>
      <c r="M75" s="50">
        <v>50</v>
      </c>
      <c r="N75" s="50">
        <v>0</v>
      </c>
      <c r="O75" s="15">
        <f t="shared" si="35"/>
        <v>36</v>
      </c>
      <c r="P75" s="15">
        <f t="shared" si="36"/>
        <v>86</v>
      </c>
      <c r="R75" s="8"/>
      <c r="T75"/>
    </row>
    <row r="76" spans="2:20" ht="23.1" customHeight="1" x14ac:dyDescent="0.25">
      <c r="B76" s="45" t="s">
        <v>116</v>
      </c>
      <c r="C76" s="50">
        <v>29</v>
      </c>
      <c r="D76" s="50">
        <v>7</v>
      </c>
      <c r="E76" s="50">
        <v>1</v>
      </c>
      <c r="F76" s="50">
        <v>3</v>
      </c>
      <c r="G76" s="50">
        <v>0</v>
      </c>
      <c r="H76" s="50">
        <v>0</v>
      </c>
      <c r="I76" s="50">
        <v>2</v>
      </c>
      <c r="J76" s="50">
        <v>0</v>
      </c>
      <c r="K76" s="50">
        <v>0</v>
      </c>
      <c r="L76" s="50">
        <v>0</v>
      </c>
      <c r="M76" s="50">
        <v>36</v>
      </c>
      <c r="N76" s="50">
        <v>0</v>
      </c>
      <c r="O76" s="15">
        <f t="shared" si="35"/>
        <v>42</v>
      </c>
      <c r="P76" s="15">
        <f t="shared" si="36"/>
        <v>78</v>
      </c>
      <c r="R76" s="8"/>
      <c r="T76"/>
    </row>
    <row r="77" spans="2:20" ht="23.1" customHeight="1" x14ac:dyDescent="0.25">
      <c r="B77" s="45" t="s">
        <v>117</v>
      </c>
      <c r="C77" s="50">
        <v>23</v>
      </c>
      <c r="D77" s="50">
        <v>0</v>
      </c>
      <c r="E77" s="50">
        <v>0</v>
      </c>
      <c r="F77" s="50">
        <v>3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19</v>
      </c>
      <c r="N77" s="50">
        <v>0</v>
      </c>
      <c r="O77" s="15">
        <f t="shared" si="35"/>
        <v>26</v>
      </c>
      <c r="P77" s="15">
        <f t="shared" si="36"/>
        <v>45</v>
      </c>
      <c r="R77" s="8"/>
      <c r="T77"/>
    </row>
    <row r="78" spans="2:20" ht="23.1" customHeight="1" x14ac:dyDescent="0.25">
      <c r="B78" s="46" t="s">
        <v>118</v>
      </c>
      <c r="C78" s="50">
        <v>24</v>
      </c>
      <c r="D78" s="50">
        <v>3</v>
      </c>
      <c r="E78" s="50">
        <v>1</v>
      </c>
      <c r="F78" s="50">
        <v>1</v>
      </c>
      <c r="G78" s="50">
        <v>0</v>
      </c>
      <c r="H78" s="50">
        <v>0</v>
      </c>
      <c r="I78" s="50">
        <v>3</v>
      </c>
      <c r="J78" s="50">
        <v>0</v>
      </c>
      <c r="K78" s="50">
        <v>0</v>
      </c>
      <c r="L78" s="50">
        <v>0</v>
      </c>
      <c r="M78" s="50">
        <v>19</v>
      </c>
      <c r="N78" s="50">
        <v>0</v>
      </c>
      <c r="O78" s="15">
        <f t="shared" si="35"/>
        <v>32</v>
      </c>
      <c r="P78" s="15">
        <f t="shared" si="36"/>
        <v>51</v>
      </c>
      <c r="R78" s="8"/>
      <c r="T78"/>
    </row>
    <row r="79" spans="2:20" ht="23.1" customHeight="1" x14ac:dyDescent="0.25">
      <c r="B79" s="45" t="s">
        <v>119</v>
      </c>
      <c r="C79" s="50">
        <v>24</v>
      </c>
      <c r="D79" s="50">
        <v>1</v>
      </c>
      <c r="E79" s="50">
        <v>2</v>
      </c>
      <c r="F79" s="50">
        <v>1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21</v>
      </c>
      <c r="N79" s="50">
        <v>0</v>
      </c>
      <c r="O79" s="15">
        <f t="shared" si="35"/>
        <v>29</v>
      </c>
      <c r="P79" s="15">
        <f t="shared" si="36"/>
        <v>50</v>
      </c>
      <c r="R79" s="8"/>
      <c r="T79"/>
    </row>
    <row r="80" spans="2:20" ht="23.1" customHeight="1" x14ac:dyDescent="0.25">
      <c r="B80" s="47" t="s">
        <v>120</v>
      </c>
      <c r="C80" s="50">
        <v>16</v>
      </c>
      <c r="D80" s="50">
        <v>0</v>
      </c>
      <c r="E80" s="50">
        <v>2</v>
      </c>
      <c r="F80" s="50">
        <v>1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0</v>
      </c>
      <c r="M80" s="50">
        <v>21</v>
      </c>
      <c r="N80" s="50">
        <v>0</v>
      </c>
      <c r="O80" s="15">
        <f t="shared" si="35"/>
        <v>21</v>
      </c>
      <c r="P80" s="15">
        <f t="shared" si="36"/>
        <v>42</v>
      </c>
      <c r="R80" s="8"/>
      <c r="T80"/>
    </row>
    <row r="81" spans="2:20" ht="23.1" customHeight="1" x14ac:dyDescent="0.25">
      <c r="B81" s="45" t="s">
        <v>121</v>
      </c>
      <c r="C81" s="50">
        <v>11</v>
      </c>
      <c r="D81" s="50">
        <v>3</v>
      </c>
      <c r="E81" s="50">
        <v>0</v>
      </c>
      <c r="F81" s="50">
        <v>1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19</v>
      </c>
      <c r="N81" s="50">
        <v>0</v>
      </c>
      <c r="O81" s="15">
        <f t="shared" si="35"/>
        <v>16</v>
      </c>
      <c r="P81" s="15">
        <f t="shared" si="36"/>
        <v>35</v>
      </c>
      <c r="R81" s="8"/>
      <c r="T81"/>
    </row>
    <row r="82" spans="2:20" ht="23.1" customHeight="1" x14ac:dyDescent="0.25">
      <c r="B82" s="46" t="s">
        <v>122</v>
      </c>
      <c r="C82" s="50">
        <v>7</v>
      </c>
      <c r="D82" s="50">
        <v>1</v>
      </c>
      <c r="E82" s="50">
        <v>2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18</v>
      </c>
      <c r="N82" s="50">
        <v>0</v>
      </c>
      <c r="O82" s="15">
        <f t="shared" si="35"/>
        <v>10</v>
      </c>
      <c r="P82" s="15">
        <f t="shared" si="36"/>
        <v>28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0</v>
      </c>
      <c r="E83" s="50">
        <v>2</v>
      </c>
      <c r="F83" s="50">
        <v>2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13</v>
      </c>
      <c r="N83" s="50">
        <v>0</v>
      </c>
      <c r="O83" s="15">
        <f t="shared" si="35"/>
        <v>9</v>
      </c>
      <c r="P83" s="15">
        <f t="shared" si="36"/>
        <v>22</v>
      </c>
      <c r="R83" s="8"/>
      <c r="T83"/>
    </row>
    <row r="84" spans="2:20" ht="23.1" customHeight="1" x14ac:dyDescent="0.25">
      <c r="B84" s="47" t="s">
        <v>124</v>
      </c>
      <c r="C84" s="50">
        <v>9</v>
      </c>
      <c r="D84" s="50">
        <v>2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15</v>
      </c>
      <c r="N84" s="50">
        <v>0</v>
      </c>
      <c r="O84" s="15">
        <f t="shared" si="35"/>
        <v>12</v>
      </c>
      <c r="P84" s="15">
        <f t="shared" si="36"/>
        <v>27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13</v>
      </c>
      <c r="N85" s="50">
        <v>0</v>
      </c>
      <c r="O85" s="15">
        <f t="shared" si="35"/>
        <v>3</v>
      </c>
      <c r="P85" s="15">
        <f t="shared" si="36"/>
        <v>16</v>
      </c>
      <c r="R85" s="8"/>
      <c r="T85"/>
    </row>
    <row r="86" spans="2:20" ht="23.1" customHeight="1" x14ac:dyDescent="0.25">
      <c r="B86" s="46" t="s">
        <v>126</v>
      </c>
      <c r="C86" s="50">
        <v>6</v>
      </c>
      <c r="D86" s="50">
        <v>0</v>
      </c>
      <c r="E86" s="50">
        <v>4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9</v>
      </c>
      <c r="N86" s="50">
        <v>0</v>
      </c>
      <c r="O86" s="15">
        <f t="shared" si="35"/>
        <v>11</v>
      </c>
      <c r="P86" s="15">
        <f t="shared" si="36"/>
        <v>20</v>
      </c>
      <c r="R86" s="8"/>
      <c r="T86"/>
    </row>
    <row r="87" spans="2:20" ht="23.1" customHeight="1" x14ac:dyDescent="0.25">
      <c r="B87" s="45" t="s">
        <v>127</v>
      </c>
      <c r="C87" s="50">
        <v>4</v>
      </c>
      <c r="D87" s="50">
        <v>0</v>
      </c>
      <c r="E87" s="50">
        <v>1</v>
      </c>
      <c r="F87" s="50">
        <v>1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7</v>
      </c>
      <c r="N87" s="50">
        <v>0</v>
      </c>
      <c r="O87" s="15">
        <f t="shared" si="35"/>
        <v>6</v>
      </c>
      <c r="P87" s="15">
        <f t="shared" si="36"/>
        <v>13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4</v>
      </c>
      <c r="N88" s="50">
        <v>0</v>
      </c>
      <c r="O88" s="15">
        <f t="shared" si="35"/>
        <v>2</v>
      </c>
      <c r="P88" s="15">
        <f t="shared" si="36"/>
        <v>6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</v>
      </c>
      <c r="N89" s="50">
        <v>0</v>
      </c>
      <c r="O89" s="15">
        <f t="shared" si="35"/>
        <v>3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6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2</v>
      </c>
      <c r="J90" s="50">
        <v>0</v>
      </c>
      <c r="K90" s="50">
        <v>0</v>
      </c>
      <c r="L90" s="50">
        <v>0</v>
      </c>
      <c r="M90" s="50">
        <v>5</v>
      </c>
      <c r="N90" s="50">
        <v>0</v>
      </c>
      <c r="O90" s="15">
        <f t="shared" si="35"/>
        <v>9</v>
      </c>
      <c r="P90" s="15">
        <f t="shared" si="36"/>
        <v>14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3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4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4</v>
      </c>
      <c r="D93" s="50">
        <v>1</v>
      </c>
      <c r="E93" s="50">
        <v>0</v>
      </c>
      <c r="F93" s="50">
        <v>0</v>
      </c>
      <c r="G93" s="50">
        <v>0</v>
      </c>
      <c r="H93" s="50">
        <v>2</v>
      </c>
      <c r="I93" s="50">
        <v>1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8</v>
      </c>
      <c r="P93" s="15">
        <f t="shared" si="36"/>
        <v>9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5</v>
      </c>
      <c r="N94" s="50">
        <v>0</v>
      </c>
      <c r="O94" s="15">
        <f t="shared" si="35"/>
        <v>2</v>
      </c>
      <c r="P94" s="15">
        <f t="shared" si="36"/>
        <v>7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1</v>
      </c>
      <c r="E95" s="50">
        <v>0</v>
      </c>
      <c r="F95" s="50">
        <v>0</v>
      </c>
      <c r="G95" s="50">
        <v>1</v>
      </c>
      <c r="H95" s="50">
        <v>0</v>
      </c>
      <c r="I95" s="50">
        <v>2</v>
      </c>
      <c r="J95" s="50">
        <v>0</v>
      </c>
      <c r="K95" s="50">
        <v>0</v>
      </c>
      <c r="L95" s="50">
        <v>0</v>
      </c>
      <c r="M95" s="50">
        <v>3</v>
      </c>
      <c r="N95" s="50">
        <v>0</v>
      </c>
      <c r="O95" s="15">
        <f t="shared" si="35"/>
        <v>6</v>
      </c>
      <c r="P95" s="15">
        <f t="shared" si="36"/>
        <v>9</v>
      </c>
      <c r="R95" s="8"/>
      <c r="T95"/>
    </row>
    <row r="96" spans="2:20" ht="23.1" customHeight="1" x14ac:dyDescent="0.25">
      <c r="B96" s="47" t="s">
        <v>136</v>
      </c>
      <c r="C96" s="50">
        <v>3</v>
      </c>
      <c r="D96" s="50">
        <v>1</v>
      </c>
      <c r="E96" s="50">
        <v>1</v>
      </c>
      <c r="F96" s="50">
        <v>2</v>
      </c>
      <c r="G96" s="50">
        <v>1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10</v>
      </c>
      <c r="N96" s="50">
        <v>0</v>
      </c>
      <c r="O96" s="15">
        <f t="shared" si="35"/>
        <v>8</v>
      </c>
      <c r="P96" s="15">
        <f t="shared" si="36"/>
        <v>18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7</v>
      </c>
      <c r="N97" s="50">
        <v>0</v>
      </c>
      <c r="O97" s="15">
        <f t="shared" si="35"/>
        <v>5</v>
      </c>
      <c r="P97" s="15">
        <f t="shared" si="36"/>
        <v>12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0</v>
      </c>
      <c r="E98" s="50">
        <v>0</v>
      </c>
      <c r="F98" s="50">
        <v>4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0</v>
      </c>
      <c r="M98" s="50">
        <v>7</v>
      </c>
      <c r="N98" s="50">
        <v>0</v>
      </c>
      <c r="O98" s="15">
        <f t="shared" si="35"/>
        <v>9</v>
      </c>
      <c r="P98" s="15">
        <f t="shared" si="36"/>
        <v>16</v>
      </c>
      <c r="R98" s="8"/>
      <c r="T98"/>
    </row>
    <row r="99" spans="2:20" ht="23.1" customHeight="1" x14ac:dyDescent="0.25">
      <c r="B99" s="45" t="s">
        <v>139</v>
      </c>
      <c r="C99" s="50">
        <v>4</v>
      </c>
      <c r="D99" s="50">
        <v>0</v>
      </c>
      <c r="E99" s="50">
        <v>2</v>
      </c>
      <c r="F99" s="50">
        <v>8</v>
      </c>
      <c r="G99" s="50">
        <v>1</v>
      </c>
      <c r="H99" s="50">
        <v>0</v>
      </c>
      <c r="I99" s="50">
        <v>2</v>
      </c>
      <c r="J99" s="50">
        <v>1</v>
      </c>
      <c r="K99" s="50">
        <v>0</v>
      </c>
      <c r="L99" s="50">
        <v>0</v>
      </c>
      <c r="M99" s="50">
        <v>5</v>
      </c>
      <c r="N99" s="50">
        <v>0</v>
      </c>
      <c r="O99" s="15">
        <f t="shared" si="35"/>
        <v>18</v>
      </c>
      <c r="P99" s="15">
        <f t="shared" si="36"/>
        <v>23</v>
      </c>
      <c r="R99" s="8"/>
      <c r="T99"/>
    </row>
    <row r="100" spans="2:20" ht="23.1" customHeight="1" x14ac:dyDescent="0.25">
      <c r="B100" s="47" t="s">
        <v>140</v>
      </c>
      <c r="C100" s="50">
        <v>13</v>
      </c>
      <c r="D100" s="50">
        <v>1</v>
      </c>
      <c r="E100" s="50">
        <v>2</v>
      </c>
      <c r="F100" s="50">
        <v>11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6</v>
      </c>
      <c r="N100" s="50">
        <v>0</v>
      </c>
      <c r="O100" s="15">
        <f t="shared" si="35"/>
        <v>27</v>
      </c>
      <c r="P100" s="15">
        <f t="shared" si="36"/>
        <v>33</v>
      </c>
      <c r="R100" s="8"/>
      <c r="T100"/>
    </row>
    <row r="101" spans="2:20" ht="23.1" customHeight="1" x14ac:dyDescent="0.25">
      <c r="B101" s="45" t="s">
        <v>141</v>
      </c>
      <c r="C101" s="50">
        <v>6</v>
      </c>
      <c r="D101" s="50">
        <v>0</v>
      </c>
      <c r="E101" s="50">
        <v>1</v>
      </c>
      <c r="F101" s="50">
        <v>7</v>
      </c>
      <c r="G101" s="50">
        <v>1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7</v>
      </c>
      <c r="N101" s="50">
        <v>0</v>
      </c>
      <c r="O101" s="15">
        <f t="shared" si="35"/>
        <v>15</v>
      </c>
      <c r="P101" s="15">
        <f t="shared" si="36"/>
        <v>22</v>
      </c>
      <c r="R101" s="8"/>
      <c r="T101"/>
    </row>
    <row r="102" spans="2:20" ht="23.1" customHeight="1" x14ac:dyDescent="0.25">
      <c r="B102" s="46" t="s">
        <v>142</v>
      </c>
      <c r="C102" s="50">
        <v>12</v>
      </c>
      <c r="D102" s="50">
        <v>1</v>
      </c>
      <c r="E102" s="50">
        <v>2</v>
      </c>
      <c r="F102" s="50">
        <v>11</v>
      </c>
      <c r="G102" s="50">
        <v>1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5</v>
      </c>
      <c r="N102" s="50">
        <v>0</v>
      </c>
      <c r="O102" s="15">
        <f t="shared" si="35"/>
        <v>28</v>
      </c>
      <c r="P102" s="15">
        <f t="shared" si="36"/>
        <v>33</v>
      </c>
      <c r="R102" s="8"/>
      <c r="T102"/>
    </row>
    <row r="103" spans="2:20" ht="23.1" customHeight="1" x14ac:dyDescent="0.25">
      <c r="B103" s="45" t="s">
        <v>143</v>
      </c>
      <c r="C103" s="50">
        <v>18</v>
      </c>
      <c r="D103" s="50">
        <v>4</v>
      </c>
      <c r="E103" s="50">
        <v>0</v>
      </c>
      <c r="F103" s="50">
        <v>10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19</v>
      </c>
      <c r="N103" s="50">
        <v>0</v>
      </c>
      <c r="O103" s="15">
        <f t="shared" si="35"/>
        <v>32</v>
      </c>
      <c r="P103" s="15">
        <f t="shared" si="36"/>
        <v>51</v>
      </c>
      <c r="R103" s="8"/>
      <c r="T103"/>
    </row>
    <row r="104" spans="2:20" ht="23.1" customHeight="1" x14ac:dyDescent="0.25">
      <c r="B104" s="47" t="s">
        <v>144</v>
      </c>
      <c r="C104" s="50">
        <v>30</v>
      </c>
      <c r="D104" s="50">
        <v>0</v>
      </c>
      <c r="E104" s="50">
        <v>4</v>
      </c>
      <c r="F104" s="50">
        <v>11</v>
      </c>
      <c r="G104" s="50">
        <v>0</v>
      </c>
      <c r="H104" s="50">
        <v>0</v>
      </c>
      <c r="I104" s="50">
        <v>2</v>
      </c>
      <c r="J104" s="50">
        <v>0</v>
      </c>
      <c r="K104" s="50">
        <v>0</v>
      </c>
      <c r="L104" s="50">
        <v>0</v>
      </c>
      <c r="M104" s="50">
        <v>29</v>
      </c>
      <c r="N104" s="50">
        <v>0</v>
      </c>
      <c r="O104" s="15">
        <f t="shared" si="35"/>
        <v>47</v>
      </c>
      <c r="P104" s="15">
        <f t="shared" si="36"/>
        <v>76</v>
      </c>
      <c r="R104" s="8"/>
      <c r="T104"/>
    </row>
    <row r="105" spans="2:20" ht="23.1" customHeight="1" x14ac:dyDescent="0.25">
      <c r="B105" s="45" t="s">
        <v>145</v>
      </c>
      <c r="C105" s="50">
        <v>19</v>
      </c>
      <c r="D105" s="50">
        <v>2</v>
      </c>
      <c r="E105" s="50">
        <v>2</v>
      </c>
      <c r="F105" s="50">
        <v>4</v>
      </c>
      <c r="G105" s="50">
        <v>1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20</v>
      </c>
      <c r="N105" s="50">
        <v>0</v>
      </c>
      <c r="O105" s="15">
        <f t="shared" si="35"/>
        <v>29</v>
      </c>
      <c r="P105" s="15">
        <f t="shared" si="36"/>
        <v>49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3120</v>
      </c>
      <c r="D106" s="16">
        <f t="shared" ref="D106:P106" si="37">SUM(D10:D105)</f>
        <v>397</v>
      </c>
      <c r="E106" s="16">
        <f t="shared" si="37"/>
        <v>388</v>
      </c>
      <c r="F106" s="16">
        <f t="shared" si="37"/>
        <v>650</v>
      </c>
      <c r="G106" s="16">
        <f t="shared" si="37"/>
        <v>28</v>
      </c>
      <c r="H106" s="16">
        <f t="shared" si="37"/>
        <v>2</v>
      </c>
      <c r="I106" s="16">
        <f t="shared" si="37"/>
        <v>380</v>
      </c>
      <c r="J106" s="16">
        <f t="shared" si="37"/>
        <v>45</v>
      </c>
      <c r="K106" s="16">
        <f t="shared" si="37"/>
        <v>49</v>
      </c>
      <c r="L106" s="16">
        <f t="shared" si="37"/>
        <v>7</v>
      </c>
      <c r="M106" s="16">
        <f t="shared" si="37"/>
        <v>5242</v>
      </c>
      <c r="N106" s="16">
        <f t="shared" si="37"/>
        <v>1</v>
      </c>
      <c r="O106" s="16">
        <f t="shared" si="37"/>
        <v>5067</v>
      </c>
      <c r="P106" s="16">
        <f t="shared" si="37"/>
        <v>10309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0.3026481715006305</v>
      </c>
      <c r="D107" s="43">
        <f t="shared" si="38"/>
        <v>3.8510039771073819E-2</v>
      </c>
      <c r="E107" s="43">
        <f t="shared" si="38"/>
        <v>3.7637016199437386E-2</v>
      </c>
      <c r="F107" s="43">
        <f t="shared" si="38"/>
        <v>6.3051702395964693E-2</v>
      </c>
      <c r="G107" s="43">
        <f t="shared" si="38"/>
        <v>2.7160733339800175E-3</v>
      </c>
      <c r="H107" s="43">
        <f t="shared" si="38"/>
        <v>1.9400523814142983E-4</v>
      </c>
      <c r="I107" s="43">
        <f t="shared" si="38"/>
        <v>3.6860995246871663E-2</v>
      </c>
      <c r="J107" s="43">
        <f t="shared" si="38"/>
        <v>4.3651178581821711E-3</v>
      </c>
      <c r="K107" s="43">
        <f t="shared" si="38"/>
        <v>4.7531283344650309E-3</v>
      </c>
      <c r="L107" s="43">
        <f t="shared" si="38"/>
        <v>6.7901833349500438E-4</v>
      </c>
      <c r="M107" s="43">
        <f t="shared" si="38"/>
        <v>0.50848772916868756</v>
      </c>
      <c r="N107" s="43">
        <f t="shared" si="38"/>
        <v>9.7002619070714915E-5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0.61574896388395506</v>
      </c>
      <c r="D108" s="44">
        <f t="shared" ref="D108:N108" si="39">D106/$O$106</f>
        <v>7.8350108545490432E-2</v>
      </c>
      <c r="E108" s="44">
        <f t="shared" si="39"/>
        <v>7.6573909611209787E-2</v>
      </c>
      <c r="F108" s="44">
        <f t="shared" si="39"/>
        <v>0.12828103414249062</v>
      </c>
      <c r="G108" s="44">
        <f t="shared" si="39"/>
        <v>5.525952239984212E-3</v>
      </c>
      <c r="H108" s="44">
        <f t="shared" si="39"/>
        <v>3.9471087428458656E-4</v>
      </c>
      <c r="I108" s="44">
        <f t="shared" si="39"/>
        <v>7.4995066114071446E-2</v>
      </c>
      <c r="J108" s="44">
        <f t="shared" si="39"/>
        <v>8.8809946714031966E-3</v>
      </c>
      <c r="K108" s="44">
        <f t="shared" si="39"/>
        <v>9.6704164199723705E-3</v>
      </c>
      <c r="L108" s="44">
        <f t="shared" si="39"/>
        <v>1.381488059996053E-3</v>
      </c>
      <c r="M108" s="44"/>
      <c r="N108" s="44">
        <f t="shared" si="39"/>
        <v>1.9735543714229328E-4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zoomScale="60" workbookViewId="0">
      <selection sqref="A1:AF12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67" t="str">
        <f>'[1]23.09 Kiira-Bulindo'!C3:G3</f>
        <v>MCC - C12- STN71- KIRA-BULINDO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'[1]26.09 Kira-Bulindo-24h'!D5</f>
        <v>26.09.19</v>
      </c>
      <c r="E5" s="3"/>
      <c r="F5" s="41" t="s">
        <v>1</v>
      </c>
      <c r="G5" s="62" t="str">
        <f>'[1]26.09 Kira-Bulindo-24h'!G5:H5</f>
        <v>Kira Bulindo Road</v>
      </c>
      <c r="H5" s="63"/>
      <c r="I5" s="14"/>
      <c r="J5" s="2" t="s">
        <v>5</v>
      </c>
      <c r="K5" s="62" t="str">
        <f>'[1]26.09 Kira-Bulindo-24h'!K5:L5</f>
        <v>Onyuti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">
        <v>166</v>
      </c>
      <c r="E6" s="63"/>
      <c r="F6" s="2" t="s">
        <v>2</v>
      </c>
      <c r="G6" s="62" t="s">
        <v>165</v>
      </c>
      <c r="H6" s="63"/>
      <c r="J6" s="2" t="s">
        <v>21</v>
      </c>
      <c r="K6" s="62" t="str">
        <f>'[1]26.09 Kira-Bulindo-24h'!K6:L6</f>
        <v>Tracy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115</v>
      </c>
      <c r="D10" s="50">
        <v>5</v>
      </c>
      <c r="E10" s="50">
        <v>15</v>
      </c>
      <c r="F10" s="50">
        <v>11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108</v>
      </c>
      <c r="N10" s="50">
        <v>0</v>
      </c>
      <c r="O10" s="15">
        <f t="shared" ref="O10:O73" si="0">SUM(C10:L10,N10)</f>
        <v>148</v>
      </c>
      <c r="P10" s="15">
        <f t="shared" ref="P10:P73" si="1">SUM(C10:N10)</f>
        <v>256</v>
      </c>
      <c r="R10" s="1" t="s">
        <v>6</v>
      </c>
      <c r="S10" s="17">
        <f t="shared" ref="S10:AF10" si="2">SUM(C10:C13)</f>
        <v>394</v>
      </c>
      <c r="T10" s="17">
        <f t="shared" si="2"/>
        <v>39</v>
      </c>
      <c r="U10" s="17">
        <f t="shared" si="2"/>
        <v>40</v>
      </c>
      <c r="V10" s="17">
        <f t="shared" si="2"/>
        <v>47</v>
      </c>
      <c r="W10" s="17">
        <f t="shared" si="2"/>
        <v>2</v>
      </c>
      <c r="X10" s="17">
        <f t="shared" si="2"/>
        <v>0</v>
      </c>
      <c r="Y10" s="17">
        <f t="shared" si="2"/>
        <v>13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491</v>
      </c>
      <c r="AD10" s="17">
        <f t="shared" si="2"/>
        <v>0</v>
      </c>
      <c r="AE10" s="31">
        <f t="shared" si="2"/>
        <v>538</v>
      </c>
      <c r="AF10" s="31">
        <f t="shared" si="2"/>
        <v>1029</v>
      </c>
    </row>
    <row r="11" spans="2:32" s="6" customFormat="1" ht="23.1" customHeight="1" x14ac:dyDescent="0.25">
      <c r="B11" s="45" t="s">
        <v>38</v>
      </c>
      <c r="C11" s="50">
        <v>111</v>
      </c>
      <c r="D11" s="50">
        <v>13</v>
      </c>
      <c r="E11" s="50">
        <v>9</v>
      </c>
      <c r="F11" s="50">
        <v>8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121</v>
      </c>
      <c r="N11" s="50">
        <v>0</v>
      </c>
      <c r="O11" s="15">
        <f t="shared" si="0"/>
        <v>142</v>
      </c>
      <c r="P11" s="15">
        <f t="shared" si="1"/>
        <v>263</v>
      </c>
      <c r="R11" s="1" t="s">
        <v>7</v>
      </c>
      <c r="S11" s="17">
        <f t="shared" ref="S11:AF11" si="3">SUM(C14:C17)</f>
        <v>250</v>
      </c>
      <c r="T11" s="17">
        <f t="shared" si="3"/>
        <v>33</v>
      </c>
      <c r="U11" s="17">
        <f t="shared" si="3"/>
        <v>33</v>
      </c>
      <c r="V11" s="17">
        <f t="shared" si="3"/>
        <v>39</v>
      </c>
      <c r="W11" s="17">
        <f t="shared" si="3"/>
        <v>0</v>
      </c>
      <c r="X11" s="17">
        <f t="shared" si="3"/>
        <v>0</v>
      </c>
      <c r="Y11" s="17">
        <f t="shared" si="3"/>
        <v>25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398</v>
      </c>
      <c r="AD11" s="17">
        <f t="shared" si="3"/>
        <v>0</v>
      </c>
      <c r="AE11" s="31">
        <f t="shared" si="3"/>
        <v>382</v>
      </c>
      <c r="AF11" s="31">
        <f t="shared" si="3"/>
        <v>780</v>
      </c>
    </row>
    <row r="12" spans="2:32" ht="23.1" customHeight="1" x14ac:dyDescent="0.25">
      <c r="B12" s="45" t="s">
        <v>39</v>
      </c>
      <c r="C12" s="50">
        <v>83</v>
      </c>
      <c r="D12" s="50">
        <v>10</v>
      </c>
      <c r="E12" s="50">
        <v>6</v>
      </c>
      <c r="F12" s="50">
        <v>18</v>
      </c>
      <c r="G12" s="50">
        <v>2</v>
      </c>
      <c r="H12" s="50">
        <v>0</v>
      </c>
      <c r="I12" s="50">
        <v>4</v>
      </c>
      <c r="J12" s="50">
        <v>1</v>
      </c>
      <c r="K12" s="50">
        <v>0</v>
      </c>
      <c r="L12" s="50">
        <v>0</v>
      </c>
      <c r="M12" s="50">
        <v>141</v>
      </c>
      <c r="N12" s="50">
        <v>0</v>
      </c>
      <c r="O12" s="15">
        <f t="shared" si="0"/>
        <v>124</v>
      </c>
      <c r="P12" s="15">
        <f t="shared" si="1"/>
        <v>265</v>
      </c>
      <c r="R12" s="1" t="s">
        <v>8</v>
      </c>
      <c r="S12" s="17">
        <f t="shared" ref="S12:AF12" si="4">SUM(C18:C21)</f>
        <v>215</v>
      </c>
      <c r="T12" s="17">
        <f t="shared" si="4"/>
        <v>21</v>
      </c>
      <c r="U12" s="17">
        <f t="shared" si="4"/>
        <v>24</v>
      </c>
      <c r="V12" s="17">
        <f t="shared" si="4"/>
        <v>33</v>
      </c>
      <c r="W12" s="17">
        <f t="shared" si="4"/>
        <v>0</v>
      </c>
      <c r="X12" s="17">
        <f t="shared" si="4"/>
        <v>0</v>
      </c>
      <c r="Y12" s="17">
        <f t="shared" si="4"/>
        <v>39</v>
      </c>
      <c r="Z12" s="17">
        <f t="shared" si="4"/>
        <v>2</v>
      </c>
      <c r="AA12" s="17">
        <f t="shared" si="4"/>
        <v>3</v>
      </c>
      <c r="AB12" s="17">
        <f t="shared" si="4"/>
        <v>0</v>
      </c>
      <c r="AC12" s="17">
        <f t="shared" si="4"/>
        <v>318</v>
      </c>
      <c r="AD12" s="17">
        <f t="shared" si="4"/>
        <v>0</v>
      </c>
      <c r="AE12" s="31">
        <f t="shared" si="4"/>
        <v>337</v>
      </c>
      <c r="AF12" s="31">
        <f t="shared" si="4"/>
        <v>655</v>
      </c>
    </row>
    <row r="13" spans="2:32" ht="23.1" customHeight="1" x14ac:dyDescent="0.25">
      <c r="B13" s="45" t="s">
        <v>40</v>
      </c>
      <c r="C13" s="50">
        <v>85</v>
      </c>
      <c r="D13" s="50">
        <v>11</v>
      </c>
      <c r="E13" s="50">
        <v>10</v>
      </c>
      <c r="F13" s="50">
        <v>10</v>
      </c>
      <c r="G13" s="50">
        <v>0</v>
      </c>
      <c r="H13" s="50">
        <v>0</v>
      </c>
      <c r="I13" s="50">
        <v>7</v>
      </c>
      <c r="J13" s="50">
        <v>1</v>
      </c>
      <c r="K13" s="50">
        <v>0</v>
      </c>
      <c r="L13" s="50">
        <v>0</v>
      </c>
      <c r="M13" s="50">
        <v>121</v>
      </c>
      <c r="N13" s="50">
        <v>0</v>
      </c>
      <c r="O13" s="15">
        <f t="shared" si="0"/>
        <v>124</v>
      </c>
      <c r="P13" s="15">
        <f t="shared" si="1"/>
        <v>245</v>
      </c>
      <c r="R13" s="1" t="s">
        <v>9</v>
      </c>
      <c r="S13" s="17">
        <f t="shared" ref="S13:AF13" si="5">SUM(C22:C25)</f>
        <v>194</v>
      </c>
      <c r="T13" s="17">
        <f t="shared" si="5"/>
        <v>14</v>
      </c>
      <c r="U13" s="17">
        <f t="shared" si="5"/>
        <v>20</v>
      </c>
      <c r="V13" s="17">
        <f t="shared" si="5"/>
        <v>45</v>
      </c>
      <c r="W13" s="17">
        <f t="shared" si="5"/>
        <v>1</v>
      </c>
      <c r="X13" s="17">
        <f t="shared" si="5"/>
        <v>0</v>
      </c>
      <c r="Y13" s="17">
        <f t="shared" si="5"/>
        <v>38</v>
      </c>
      <c r="Z13" s="17">
        <f t="shared" si="5"/>
        <v>3</v>
      </c>
      <c r="AA13" s="17">
        <f t="shared" si="5"/>
        <v>4</v>
      </c>
      <c r="AB13" s="17">
        <f t="shared" si="5"/>
        <v>0</v>
      </c>
      <c r="AC13" s="17">
        <f t="shared" si="5"/>
        <v>357</v>
      </c>
      <c r="AD13" s="17">
        <f t="shared" si="5"/>
        <v>0</v>
      </c>
      <c r="AE13" s="31">
        <f t="shared" si="5"/>
        <v>319</v>
      </c>
      <c r="AF13" s="31">
        <f t="shared" si="5"/>
        <v>676</v>
      </c>
    </row>
    <row r="14" spans="2:32" ht="23.1" customHeight="1" x14ac:dyDescent="0.25">
      <c r="B14" s="45" t="s">
        <v>41</v>
      </c>
      <c r="C14" s="50">
        <v>62</v>
      </c>
      <c r="D14" s="50">
        <v>6</v>
      </c>
      <c r="E14" s="50">
        <v>7</v>
      </c>
      <c r="F14" s="50">
        <v>9</v>
      </c>
      <c r="G14" s="50">
        <v>0</v>
      </c>
      <c r="H14" s="50">
        <v>0</v>
      </c>
      <c r="I14" s="50">
        <v>7</v>
      </c>
      <c r="J14" s="50">
        <v>1</v>
      </c>
      <c r="K14" s="50">
        <v>0</v>
      </c>
      <c r="L14" s="50">
        <v>0</v>
      </c>
      <c r="M14" s="50">
        <v>114</v>
      </c>
      <c r="N14" s="50">
        <v>0</v>
      </c>
      <c r="O14" s="15">
        <f t="shared" si="0"/>
        <v>92</v>
      </c>
      <c r="P14" s="15">
        <f t="shared" si="1"/>
        <v>206</v>
      </c>
      <c r="R14" s="1" t="s">
        <v>10</v>
      </c>
      <c r="S14" s="17">
        <f t="shared" ref="S14:AF14" si="6">SUM(C26:C29)</f>
        <v>183</v>
      </c>
      <c r="T14" s="17">
        <f t="shared" si="6"/>
        <v>19</v>
      </c>
      <c r="U14" s="17">
        <f t="shared" si="6"/>
        <v>21</v>
      </c>
      <c r="V14" s="17">
        <f t="shared" si="6"/>
        <v>45</v>
      </c>
      <c r="W14" s="17">
        <f t="shared" si="6"/>
        <v>1</v>
      </c>
      <c r="X14" s="17">
        <f t="shared" si="6"/>
        <v>0</v>
      </c>
      <c r="Y14" s="17">
        <f t="shared" si="6"/>
        <v>35</v>
      </c>
      <c r="Z14" s="17">
        <f t="shared" si="6"/>
        <v>3</v>
      </c>
      <c r="AA14" s="17">
        <f t="shared" si="6"/>
        <v>7</v>
      </c>
      <c r="AB14" s="17">
        <f t="shared" si="6"/>
        <v>0</v>
      </c>
      <c r="AC14" s="17">
        <f t="shared" si="6"/>
        <v>278</v>
      </c>
      <c r="AD14" s="17">
        <f t="shared" si="6"/>
        <v>0</v>
      </c>
      <c r="AE14" s="31">
        <f t="shared" si="6"/>
        <v>314</v>
      </c>
      <c r="AF14" s="31">
        <f t="shared" si="6"/>
        <v>592</v>
      </c>
    </row>
    <row r="15" spans="2:32" ht="23.1" customHeight="1" x14ac:dyDescent="0.25">
      <c r="B15" s="45" t="s">
        <v>42</v>
      </c>
      <c r="C15" s="50">
        <v>86</v>
      </c>
      <c r="D15" s="50">
        <v>7</v>
      </c>
      <c r="E15" s="50">
        <v>4</v>
      </c>
      <c r="F15" s="50">
        <v>8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102</v>
      </c>
      <c r="N15" s="50">
        <v>0</v>
      </c>
      <c r="O15" s="15">
        <f t="shared" si="0"/>
        <v>108</v>
      </c>
      <c r="P15" s="15">
        <f t="shared" si="1"/>
        <v>210</v>
      </c>
      <c r="R15" s="1" t="s">
        <v>11</v>
      </c>
      <c r="S15" s="17">
        <f t="shared" ref="S15:AF15" si="7">SUM(C30:C33)</f>
        <v>151</v>
      </c>
      <c r="T15" s="17">
        <f t="shared" si="7"/>
        <v>12</v>
      </c>
      <c r="U15" s="17">
        <f t="shared" si="7"/>
        <v>16</v>
      </c>
      <c r="V15" s="17">
        <f t="shared" si="7"/>
        <v>46</v>
      </c>
      <c r="W15" s="17">
        <f t="shared" si="7"/>
        <v>0</v>
      </c>
      <c r="X15" s="17">
        <f t="shared" si="7"/>
        <v>0</v>
      </c>
      <c r="Y15" s="17">
        <f t="shared" si="7"/>
        <v>38</v>
      </c>
      <c r="Z15" s="17">
        <f t="shared" si="7"/>
        <v>1</v>
      </c>
      <c r="AA15" s="17">
        <f t="shared" si="7"/>
        <v>4</v>
      </c>
      <c r="AB15" s="17">
        <f t="shared" si="7"/>
        <v>0</v>
      </c>
      <c r="AC15" s="17">
        <f t="shared" si="7"/>
        <v>263</v>
      </c>
      <c r="AD15" s="17">
        <f t="shared" si="7"/>
        <v>0</v>
      </c>
      <c r="AE15" s="31">
        <f t="shared" si="7"/>
        <v>268</v>
      </c>
      <c r="AF15" s="31">
        <f t="shared" si="7"/>
        <v>531</v>
      </c>
    </row>
    <row r="16" spans="2:32" ht="23.1" customHeight="1" x14ac:dyDescent="0.25">
      <c r="B16" s="45" t="s">
        <v>43</v>
      </c>
      <c r="C16" s="50">
        <v>45</v>
      </c>
      <c r="D16" s="50">
        <v>11</v>
      </c>
      <c r="E16" s="50">
        <v>11</v>
      </c>
      <c r="F16" s="50">
        <v>12</v>
      </c>
      <c r="G16" s="50">
        <v>0</v>
      </c>
      <c r="H16" s="50">
        <v>0</v>
      </c>
      <c r="I16" s="50">
        <v>9</v>
      </c>
      <c r="J16" s="50">
        <v>0</v>
      </c>
      <c r="K16" s="50">
        <v>0</v>
      </c>
      <c r="L16" s="50">
        <v>0</v>
      </c>
      <c r="M16" s="50">
        <v>89</v>
      </c>
      <c r="N16" s="50">
        <v>0</v>
      </c>
      <c r="O16" s="15">
        <f t="shared" si="0"/>
        <v>88</v>
      </c>
      <c r="P16" s="15">
        <f t="shared" si="1"/>
        <v>177</v>
      </c>
      <c r="R16" s="1" t="s">
        <v>12</v>
      </c>
      <c r="S16" s="17">
        <f t="shared" ref="S16:AF16" si="8">SUM(C34:C37)</f>
        <v>120</v>
      </c>
      <c r="T16" s="17">
        <f t="shared" si="8"/>
        <v>13</v>
      </c>
      <c r="U16" s="17">
        <f t="shared" si="8"/>
        <v>18</v>
      </c>
      <c r="V16" s="17">
        <f t="shared" si="8"/>
        <v>39</v>
      </c>
      <c r="W16" s="17">
        <f t="shared" si="8"/>
        <v>0</v>
      </c>
      <c r="X16" s="17">
        <f t="shared" si="8"/>
        <v>0</v>
      </c>
      <c r="Y16" s="17">
        <f t="shared" si="8"/>
        <v>32</v>
      </c>
      <c r="Z16" s="17">
        <f t="shared" si="8"/>
        <v>2</v>
      </c>
      <c r="AA16" s="17">
        <f t="shared" si="8"/>
        <v>1</v>
      </c>
      <c r="AB16" s="17">
        <f t="shared" si="8"/>
        <v>0</v>
      </c>
      <c r="AC16" s="17">
        <f t="shared" si="8"/>
        <v>291</v>
      </c>
      <c r="AD16" s="17">
        <f t="shared" si="8"/>
        <v>0</v>
      </c>
      <c r="AE16" s="31">
        <f t="shared" si="8"/>
        <v>225</v>
      </c>
      <c r="AF16" s="31">
        <f t="shared" si="8"/>
        <v>516</v>
      </c>
    </row>
    <row r="17" spans="2:32" ht="23.1" customHeight="1" x14ac:dyDescent="0.25">
      <c r="B17" s="45" t="s">
        <v>44</v>
      </c>
      <c r="C17" s="50">
        <v>57</v>
      </c>
      <c r="D17" s="50">
        <v>9</v>
      </c>
      <c r="E17" s="50">
        <v>11</v>
      </c>
      <c r="F17" s="50">
        <v>10</v>
      </c>
      <c r="G17" s="50">
        <v>0</v>
      </c>
      <c r="H17" s="50">
        <v>0</v>
      </c>
      <c r="I17" s="50">
        <v>6</v>
      </c>
      <c r="J17" s="50">
        <v>0</v>
      </c>
      <c r="K17" s="50">
        <v>1</v>
      </c>
      <c r="L17" s="50">
        <v>0</v>
      </c>
      <c r="M17" s="50">
        <v>93</v>
      </c>
      <c r="N17" s="50">
        <v>0</v>
      </c>
      <c r="O17" s="15">
        <f t="shared" si="0"/>
        <v>94</v>
      </c>
      <c r="P17" s="15">
        <f t="shared" si="1"/>
        <v>187</v>
      </c>
      <c r="R17" s="1" t="s">
        <v>13</v>
      </c>
      <c r="S17" s="17">
        <f t="shared" ref="S17:AF17" si="9">SUM(C38:C41)</f>
        <v>143</v>
      </c>
      <c r="T17" s="17">
        <f t="shared" si="9"/>
        <v>17</v>
      </c>
      <c r="U17" s="17">
        <f t="shared" si="9"/>
        <v>38</v>
      </c>
      <c r="V17" s="17">
        <f t="shared" si="9"/>
        <v>43</v>
      </c>
      <c r="W17" s="17">
        <f t="shared" si="9"/>
        <v>2</v>
      </c>
      <c r="X17" s="17">
        <f t="shared" si="9"/>
        <v>0</v>
      </c>
      <c r="Y17" s="17">
        <f t="shared" si="9"/>
        <v>46</v>
      </c>
      <c r="Z17" s="17">
        <f t="shared" si="9"/>
        <v>3</v>
      </c>
      <c r="AA17" s="17">
        <f t="shared" si="9"/>
        <v>8</v>
      </c>
      <c r="AB17" s="17">
        <f t="shared" si="9"/>
        <v>1</v>
      </c>
      <c r="AC17" s="17">
        <f t="shared" si="9"/>
        <v>248</v>
      </c>
      <c r="AD17" s="17">
        <f t="shared" si="9"/>
        <v>0</v>
      </c>
      <c r="AE17" s="31">
        <f t="shared" si="9"/>
        <v>301</v>
      </c>
      <c r="AF17" s="31">
        <f t="shared" si="9"/>
        <v>549</v>
      </c>
    </row>
    <row r="18" spans="2:32" ht="23.1" customHeight="1" x14ac:dyDescent="0.25">
      <c r="B18" s="45" t="s">
        <v>45</v>
      </c>
      <c r="C18" s="50">
        <v>52</v>
      </c>
      <c r="D18" s="50">
        <v>9</v>
      </c>
      <c r="E18" s="50">
        <v>3</v>
      </c>
      <c r="F18" s="50">
        <v>12</v>
      </c>
      <c r="G18" s="50">
        <v>0</v>
      </c>
      <c r="H18" s="50">
        <v>0</v>
      </c>
      <c r="I18" s="50">
        <v>4</v>
      </c>
      <c r="J18" s="50">
        <v>1</v>
      </c>
      <c r="K18" s="50">
        <v>1</v>
      </c>
      <c r="L18" s="50">
        <v>0</v>
      </c>
      <c r="M18" s="50">
        <v>87</v>
      </c>
      <c r="N18" s="50">
        <v>0</v>
      </c>
      <c r="O18" s="15">
        <f t="shared" si="0"/>
        <v>82</v>
      </c>
      <c r="P18" s="15">
        <f t="shared" si="1"/>
        <v>169</v>
      </c>
      <c r="R18" s="1" t="s">
        <v>14</v>
      </c>
      <c r="S18" s="17">
        <f t="shared" ref="S18:AF18" si="10">SUM(C42:C45)</f>
        <v>162</v>
      </c>
      <c r="T18" s="17">
        <f t="shared" si="10"/>
        <v>17</v>
      </c>
      <c r="U18" s="17">
        <f t="shared" si="10"/>
        <v>23</v>
      </c>
      <c r="V18" s="17">
        <f t="shared" si="10"/>
        <v>40</v>
      </c>
      <c r="W18" s="17">
        <f t="shared" si="10"/>
        <v>3</v>
      </c>
      <c r="X18" s="17">
        <f t="shared" si="10"/>
        <v>0</v>
      </c>
      <c r="Y18" s="17">
        <f t="shared" si="10"/>
        <v>34</v>
      </c>
      <c r="Z18" s="17">
        <f t="shared" si="10"/>
        <v>3</v>
      </c>
      <c r="AA18" s="17">
        <f t="shared" si="10"/>
        <v>4</v>
      </c>
      <c r="AB18" s="17">
        <f t="shared" si="10"/>
        <v>4</v>
      </c>
      <c r="AC18" s="17">
        <f t="shared" si="10"/>
        <v>255</v>
      </c>
      <c r="AD18" s="17">
        <f t="shared" si="10"/>
        <v>0</v>
      </c>
      <c r="AE18" s="31">
        <f t="shared" si="10"/>
        <v>290</v>
      </c>
      <c r="AF18" s="31">
        <f t="shared" si="10"/>
        <v>545</v>
      </c>
    </row>
    <row r="19" spans="2:32" ht="23.1" customHeight="1" x14ac:dyDescent="0.25">
      <c r="B19" s="45" t="s">
        <v>46</v>
      </c>
      <c r="C19" s="50">
        <v>57</v>
      </c>
      <c r="D19" s="50">
        <v>4</v>
      </c>
      <c r="E19" s="50">
        <v>5</v>
      </c>
      <c r="F19" s="50">
        <v>8</v>
      </c>
      <c r="G19" s="50">
        <v>0</v>
      </c>
      <c r="H19" s="50">
        <v>0</v>
      </c>
      <c r="I19" s="50">
        <v>15</v>
      </c>
      <c r="J19" s="50">
        <v>0</v>
      </c>
      <c r="K19" s="50">
        <v>1</v>
      </c>
      <c r="L19" s="50">
        <v>0</v>
      </c>
      <c r="M19" s="50">
        <v>76</v>
      </c>
      <c r="N19" s="50">
        <v>0</v>
      </c>
      <c r="O19" s="15">
        <f t="shared" si="0"/>
        <v>90</v>
      </c>
      <c r="P19" s="15">
        <f t="shared" si="1"/>
        <v>166</v>
      </c>
      <c r="R19" s="1" t="s">
        <v>15</v>
      </c>
      <c r="S19" s="17">
        <f t="shared" ref="S19:AF19" si="11">SUM(C46:C49)</f>
        <v>155</v>
      </c>
      <c r="T19" s="17">
        <f t="shared" si="11"/>
        <v>18</v>
      </c>
      <c r="U19" s="17">
        <f t="shared" si="11"/>
        <v>19</v>
      </c>
      <c r="V19" s="17">
        <f t="shared" si="11"/>
        <v>39</v>
      </c>
      <c r="W19" s="17">
        <f t="shared" si="11"/>
        <v>2</v>
      </c>
      <c r="X19" s="17">
        <f t="shared" si="11"/>
        <v>0</v>
      </c>
      <c r="Y19" s="17">
        <f t="shared" si="11"/>
        <v>31</v>
      </c>
      <c r="Z19" s="17">
        <f t="shared" si="11"/>
        <v>5</v>
      </c>
      <c r="AA19" s="17">
        <f t="shared" si="11"/>
        <v>5</v>
      </c>
      <c r="AB19" s="17">
        <f t="shared" si="11"/>
        <v>0</v>
      </c>
      <c r="AC19" s="17">
        <f t="shared" si="11"/>
        <v>299</v>
      </c>
      <c r="AD19" s="17">
        <f t="shared" si="11"/>
        <v>0</v>
      </c>
      <c r="AE19" s="31">
        <f t="shared" si="11"/>
        <v>274</v>
      </c>
      <c r="AF19" s="31">
        <f t="shared" si="11"/>
        <v>573</v>
      </c>
    </row>
    <row r="20" spans="2:32" ht="23.1" customHeight="1" x14ac:dyDescent="0.25">
      <c r="B20" s="45" t="s">
        <v>47</v>
      </c>
      <c r="C20" s="50">
        <v>56</v>
      </c>
      <c r="D20" s="50">
        <v>3</v>
      </c>
      <c r="E20" s="50">
        <v>5</v>
      </c>
      <c r="F20" s="50">
        <v>5</v>
      </c>
      <c r="G20" s="50">
        <v>0</v>
      </c>
      <c r="H20" s="50">
        <v>0</v>
      </c>
      <c r="I20" s="50">
        <v>7</v>
      </c>
      <c r="J20" s="50">
        <v>1</v>
      </c>
      <c r="K20" s="50">
        <v>1</v>
      </c>
      <c r="L20" s="50">
        <v>0</v>
      </c>
      <c r="M20" s="50">
        <v>75</v>
      </c>
      <c r="N20" s="50">
        <v>0</v>
      </c>
      <c r="O20" s="15">
        <f t="shared" si="0"/>
        <v>78</v>
      </c>
      <c r="P20" s="15">
        <f t="shared" si="1"/>
        <v>153</v>
      </c>
      <c r="R20" s="1" t="s">
        <v>16</v>
      </c>
      <c r="S20" s="17">
        <f t="shared" ref="S20:AF20" si="12">SUM(C50:C53)</f>
        <v>209</v>
      </c>
      <c r="T20" s="17">
        <f t="shared" si="12"/>
        <v>20</v>
      </c>
      <c r="U20" s="17">
        <f t="shared" si="12"/>
        <v>23</v>
      </c>
      <c r="V20" s="17">
        <f t="shared" si="12"/>
        <v>51</v>
      </c>
      <c r="W20" s="17">
        <f t="shared" si="12"/>
        <v>3</v>
      </c>
      <c r="X20" s="17">
        <f t="shared" si="12"/>
        <v>0</v>
      </c>
      <c r="Y20" s="17">
        <f t="shared" si="12"/>
        <v>22</v>
      </c>
      <c r="Z20" s="17">
        <f t="shared" si="12"/>
        <v>3</v>
      </c>
      <c r="AA20" s="17">
        <f t="shared" si="12"/>
        <v>4</v>
      </c>
      <c r="AB20" s="17">
        <f t="shared" si="12"/>
        <v>0</v>
      </c>
      <c r="AC20" s="17">
        <f t="shared" si="12"/>
        <v>270</v>
      </c>
      <c r="AD20" s="17">
        <f t="shared" si="12"/>
        <v>0</v>
      </c>
      <c r="AE20" s="31">
        <f t="shared" si="12"/>
        <v>335</v>
      </c>
      <c r="AF20" s="31">
        <f t="shared" si="12"/>
        <v>605</v>
      </c>
    </row>
    <row r="21" spans="2:32" ht="23.1" customHeight="1" x14ac:dyDescent="0.25">
      <c r="B21" s="45" t="s">
        <v>48</v>
      </c>
      <c r="C21" s="50">
        <v>50</v>
      </c>
      <c r="D21" s="50">
        <v>5</v>
      </c>
      <c r="E21" s="50">
        <v>11</v>
      </c>
      <c r="F21" s="50">
        <v>8</v>
      </c>
      <c r="G21" s="50">
        <v>0</v>
      </c>
      <c r="H21" s="50">
        <v>0</v>
      </c>
      <c r="I21" s="50">
        <v>13</v>
      </c>
      <c r="J21" s="50">
        <v>0</v>
      </c>
      <c r="K21" s="50">
        <v>0</v>
      </c>
      <c r="L21" s="50">
        <v>0</v>
      </c>
      <c r="M21" s="50">
        <v>80</v>
      </c>
      <c r="N21" s="50">
        <v>0</v>
      </c>
      <c r="O21" s="15">
        <f t="shared" si="0"/>
        <v>87</v>
      </c>
      <c r="P21" s="15">
        <f t="shared" si="1"/>
        <v>167</v>
      </c>
      <c r="R21" s="36" t="s">
        <v>20</v>
      </c>
      <c r="S21" s="34">
        <f t="shared" ref="S21:AF21" si="13">SUM(C54:C57)</f>
        <v>190</v>
      </c>
      <c r="T21" s="17">
        <f t="shared" si="13"/>
        <v>13</v>
      </c>
      <c r="U21" s="17">
        <f t="shared" si="13"/>
        <v>20</v>
      </c>
      <c r="V21" s="17">
        <f t="shared" si="13"/>
        <v>33</v>
      </c>
      <c r="W21" s="17">
        <f t="shared" si="13"/>
        <v>2</v>
      </c>
      <c r="X21" s="17">
        <f t="shared" si="13"/>
        <v>0</v>
      </c>
      <c r="Y21" s="17">
        <f t="shared" si="13"/>
        <v>21</v>
      </c>
      <c r="Z21" s="17">
        <f t="shared" si="13"/>
        <v>0</v>
      </c>
      <c r="AA21" s="17">
        <f t="shared" si="13"/>
        <v>4</v>
      </c>
      <c r="AB21" s="17">
        <f t="shared" si="13"/>
        <v>0</v>
      </c>
      <c r="AC21" s="17">
        <f t="shared" si="13"/>
        <v>332</v>
      </c>
      <c r="AD21" s="17">
        <f t="shared" si="13"/>
        <v>0</v>
      </c>
      <c r="AE21" s="31">
        <f t="shared" si="13"/>
        <v>283</v>
      </c>
      <c r="AF21" s="31">
        <f t="shared" si="13"/>
        <v>615</v>
      </c>
    </row>
    <row r="22" spans="2:32" ht="23.1" customHeight="1" x14ac:dyDescent="0.25">
      <c r="B22" s="45" t="s">
        <v>49</v>
      </c>
      <c r="C22" s="50">
        <v>59</v>
      </c>
      <c r="D22" s="50">
        <v>5</v>
      </c>
      <c r="E22" s="50">
        <v>5</v>
      </c>
      <c r="F22" s="50">
        <v>13</v>
      </c>
      <c r="G22" s="50">
        <v>0</v>
      </c>
      <c r="H22" s="50">
        <v>0</v>
      </c>
      <c r="I22" s="50">
        <v>11</v>
      </c>
      <c r="J22" s="50">
        <v>1</v>
      </c>
      <c r="K22" s="50">
        <v>0</v>
      </c>
      <c r="L22" s="50">
        <v>0</v>
      </c>
      <c r="M22" s="50">
        <v>78</v>
      </c>
      <c r="N22" s="50">
        <v>0</v>
      </c>
      <c r="O22" s="15">
        <f t="shared" si="0"/>
        <v>94</v>
      </c>
      <c r="P22" s="15">
        <f t="shared" si="1"/>
        <v>172</v>
      </c>
      <c r="R22" s="36" t="s">
        <v>146</v>
      </c>
      <c r="S22" s="34">
        <f>SUM(C58:C61)</f>
        <v>177</v>
      </c>
      <c r="T22" s="34">
        <f t="shared" ref="T22:AF22" si="14">SUM(D58:D61)</f>
        <v>31</v>
      </c>
      <c r="U22" s="34">
        <f t="shared" si="14"/>
        <v>27</v>
      </c>
      <c r="V22" s="34">
        <f t="shared" si="14"/>
        <v>40</v>
      </c>
      <c r="W22" s="34">
        <f t="shared" si="14"/>
        <v>1</v>
      </c>
      <c r="X22" s="34">
        <f t="shared" si="14"/>
        <v>1</v>
      </c>
      <c r="Y22" s="34">
        <f t="shared" si="14"/>
        <v>25</v>
      </c>
      <c r="Z22" s="34">
        <f t="shared" si="14"/>
        <v>5</v>
      </c>
      <c r="AA22" s="34">
        <f t="shared" si="14"/>
        <v>0</v>
      </c>
      <c r="AB22" s="34">
        <f t="shared" si="14"/>
        <v>0</v>
      </c>
      <c r="AC22" s="34">
        <f t="shared" si="14"/>
        <v>377</v>
      </c>
      <c r="AD22" s="34">
        <f t="shared" si="14"/>
        <v>0</v>
      </c>
      <c r="AE22" s="31">
        <f t="shared" si="14"/>
        <v>307</v>
      </c>
      <c r="AF22" s="31">
        <f t="shared" si="14"/>
        <v>684</v>
      </c>
    </row>
    <row r="23" spans="2:32" ht="23.1" customHeight="1" x14ac:dyDescent="0.25">
      <c r="B23" s="45" t="s">
        <v>50</v>
      </c>
      <c r="C23" s="50">
        <v>39</v>
      </c>
      <c r="D23" s="50">
        <v>5</v>
      </c>
      <c r="E23" s="50">
        <v>3</v>
      </c>
      <c r="F23" s="50">
        <v>12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116</v>
      </c>
      <c r="N23" s="50">
        <v>0</v>
      </c>
      <c r="O23" s="15">
        <f t="shared" si="0"/>
        <v>60</v>
      </c>
      <c r="P23" s="15">
        <f t="shared" si="1"/>
        <v>176</v>
      </c>
      <c r="R23" s="36" t="s">
        <v>147</v>
      </c>
      <c r="S23" s="34">
        <f>SUM(C62:C65)</f>
        <v>119</v>
      </c>
      <c r="T23" s="34">
        <f t="shared" ref="T23:AF23" si="15">SUM(D62:D65)</f>
        <v>14</v>
      </c>
      <c r="U23" s="34">
        <f t="shared" si="15"/>
        <v>14</v>
      </c>
      <c r="V23" s="34">
        <f t="shared" si="15"/>
        <v>32</v>
      </c>
      <c r="W23" s="34">
        <f t="shared" si="15"/>
        <v>0</v>
      </c>
      <c r="X23" s="34">
        <f t="shared" si="15"/>
        <v>0</v>
      </c>
      <c r="Y23" s="34">
        <f t="shared" si="15"/>
        <v>19</v>
      </c>
      <c r="Z23" s="34">
        <f t="shared" si="15"/>
        <v>0</v>
      </c>
      <c r="AA23" s="34">
        <f t="shared" si="15"/>
        <v>2</v>
      </c>
      <c r="AB23" s="34">
        <f t="shared" si="15"/>
        <v>0</v>
      </c>
      <c r="AC23" s="34">
        <f t="shared" si="15"/>
        <v>319</v>
      </c>
      <c r="AD23" s="34">
        <f t="shared" si="15"/>
        <v>0</v>
      </c>
      <c r="AE23" s="31">
        <f t="shared" si="15"/>
        <v>200</v>
      </c>
      <c r="AF23" s="31">
        <f t="shared" si="15"/>
        <v>519</v>
      </c>
    </row>
    <row r="24" spans="2:32" ht="23.1" customHeight="1" x14ac:dyDescent="0.25">
      <c r="B24" s="45" t="s">
        <v>51</v>
      </c>
      <c r="C24" s="50">
        <v>46</v>
      </c>
      <c r="D24" s="50">
        <v>1</v>
      </c>
      <c r="E24" s="50">
        <v>7</v>
      </c>
      <c r="F24" s="50">
        <v>10</v>
      </c>
      <c r="G24" s="50">
        <v>1</v>
      </c>
      <c r="H24" s="50">
        <v>0</v>
      </c>
      <c r="I24" s="50">
        <v>9</v>
      </c>
      <c r="J24" s="50">
        <v>2</v>
      </c>
      <c r="K24" s="50">
        <v>1</v>
      </c>
      <c r="L24" s="50">
        <v>0</v>
      </c>
      <c r="M24" s="50">
        <v>72</v>
      </c>
      <c r="N24" s="50">
        <v>0</v>
      </c>
      <c r="O24" s="15">
        <f t="shared" si="0"/>
        <v>77</v>
      </c>
      <c r="P24" s="15">
        <f t="shared" si="1"/>
        <v>149</v>
      </c>
      <c r="R24" s="36" t="s">
        <v>148</v>
      </c>
      <c r="S24" s="34">
        <f>SUM(C66:C69)</f>
        <v>89</v>
      </c>
      <c r="T24" s="34">
        <f t="shared" ref="T24:AF24" si="16">SUM(D66:D69)</f>
        <v>11</v>
      </c>
      <c r="U24" s="34">
        <f t="shared" si="16"/>
        <v>9</v>
      </c>
      <c r="V24" s="34">
        <f t="shared" si="16"/>
        <v>19</v>
      </c>
      <c r="W24" s="34">
        <f t="shared" si="16"/>
        <v>0</v>
      </c>
      <c r="X24" s="34">
        <f t="shared" si="16"/>
        <v>0</v>
      </c>
      <c r="Y24" s="34">
        <f t="shared" si="16"/>
        <v>10</v>
      </c>
      <c r="Z24" s="34">
        <f t="shared" si="16"/>
        <v>3</v>
      </c>
      <c r="AA24" s="34">
        <f t="shared" si="16"/>
        <v>0</v>
      </c>
      <c r="AB24" s="34">
        <f t="shared" si="16"/>
        <v>0</v>
      </c>
      <c r="AC24" s="34">
        <f t="shared" si="16"/>
        <v>210</v>
      </c>
      <c r="AD24" s="34">
        <f t="shared" si="16"/>
        <v>0</v>
      </c>
      <c r="AE24" s="31">
        <f t="shared" si="16"/>
        <v>141</v>
      </c>
      <c r="AF24" s="31">
        <f t="shared" si="16"/>
        <v>351</v>
      </c>
    </row>
    <row r="25" spans="2:32" ht="23.1" customHeight="1" x14ac:dyDescent="0.25">
      <c r="B25" s="45" t="s">
        <v>52</v>
      </c>
      <c r="C25" s="50">
        <v>50</v>
      </c>
      <c r="D25" s="50">
        <v>3</v>
      </c>
      <c r="E25" s="50">
        <v>5</v>
      </c>
      <c r="F25" s="50">
        <v>10</v>
      </c>
      <c r="G25" s="50">
        <v>0</v>
      </c>
      <c r="H25" s="50">
        <v>0</v>
      </c>
      <c r="I25" s="50">
        <v>17</v>
      </c>
      <c r="J25" s="50">
        <v>0</v>
      </c>
      <c r="K25" s="50">
        <v>3</v>
      </c>
      <c r="L25" s="50">
        <v>0</v>
      </c>
      <c r="M25" s="50">
        <v>91</v>
      </c>
      <c r="N25" s="50">
        <v>0</v>
      </c>
      <c r="O25" s="15">
        <f t="shared" si="0"/>
        <v>88</v>
      </c>
      <c r="P25" s="15">
        <f t="shared" si="1"/>
        <v>179</v>
      </c>
      <c r="R25" s="36" t="s">
        <v>149</v>
      </c>
      <c r="S25" s="34">
        <f>SUM(C70:C73)</f>
        <v>80</v>
      </c>
      <c r="T25" s="34">
        <f t="shared" ref="T25:AF25" si="17">SUM(D70:D73)</f>
        <v>14</v>
      </c>
      <c r="U25" s="34">
        <f t="shared" si="17"/>
        <v>9</v>
      </c>
      <c r="V25" s="34">
        <f t="shared" si="17"/>
        <v>12</v>
      </c>
      <c r="W25" s="34">
        <f t="shared" si="17"/>
        <v>1</v>
      </c>
      <c r="X25" s="34">
        <f t="shared" si="17"/>
        <v>0</v>
      </c>
      <c r="Y25" s="34">
        <f t="shared" si="17"/>
        <v>7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164</v>
      </c>
      <c r="AD25" s="34">
        <f t="shared" si="17"/>
        <v>0</v>
      </c>
      <c r="AE25" s="31">
        <f t="shared" si="17"/>
        <v>124</v>
      </c>
      <c r="AF25" s="31">
        <f t="shared" si="17"/>
        <v>288</v>
      </c>
    </row>
    <row r="26" spans="2:32" ht="23.1" customHeight="1" x14ac:dyDescent="0.25">
      <c r="B26" s="45" t="s">
        <v>53</v>
      </c>
      <c r="C26" s="50">
        <v>41</v>
      </c>
      <c r="D26" s="50">
        <v>6</v>
      </c>
      <c r="E26" s="50">
        <v>3</v>
      </c>
      <c r="F26" s="50">
        <v>13</v>
      </c>
      <c r="G26" s="50">
        <v>0</v>
      </c>
      <c r="H26" s="50">
        <v>0</v>
      </c>
      <c r="I26" s="50">
        <v>8</v>
      </c>
      <c r="J26" s="50">
        <v>1</v>
      </c>
      <c r="K26" s="50">
        <v>4</v>
      </c>
      <c r="L26" s="50">
        <v>0</v>
      </c>
      <c r="M26" s="50">
        <v>82</v>
      </c>
      <c r="N26" s="50">
        <v>0</v>
      </c>
      <c r="O26" s="15">
        <f t="shared" si="0"/>
        <v>76</v>
      </c>
      <c r="P26" s="15">
        <f t="shared" si="1"/>
        <v>158</v>
      </c>
      <c r="R26" s="36" t="s">
        <v>150</v>
      </c>
      <c r="S26" s="34">
        <f>SUM(C74:C77)</f>
        <v>37</v>
      </c>
      <c r="T26" s="34">
        <f t="shared" ref="T26:AF26" si="18">SUM(D74:D77)</f>
        <v>3</v>
      </c>
      <c r="U26" s="34">
        <f t="shared" si="18"/>
        <v>6</v>
      </c>
      <c r="V26" s="34">
        <f t="shared" si="18"/>
        <v>4</v>
      </c>
      <c r="W26" s="34">
        <f t="shared" si="18"/>
        <v>0</v>
      </c>
      <c r="X26" s="34">
        <f t="shared" si="18"/>
        <v>0</v>
      </c>
      <c r="Y26" s="34">
        <f t="shared" si="18"/>
        <v>6</v>
      </c>
      <c r="Z26" s="34">
        <f t="shared" si="18"/>
        <v>2</v>
      </c>
      <c r="AA26" s="34">
        <f t="shared" si="18"/>
        <v>1</v>
      </c>
      <c r="AB26" s="34">
        <f t="shared" si="18"/>
        <v>0</v>
      </c>
      <c r="AC26" s="34">
        <f t="shared" si="18"/>
        <v>86</v>
      </c>
      <c r="AD26" s="34">
        <f t="shared" si="18"/>
        <v>0</v>
      </c>
      <c r="AE26" s="31">
        <f t="shared" si="18"/>
        <v>59</v>
      </c>
      <c r="AF26" s="31">
        <f t="shared" si="18"/>
        <v>145</v>
      </c>
    </row>
    <row r="27" spans="2:32" ht="23.1" customHeight="1" x14ac:dyDescent="0.25">
      <c r="B27" s="45" t="s">
        <v>54</v>
      </c>
      <c r="C27" s="50">
        <v>44</v>
      </c>
      <c r="D27" s="50">
        <v>5</v>
      </c>
      <c r="E27" s="50">
        <v>6</v>
      </c>
      <c r="F27" s="50">
        <v>13</v>
      </c>
      <c r="G27" s="50">
        <v>1</v>
      </c>
      <c r="H27" s="50">
        <v>0</v>
      </c>
      <c r="I27" s="50">
        <v>10</v>
      </c>
      <c r="J27" s="50">
        <v>2</v>
      </c>
      <c r="K27" s="50">
        <v>2</v>
      </c>
      <c r="L27" s="50">
        <v>0</v>
      </c>
      <c r="M27" s="50">
        <v>55</v>
      </c>
      <c r="N27" s="50">
        <v>0</v>
      </c>
      <c r="O27" s="15">
        <f t="shared" si="0"/>
        <v>83</v>
      </c>
      <c r="P27" s="15">
        <f t="shared" si="1"/>
        <v>138</v>
      </c>
      <c r="R27" s="36" t="s">
        <v>151</v>
      </c>
      <c r="S27" s="34">
        <f>SUM(C78:C81)</f>
        <v>20</v>
      </c>
      <c r="T27" s="34">
        <f t="shared" ref="T27:AF27" si="19">SUM(D78:D81)</f>
        <v>3</v>
      </c>
      <c r="U27" s="34">
        <f t="shared" si="19"/>
        <v>1</v>
      </c>
      <c r="V27" s="34">
        <f t="shared" si="19"/>
        <v>4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51</v>
      </c>
      <c r="AD27" s="34">
        <f t="shared" si="19"/>
        <v>0</v>
      </c>
      <c r="AE27" s="31">
        <f t="shared" si="19"/>
        <v>31</v>
      </c>
      <c r="AF27" s="31">
        <f t="shared" si="19"/>
        <v>82</v>
      </c>
    </row>
    <row r="28" spans="2:32" ht="23.1" customHeight="1" x14ac:dyDescent="0.25">
      <c r="B28" s="45" t="s">
        <v>55</v>
      </c>
      <c r="C28" s="50">
        <v>51</v>
      </c>
      <c r="D28" s="50">
        <v>3</v>
      </c>
      <c r="E28" s="50">
        <v>5</v>
      </c>
      <c r="F28" s="50">
        <v>10</v>
      </c>
      <c r="G28" s="50">
        <v>0</v>
      </c>
      <c r="H28" s="50">
        <v>0</v>
      </c>
      <c r="I28" s="50">
        <v>8</v>
      </c>
      <c r="J28" s="50">
        <v>0</v>
      </c>
      <c r="K28" s="50">
        <v>1</v>
      </c>
      <c r="L28" s="50">
        <v>0</v>
      </c>
      <c r="M28" s="50">
        <v>66</v>
      </c>
      <c r="N28" s="50">
        <v>0</v>
      </c>
      <c r="O28" s="15">
        <f t="shared" si="0"/>
        <v>78</v>
      </c>
      <c r="P28" s="15">
        <f t="shared" si="1"/>
        <v>144</v>
      </c>
      <c r="R28" s="36" t="s">
        <v>152</v>
      </c>
      <c r="S28" s="34">
        <f>SUM(C82:C85)</f>
        <v>9</v>
      </c>
      <c r="T28" s="34">
        <f t="shared" ref="T28:AF28" si="20">SUM(D82:D85)</f>
        <v>1</v>
      </c>
      <c r="U28" s="34">
        <f t="shared" si="20"/>
        <v>4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27</v>
      </c>
      <c r="AD28" s="34">
        <f t="shared" si="20"/>
        <v>0</v>
      </c>
      <c r="AE28" s="31">
        <f t="shared" si="20"/>
        <v>16</v>
      </c>
      <c r="AF28" s="31">
        <f t="shared" si="20"/>
        <v>43</v>
      </c>
    </row>
    <row r="29" spans="2:32" ht="23.1" customHeight="1" x14ac:dyDescent="0.25">
      <c r="B29" s="45" t="s">
        <v>56</v>
      </c>
      <c r="C29" s="50">
        <v>47</v>
      </c>
      <c r="D29" s="50">
        <v>5</v>
      </c>
      <c r="E29" s="50">
        <v>7</v>
      </c>
      <c r="F29" s="50">
        <v>9</v>
      </c>
      <c r="G29" s="50">
        <v>0</v>
      </c>
      <c r="H29" s="50">
        <v>0</v>
      </c>
      <c r="I29" s="50">
        <v>9</v>
      </c>
      <c r="J29" s="50">
        <v>0</v>
      </c>
      <c r="K29" s="50">
        <v>0</v>
      </c>
      <c r="L29" s="50">
        <v>0</v>
      </c>
      <c r="M29" s="50">
        <v>75</v>
      </c>
      <c r="N29" s="50">
        <v>0</v>
      </c>
      <c r="O29" s="15">
        <f t="shared" si="0"/>
        <v>77</v>
      </c>
      <c r="P29" s="15">
        <f t="shared" si="1"/>
        <v>152</v>
      </c>
      <c r="R29" s="36" t="s">
        <v>153</v>
      </c>
      <c r="S29" s="34">
        <f>SUM(C86:C89)</f>
        <v>1</v>
      </c>
      <c r="T29" s="34">
        <f t="shared" ref="T29:AF29" si="21">SUM(D86:D89)</f>
        <v>1</v>
      </c>
      <c r="U29" s="34">
        <f t="shared" si="21"/>
        <v>1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18</v>
      </c>
      <c r="AD29" s="34">
        <f t="shared" si="21"/>
        <v>0</v>
      </c>
      <c r="AE29" s="31">
        <f t="shared" si="21"/>
        <v>4</v>
      </c>
      <c r="AF29" s="31">
        <f t="shared" si="21"/>
        <v>22</v>
      </c>
    </row>
    <row r="30" spans="2:32" ht="23.1" customHeight="1" x14ac:dyDescent="0.25">
      <c r="B30" s="45" t="s">
        <v>57</v>
      </c>
      <c r="C30" s="50">
        <v>55</v>
      </c>
      <c r="D30" s="50">
        <v>3</v>
      </c>
      <c r="E30" s="50">
        <v>5</v>
      </c>
      <c r="F30" s="50">
        <v>11</v>
      </c>
      <c r="G30" s="50">
        <v>0</v>
      </c>
      <c r="H30" s="50">
        <v>0</v>
      </c>
      <c r="I30" s="50">
        <v>9</v>
      </c>
      <c r="J30" s="50">
        <v>0</v>
      </c>
      <c r="K30" s="50">
        <v>2</v>
      </c>
      <c r="L30" s="50">
        <v>0</v>
      </c>
      <c r="M30" s="50">
        <v>64</v>
      </c>
      <c r="N30" s="50">
        <v>0</v>
      </c>
      <c r="O30" s="15">
        <f t="shared" si="0"/>
        <v>85</v>
      </c>
      <c r="P30" s="15">
        <f t="shared" si="1"/>
        <v>149</v>
      </c>
      <c r="R30" s="36" t="s">
        <v>154</v>
      </c>
      <c r="S30" s="34">
        <f>SUM(C90:C93)</f>
        <v>7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11</v>
      </c>
      <c r="AD30" s="34">
        <f t="shared" si="22"/>
        <v>0</v>
      </c>
      <c r="AE30" s="31">
        <f t="shared" si="22"/>
        <v>9</v>
      </c>
      <c r="AF30" s="31">
        <f t="shared" si="22"/>
        <v>20</v>
      </c>
    </row>
    <row r="31" spans="2:32" ht="23.1" customHeight="1" x14ac:dyDescent="0.25">
      <c r="B31" s="46" t="s">
        <v>58</v>
      </c>
      <c r="C31" s="50">
        <v>23</v>
      </c>
      <c r="D31" s="50">
        <v>4</v>
      </c>
      <c r="E31" s="50">
        <v>4</v>
      </c>
      <c r="F31" s="50">
        <v>8</v>
      </c>
      <c r="G31" s="50">
        <v>0</v>
      </c>
      <c r="H31" s="50">
        <v>0</v>
      </c>
      <c r="I31" s="50">
        <v>10</v>
      </c>
      <c r="J31" s="50">
        <v>0</v>
      </c>
      <c r="K31" s="50">
        <v>2</v>
      </c>
      <c r="L31" s="50">
        <v>0</v>
      </c>
      <c r="M31" s="50">
        <v>68</v>
      </c>
      <c r="N31" s="50">
        <v>0</v>
      </c>
      <c r="O31" s="15">
        <f t="shared" si="0"/>
        <v>51</v>
      </c>
      <c r="P31" s="15">
        <f t="shared" si="1"/>
        <v>119</v>
      </c>
      <c r="R31" s="36" t="s">
        <v>155</v>
      </c>
      <c r="S31" s="34">
        <f>SUM(C94:C97)</f>
        <v>12</v>
      </c>
      <c r="T31" s="34">
        <f t="shared" ref="T31:AF31" si="23">SUM(D94:D97)</f>
        <v>3</v>
      </c>
      <c r="U31" s="34">
        <f t="shared" si="23"/>
        <v>2</v>
      </c>
      <c r="V31" s="34">
        <f t="shared" si="23"/>
        <v>4</v>
      </c>
      <c r="W31" s="34">
        <f t="shared" si="23"/>
        <v>4</v>
      </c>
      <c r="X31" s="34">
        <f t="shared" si="23"/>
        <v>0</v>
      </c>
      <c r="Y31" s="34">
        <f t="shared" si="23"/>
        <v>5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14</v>
      </c>
      <c r="AD31" s="34">
        <f t="shared" si="23"/>
        <v>0</v>
      </c>
      <c r="AE31" s="31">
        <f t="shared" si="23"/>
        <v>31</v>
      </c>
      <c r="AF31" s="31">
        <f t="shared" si="23"/>
        <v>45</v>
      </c>
    </row>
    <row r="32" spans="2:32" ht="23.1" customHeight="1" x14ac:dyDescent="0.25">
      <c r="B32" s="46" t="s">
        <v>59</v>
      </c>
      <c r="C32" s="50">
        <v>32</v>
      </c>
      <c r="D32" s="50">
        <v>3</v>
      </c>
      <c r="E32" s="50">
        <v>4</v>
      </c>
      <c r="F32" s="50">
        <v>12</v>
      </c>
      <c r="G32" s="50">
        <v>0</v>
      </c>
      <c r="H32" s="50">
        <v>0</v>
      </c>
      <c r="I32" s="50">
        <v>13</v>
      </c>
      <c r="J32" s="50">
        <v>1</v>
      </c>
      <c r="K32" s="50">
        <v>0</v>
      </c>
      <c r="L32" s="50">
        <v>0</v>
      </c>
      <c r="M32" s="50">
        <v>57</v>
      </c>
      <c r="N32" s="50">
        <v>0</v>
      </c>
      <c r="O32" s="15">
        <f t="shared" si="0"/>
        <v>65</v>
      </c>
      <c r="P32" s="15">
        <f t="shared" si="1"/>
        <v>122</v>
      </c>
      <c r="R32" s="33" t="s">
        <v>156</v>
      </c>
      <c r="S32" s="34">
        <f>SUM(C98:C101)</f>
        <v>74</v>
      </c>
      <c r="T32" s="34">
        <f t="shared" ref="T32:AF32" si="24">SUM(D98:D101)</f>
        <v>16</v>
      </c>
      <c r="U32" s="34">
        <f t="shared" si="24"/>
        <v>6</v>
      </c>
      <c r="V32" s="34">
        <f t="shared" si="24"/>
        <v>35</v>
      </c>
      <c r="W32" s="34">
        <f t="shared" si="24"/>
        <v>3</v>
      </c>
      <c r="X32" s="34">
        <f t="shared" si="24"/>
        <v>0</v>
      </c>
      <c r="Y32" s="34">
        <f t="shared" si="24"/>
        <v>6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35</v>
      </c>
      <c r="AD32" s="34">
        <f t="shared" si="24"/>
        <v>0</v>
      </c>
      <c r="AE32" s="31">
        <f t="shared" si="24"/>
        <v>141</v>
      </c>
      <c r="AF32" s="31">
        <f t="shared" si="24"/>
        <v>176</v>
      </c>
    </row>
    <row r="33" spans="2:32" ht="23.1" customHeight="1" x14ac:dyDescent="0.25">
      <c r="B33" s="45" t="s">
        <v>60</v>
      </c>
      <c r="C33" s="50">
        <v>41</v>
      </c>
      <c r="D33" s="50">
        <v>2</v>
      </c>
      <c r="E33" s="50">
        <v>3</v>
      </c>
      <c r="F33" s="50">
        <v>15</v>
      </c>
      <c r="G33" s="50">
        <v>0</v>
      </c>
      <c r="H33" s="50">
        <v>0</v>
      </c>
      <c r="I33" s="50">
        <v>6</v>
      </c>
      <c r="J33" s="50">
        <v>0</v>
      </c>
      <c r="K33" s="50">
        <v>0</v>
      </c>
      <c r="L33" s="50">
        <v>0</v>
      </c>
      <c r="M33" s="50">
        <v>74</v>
      </c>
      <c r="N33" s="50">
        <v>0</v>
      </c>
      <c r="O33" s="15">
        <f t="shared" si="0"/>
        <v>67</v>
      </c>
      <c r="P33" s="15">
        <f t="shared" si="1"/>
        <v>141</v>
      </c>
      <c r="R33" s="33" t="s">
        <v>157</v>
      </c>
      <c r="S33" s="34">
        <f>SUM(C102:C105)</f>
        <v>511</v>
      </c>
      <c r="T33" s="34">
        <f t="shared" ref="T33:AF33" si="25">SUM(D102:D105)</f>
        <v>47</v>
      </c>
      <c r="U33" s="34">
        <f t="shared" si="25"/>
        <v>26</v>
      </c>
      <c r="V33" s="34">
        <f t="shared" si="25"/>
        <v>51</v>
      </c>
      <c r="W33" s="34">
        <f t="shared" si="25"/>
        <v>3</v>
      </c>
      <c r="X33" s="34">
        <f t="shared" si="25"/>
        <v>0</v>
      </c>
      <c r="Y33" s="34">
        <f t="shared" si="25"/>
        <v>4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106</v>
      </c>
      <c r="AD33" s="34">
        <f t="shared" si="25"/>
        <v>0</v>
      </c>
      <c r="AE33" s="31">
        <f t="shared" si="25"/>
        <v>643</v>
      </c>
      <c r="AF33" s="31">
        <f t="shared" si="25"/>
        <v>749</v>
      </c>
    </row>
    <row r="34" spans="2:32" ht="23.1" customHeight="1" x14ac:dyDescent="0.25">
      <c r="B34" s="46" t="s">
        <v>61</v>
      </c>
      <c r="C34" s="50">
        <v>35</v>
      </c>
      <c r="D34" s="50">
        <v>3</v>
      </c>
      <c r="E34" s="50">
        <v>4</v>
      </c>
      <c r="F34" s="50">
        <v>14</v>
      </c>
      <c r="G34" s="50">
        <v>0</v>
      </c>
      <c r="H34" s="50">
        <v>0</v>
      </c>
      <c r="I34" s="50">
        <v>7</v>
      </c>
      <c r="J34" s="50">
        <v>1</v>
      </c>
      <c r="K34" s="50">
        <v>0</v>
      </c>
      <c r="L34" s="50">
        <v>0</v>
      </c>
      <c r="M34" s="50">
        <v>75</v>
      </c>
      <c r="N34" s="50">
        <v>0</v>
      </c>
      <c r="O34" s="15">
        <f t="shared" si="0"/>
        <v>64</v>
      </c>
      <c r="P34" s="15">
        <f t="shared" si="1"/>
        <v>139</v>
      </c>
      <c r="R34" s="38" t="s">
        <v>90</v>
      </c>
      <c r="S34" s="39">
        <f t="shared" ref="S34:AF34" si="26">MAX(S10:S12)</f>
        <v>394</v>
      </c>
      <c r="T34" s="39">
        <f t="shared" si="26"/>
        <v>39</v>
      </c>
      <c r="U34" s="39">
        <f t="shared" si="26"/>
        <v>40</v>
      </c>
      <c r="V34" s="39">
        <f t="shared" si="26"/>
        <v>47</v>
      </c>
      <c r="W34" s="39">
        <f t="shared" si="26"/>
        <v>2</v>
      </c>
      <c r="X34" s="39">
        <f t="shared" si="26"/>
        <v>0</v>
      </c>
      <c r="Y34" s="39">
        <f t="shared" si="26"/>
        <v>39</v>
      </c>
      <c r="Z34" s="39">
        <f t="shared" si="26"/>
        <v>3</v>
      </c>
      <c r="AA34" s="39">
        <f t="shared" si="26"/>
        <v>3</v>
      </c>
      <c r="AB34" s="39">
        <f t="shared" si="26"/>
        <v>0</v>
      </c>
      <c r="AC34" s="39">
        <f t="shared" si="26"/>
        <v>491</v>
      </c>
      <c r="AD34" s="39">
        <f t="shared" si="26"/>
        <v>0</v>
      </c>
      <c r="AE34" s="40">
        <f t="shared" si="26"/>
        <v>538</v>
      </c>
      <c r="AF34" s="40">
        <f t="shared" si="26"/>
        <v>1029</v>
      </c>
    </row>
    <row r="35" spans="2:32" ht="23.1" customHeight="1" x14ac:dyDescent="0.25">
      <c r="B35" s="46" t="s">
        <v>62</v>
      </c>
      <c r="C35" s="50">
        <v>32</v>
      </c>
      <c r="D35" s="50">
        <v>1</v>
      </c>
      <c r="E35" s="50">
        <v>7</v>
      </c>
      <c r="F35" s="50">
        <v>5</v>
      </c>
      <c r="G35" s="50">
        <v>0</v>
      </c>
      <c r="H35" s="50">
        <v>0</v>
      </c>
      <c r="I35" s="50">
        <v>7</v>
      </c>
      <c r="J35" s="50">
        <v>1</v>
      </c>
      <c r="K35" s="50">
        <v>1</v>
      </c>
      <c r="L35" s="50">
        <v>0</v>
      </c>
      <c r="M35" s="50">
        <v>76</v>
      </c>
      <c r="N35" s="50">
        <v>0</v>
      </c>
      <c r="O35" s="15">
        <f t="shared" si="0"/>
        <v>54</v>
      </c>
      <c r="P35" s="15">
        <f t="shared" si="1"/>
        <v>130</v>
      </c>
      <c r="R35" s="38" t="s">
        <v>91</v>
      </c>
      <c r="S35" s="39">
        <f t="shared" ref="S35:AF35" si="27">MAX(S13:S18)</f>
        <v>194</v>
      </c>
      <c r="T35" s="39">
        <f t="shared" si="27"/>
        <v>19</v>
      </c>
      <c r="U35" s="39">
        <f t="shared" si="27"/>
        <v>38</v>
      </c>
      <c r="V35" s="39">
        <f t="shared" si="27"/>
        <v>46</v>
      </c>
      <c r="W35" s="39">
        <f t="shared" si="27"/>
        <v>3</v>
      </c>
      <c r="X35" s="39">
        <f t="shared" si="27"/>
        <v>0</v>
      </c>
      <c r="Y35" s="39">
        <f t="shared" si="27"/>
        <v>46</v>
      </c>
      <c r="Z35" s="39">
        <f t="shared" si="27"/>
        <v>3</v>
      </c>
      <c r="AA35" s="39">
        <f t="shared" si="27"/>
        <v>8</v>
      </c>
      <c r="AB35" s="39">
        <f t="shared" si="27"/>
        <v>4</v>
      </c>
      <c r="AC35" s="39">
        <f t="shared" si="27"/>
        <v>357</v>
      </c>
      <c r="AD35" s="39">
        <f t="shared" si="27"/>
        <v>0</v>
      </c>
      <c r="AE35" s="40">
        <f t="shared" si="27"/>
        <v>319</v>
      </c>
      <c r="AF35" s="40">
        <f t="shared" si="27"/>
        <v>676</v>
      </c>
    </row>
    <row r="36" spans="2:32" ht="23.1" customHeight="1" x14ac:dyDescent="0.25">
      <c r="B36" s="46" t="s">
        <v>63</v>
      </c>
      <c r="C36" s="50">
        <v>29</v>
      </c>
      <c r="D36" s="50">
        <v>7</v>
      </c>
      <c r="E36" s="50">
        <v>3</v>
      </c>
      <c r="F36" s="50">
        <v>10</v>
      </c>
      <c r="G36" s="50">
        <v>0</v>
      </c>
      <c r="H36" s="50">
        <v>0</v>
      </c>
      <c r="I36" s="50">
        <v>12</v>
      </c>
      <c r="J36" s="50">
        <v>0</v>
      </c>
      <c r="K36" s="50">
        <v>0</v>
      </c>
      <c r="L36" s="50">
        <v>0</v>
      </c>
      <c r="M36" s="50">
        <v>82</v>
      </c>
      <c r="N36" s="50">
        <v>0</v>
      </c>
      <c r="O36" s="15">
        <f t="shared" si="0"/>
        <v>61</v>
      </c>
      <c r="P36" s="15">
        <f t="shared" si="1"/>
        <v>143</v>
      </c>
      <c r="R36" s="38" t="s">
        <v>92</v>
      </c>
      <c r="S36" s="39">
        <f t="shared" ref="S36:AF36" si="28">MAX(S19:S21)</f>
        <v>209</v>
      </c>
      <c r="T36" s="39">
        <f t="shared" si="28"/>
        <v>20</v>
      </c>
      <c r="U36" s="39">
        <f t="shared" si="28"/>
        <v>23</v>
      </c>
      <c r="V36" s="39">
        <f t="shared" si="28"/>
        <v>51</v>
      </c>
      <c r="W36" s="39">
        <f t="shared" si="28"/>
        <v>3</v>
      </c>
      <c r="X36" s="39">
        <f t="shared" si="28"/>
        <v>0</v>
      </c>
      <c r="Y36" s="39">
        <f t="shared" si="28"/>
        <v>31</v>
      </c>
      <c r="Z36" s="39">
        <f t="shared" si="28"/>
        <v>5</v>
      </c>
      <c r="AA36" s="39">
        <f t="shared" si="28"/>
        <v>5</v>
      </c>
      <c r="AB36" s="39">
        <f t="shared" si="28"/>
        <v>0</v>
      </c>
      <c r="AC36" s="39">
        <f t="shared" si="28"/>
        <v>332</v>
      </c>
      <c r="AD36" s="39">
        <f t="shared" si="28"/>
        <v>0</v>
      </c>
      <c r="AE36" s="40">
        <f t="shared" si="28"/>
        <v>335</v>
      </c>
      <c r="AF36" s="40">
        <f t="shared" si="28"/>
        <v>615</v>
      </c>
    </row>
    <row r="37" spans="2:32" ht="23.1" customHeight="1" x14ac:dyDescent="0.25">
      <c r="B37" s="45" t="s">
        <v>64</v>
      </c>
      <c r="C37" s="50">
        <v>24</v>
      </c>
      <c r="D37" s="50">
        <v>2</v>
      </c>
      <c r="E37" s="50">
        <v>4</v>
      </c>
      <c r="F37" s="50">
        <v>10</v>
      </c>
      <c r="G37" s="50">
        <v>0</v>
      </c>
      <c r="H37" s="50">
        <v>0</v>
      </c>
      <c r="I37" s="50">
        <v>6</v>
      </c>
      <c r="J37" s="50">
        <v>0</v>
      </c>
      <c r="K37" s="50">
        <v>0</v>
      </c>
      <c r="L37" s="50">
        <v>0</v>
      </c>
      <c r="M37" s="50">
        <v>58</v>
      </c>
      <c r="N37" s="50">
        <v>0</v>
      </c>
      <c r="O37" s="15">
        <f t="shared" si="0"/>
        <v>46</v>
      </c>
      <c r="P37" s="15">
        <f t="shared" si="1"/>
        <v>104</v>
      </c>
      <c r="R37" s="37" t="s">
        <v>85</v>
      </c>
      <c r="S37" s="35">
        <f t="shared" ref="S37:AF37" si="29">SUM(S10:S12)</f>
        <v>859</v>
      </c>
      <c r="T37" s="16">
        <f t="shared" si="29"/>
        <v>93</v>
      </c>
      <c r="U37" s="16">
        <f t="shared" si="29"/>
        <v>97</v>
      </c>
      <c r="V37" s="16">
        <f t="shared" si="29"/>
        <v>119</v>
      </c>
      <c r="W37" s="16">
        <f t="shared" si="29"/>
        <v>2</v>
      </c>
      <c r="X37" s="16">
        <f t="shared" si="29"/>
        <v>0</v>
      </c>
      <c r="Y37" s="16">
        <f t="shared" si="29"/>
        <v>77</v>
      </c>
      <c r="Z37" s="16">
        <f t="shared" si="29"/>
        <v>6</v>
      </c>
      <c r="AA37" s="16">
        <f t="shared" si="29"/>
        <v>4</v>
      </c>
      <c r="AB37" s="16">
        <f t="shared" si="29"/>
        <v>0</v>
      </c>
      <c r="AC37" s="16">
        <f t="shared" si="29"/>
        <v>1207</v>
      </c>
      <c r="AD37" s="16">
        <f t="shared" si="29"/>
        <v>0</v>
      </c>
      <c r="AE37" s="32">
        <f t="shared" si="29"/>
        <v>1257</v>
      </c>
      <c r="AF37" s="32">
        <f t="shared" si="29"/>
        <v>2464</v>
      </c>
    </row>
    <row r="38" spans="2:32" ht="23.1" customHeight="1" x14ac:dyDescent="0.25">
      <c r="B38" s="46" t="s">
        <v>65</v>
      </c>
      <c r="C38" s="50">
        <v>36</v>
      </c>
      <c r="D38" s="50">
        <v>5</v>
      </c>
      <c r="E38" s="50">
        <v>8</v>
      </c>
      <c r="F38" s="50">
        <v>14</v>
      </c>
      <c r="G38" s="50">
        <v>0</v>
      </c>
      <c r="H38" s="50">
        <v>0</v>
      </c>
      <c r="I38" s="50">
        <v>8</v>
      </c>
      <c r="J38" s="50">
        <v>1</v>
      </c>
      <c r="K38" s="50">
        <v>3</v>
      </c>
      <c r="L38" s="50">
        <v>0</v>
      </c>
      <c r="M38" s="50">
        <v>67</v>
      </c>
      <c r="N38" s="50">
        <v>0</v>
      </c>
      <c r="O38" s="15">
        <f t="shared" si="0"/>
        <v>75</v>
      </c>
      <c r="P38" s="15">
        <f t="shared" si="1"/>
        <v>142</v>
      </c>
      <c r="R38" s="28" t="s">
        <v>86</v>
      </c>
      <c r="S38" s="16">
        <f t="shared" ref="S38:AF38" si="30">SUM(S13:S18)</f>
        <v>953</v>
      </c>
      <c r="T38" s="16">
        <f t="shared" si="30"/>
        <v>92</v>
      </c>
      <c r="U38" s="16">
        <f t="shared" si="30"/>
        <v>136</v>
      </c>
      <c r="V38" s="16">
        <f t="shared" si="30"/>
        <v>258</v>
      </c>
      <c r="W38" s="16">
        <f t="shared" si="30"/>
        <v>7</v>
      </c>
      <c r="X38" s="16">
        <f t="shared" si="30"/>
        <v>0</v>
      </c>
      <c r="Y38" s="16">
        <f t="shared" si="30"/>
        <v>223</v>
      </c>
      <c r="Z38" s="16">
        <f t="shared" si="30"/>
        <v>15</v>
      </c>
      <c r="AA38" s="16">
        <f t="shared" si="30"/>
        <v>28</v>
      </c>
      <c r="AB38" s="16">
        <f t="shared" si="30"/>
        <v>5</v>
      </c>
      <c r="AC38" s="16">
        <f t="shared" si="30"/>
        <v>1692</v>
      </c>
      <c r="AD38" s="16">
        <f t="shared" si="30"/>
        <v>0</v>
      </c>
      <c r="AE38" s="32">
        <f t="shared" si="30"/>
        <v>1717</v>
      </c>
      <c r="AF38" s="32">
        <f t="shared" si="30"/>
        <v>3409</v>
      </c>
    </row>
    <row r="39" spans="2:32" ht="23.1" customHeight="1" x14ac:dyDescent="0.25">
      <c r="B39" s="46" t="s">
        <v>66</v>
      </c>
      <c r="C39" s="50">
        <v>51</v>
      </c>
      <c r="D39" s="50">
        <v>5</v>
      </c>
      <c r="E39" s="50">
        <v>11</v>
      </c>
      <c r="F39" s="50">
        <v>6</v>
      </c>
      <c r="G39" s="50">
        <v>1</v>
      </c>
      <c r="H39" s="50">
        <v>0</v>
      </c>
      <c r="I39" s="50">
        <v>8</v>
      </c>
      <c r="J39" s="50">
        <v>1</v>
      </c>
      <c r="K39" s="50">
        <v>2</v>
      </c>
      <c r="L39" s="50">
        <v>0</v>
      </c>
      <c r="M39" s="50">
        <v>63</v>
      </c>
      <c r="N39" s="50">
        <v>0</v>
      </c>
      <c r="O39" s="15">
        <f t="shared" si="0"/>
        <v>85</v>
      </c>
      <c r="P39" s="15">
        <f t="shared" si="1"/>
        <v>148</v>
      </c>
      <c r="R39" s="29" t="s">
        <v>87</v>
      </c>
      <c r="S39" s="16">
        <f t="shared" ref="S39:AF39" si="31">SUM(S19:S21)</f>
        <v>554</v>
      </c>
      <c r="T39" s="16">
        <f t="shared" si="31"/>
        <v>51</v>
      </c>
      <c r="U39" s="16">
        <f t="shared" si="31"/>
        <v>62</v>
      </c>
      <c r="V39" s="16">
        <f t="shared" si="31"/>
        <v>123</v>
      </c>
      <c r="W39" s="16">
        <f t="shared" si="31"/>
        <v>7</v>
      </c>
      <c r="X39" s="16">
        <f t="shared" si="31"/>
        <v>0</v>
      </c>
      <c r="Y39" s="16">
        <f t="shared" si="31"/>
        <v>74</v>
      </c>
      <c r="Z39" s="16">
        <f t="shared" si="31"/>
        <v>8</v>
      </c>
      <c r="AA39" s="16">
        <f t="shared" si="31"/>
        <v>13</v>
      </c>
      <c r="AB39" s="16">
        <f t="shared" si="31"/>
        <v>0</v>
      </c>
      <c r="AC39" s="16">
        <f t="shared" si="31"/>
        <v>901</v>
      </c>
      <c r="AD39" s="16">
        <f t="shared" si="31"/>
        <v>0</v>
      </c>
      <c r="AE39" s="32">
        <f t="shared" si="31"/>
        <v>892</v>
      </c>
      <c r="AF39" s="32">
        <f t="shared" si="31"/>
        <v>1793</v>
      </c>
    </row>
    <row r="40" spans="2:32" ht="23.1" customHeight="1" x14ac:dyDescent="0.25">
      <c r="B40" s="46" t="s">
        <v>67</v>
      </c>
      <c r="C40" s="50">
        <v>34</v>
      </c>
      <c r="D40" s="50">
        <v>5</v>
      </c>
      <c r="E40" s="50">
        <v>9</v>
      </c>
      <c r="F40" s="50">
        <v>15</v>
      </c>
      <c r="G40" s="50">
        <v>1</v>
      </c>
      <c r="H40" s="50">
        <v>0</v>
      </c>
      <c r="I40" s="50">
        <v>11</v>
      </c>
      <c r="J40" s="50">
        <v>0</v>
      </c>
      <c r="K40" s="50">
        <v>2</v>
      </c>
      <c r="L40" s="50">
        <v>0</v>
      </c>
      <c r="M40" s="50">
        <v>68</v>
      </c>
      <c r="N40" s="50">
        <v>0</v>
      </c>
      <c r="O40" s="15">
        <f t="shared" si="0"/>
        <v>77</v>
      </c>
      <c r="P40" s="15">
        <f t="shared" si="1"/>
        <v>145</v>
      </c>
      <c r="R40" s="5" t="s">
        <v>17</v>
      </c>
      <c r="S40" s="16">
        <f t="shared" ref="S40:AF40" si="32">SUM(S10:S21)</f>
        <v>2366</v>
      </c>
      <c r="T40" s="16">
        <f t="shared" si="32"/>
        <v>236</v>
      </c>
      <c r="U40" s="16">
        <f t="shared" si="32"/>
        <v>295</v>
      </c>
      <c r="V40" s="16">
        <f t="shared" si="32"/>
        <v>500</v>
      </c>
      <c r="W40" s="16">
        <f t="shared" si="32"/>
        <v>16</v>
      </c>
      <c r="X40" s="16">
        <f t="shared" si="32"/>
        <v>0</v>
      </c>
      <c r="Y40" s="16">
        <f t="shared" si="32"/>
        <v>374</v>
      </c>
      <c r="Z40" s="16">
        <f t="shared" si="32"/>
        <v>29</v>
      </c>
      <c r="AA40" s="16">
        <f t="shared" si="32"/>
        <v>45</v>
      </c>
      <c r="AB40" s="16">
        <f t="shared" si="32"/>
        <v>5</v>
      </c>
      <c r="AC40" s="16">
        <f t="shared" si="32"/>
        <v>3800</v>
      </c>
      <c r="AD40" s="16">
        <f t="shared" si="32"/>
        <v>0</v>
      </c>
      <c r="AE40" s="32">
        <f t="shared" si="32"/>
        <v>3866</v>
      </c>
      <c r="AF40" s="32">
        <f t="shared" si="32"/>
        <v>7666</v>
      </c>
    </row>
    <row r="41" spans="2:32" ht="23.1" customHeight="1" x14ac:dyDescent="0.25">
      <c r="B41" s="45" t="s">
        <v>68</v>
      </c>
      <c r="C41" s="50">
        <v>22</v>
      </c>
      <c r="D41" s="50">
        <v>2</v>
      </c>
      <c r="E41" s="50">
        <v>10</v>
      </c>
      <c r="F41" s="50">
        <v>8</v>
      </c>
      <c r="G41" s="50">
        <v>0</v>
      </c>
      <c r="H41" s="50">
        <v>0</v>
      </c>
      <c r="I41" s="50">
        <v>19</v>
      </c>
      <c r="J41" s="50">
        <v>1</v>
      </c>
      <c r="K41" s="50">
        <v>1</v>
      </c>
      <c r="L41" s="50">
        <v>1</v>
      </c>
      <c r="M41" s="50">
        <v>50</v>
      </c>
      <c r="N41" s="50">
        <v>0</v>
      </c>
      <c r="O41" s="15">
        <f t="shared" si="0"/>
        <v>64</v>
      </c>
      <c r="P41" s="15">
        <f t="shared" si="1"/>
        <v>114</v>
      </c>
      <c r="R41" s="5" t="s">
        <v>159</v>
      </c>
      <c r="S41" s="16">
        <f>SUM(S10:S33)</f>
        <v>3502</v>
      </c>
      <c r="T41" s="16">
        <f t="shared" ref="T41:AF41" si="33">SUM(T10:T33)</f>
        <v>381</v>
      </c>
      <c r="U41" s="16">
        <f t="shared" si="33"/>
        <v>400</v>
      </c>
      <c r="V41" s="16">
        <f t="shared" si="33"/>
        <v>702</v>
      </c>
      <c r="W41" s="16">
        <f t="shared" si="33"/>
        <v>28</v>
      </c>
      <c r="X41" s="16">
        <f t="shared" si="33"/>
        <v>1</v>
      </c>
      <c r="Y41" s="16">
        <f t="shared" si="33"/>
        <v>462</v>
      </c>
      <c r="Z41" s="16">
        <f t="shared" si="33"/>
        <v>42</v>
      </c>
      <c r="AA41" s="16">
        <f t="shared" si="33"/>
        <v>49</v>
      </c>
      <c r="AB41" s="16">
        <f t="shared" si="33"/>
        <v>5</v>
      </c>
      <c r="AC41" s="16">
        <f t="shared" si="33"/>
        <v>5218</v>
      </c>
      <c r="AD41" s="16">
        <f t="shared" si="33"/>
        <v>0</v>
      </c>
      <c r="AE41" s="32">
        <f t="shared" si="33"/>
        <v>5572</v>
      </c>
      <c r="AF41" s="32">
        <f t="shared" si="33"/>
        <v>10790</v>
      </c>
    </row>
    <row r="42" spans="2:32" ht="23.1" customHeight="1" x14ac:dyDescent="0.25">
      <c r="B42" s="46" t="s">
        <v>69</v>
      </c>
      <c r="C42" s="50">
        <v>34</v>
      </c>
      <c r="D42" s="50">
        <v>4</v>
      </c>
      <c r="E42" s="50">
        <v>6</v>
      </c>
      <c r="F42" s="50">
        <v>11</v>
      </c>
      <c r="G42" s="50">
        <v>0</v>
      </c>
      <c r="H42" s="50">
        <v>0</v>
      </c>
      <c r="I42" s="50">
        <v>9</v>
      </c>
      <c r="J42" s="50">
        <v>0</v>
      </c>
      <c r="K42" s="50">
        <v>2</v>
      </c>
      <c r="L42" s="50">
        <v>2</v>
      </c>
      <c r="M42" s="50">
        <v>85</v>
      </c>
      <c r="N42" s="50">
        <v>0</v>
      </c>
      <c r="O42" s="15">
        <f t="shared" si="0"/>
        <v>68</v>
      </c>
      <c r="P42" s="15">
        <f t="shared" si="1"/>
        <v>153</v>
      </c>
      <c r="R42" s="5" t="s">
        <v>160</v>
      </c>
      <c r="S42" s="48">
        <f>S41/S40</f>
        <v>1.4801352493660187</v>
      </c>
      <c r="T42" s="48">
        <f t="shared" ref="T42:AF42" si="34">T41/T40</f>
        <v>1.6144067796610169</v>
      </c>
      <c r="U42" s="48">
        <f t="shared" si="34"/>
        <v>1.3559322033898304</v>
      </c>
      <c r="V42" s="48">
        <f t="shared" si="34"/>
        <v>1.4039999999999999</v>
      </c>
      <c r="W42" s="48">
        <f t="shared" si="34"/>
        <v>1.75</v>
      </c>
      <c r="X42" s="48" t="e">
        <f t="shared" si="34"/>
        <v>#DIV/0!</v>
      </c>
      <c r="Y42" s="48">
        <f t="shared" si="34"/>
        <v>1.2352941176470589</v>
      </c>
      <c r="Z42" s="48">
        <f t="shared" si="34"/>
        <v>1.4482758620689655</v>
      </c>
      <c r="AA42" s="48">
        <f t="shared" si="34"/>
        <v>1.0888888888888888</v>
      </c>
      <c r="AB42" s="48">
        <f t="shared" si="34"/>
        <v>1</v>
      </c>
      <c r="AC42" s="48">
        <f t="shared" si="34"/>
        <v>1.3731578947368421</v>
      </c>
      <c r="AD42" s="48" t="e">
        <f t="shared" si="34"/>
        <v>#DIV/0!</v>
      </c>
      <c r="AE42" s="48">
        <f t="shared" si="34"/>
        <v>1.4412829798241076</v>
      </c>
      <c r="AF42" s="48">
        <f t="shared" si="34"/>
        <v>1.4075136968432038</v>
      </c>
    </row>
    <row r="43" spans="2:32" ht="23.1" customHeight="1" x14ac:dyDescent="0.25">
      <c r="B43" s="45" t="s">
        <v>70</v>
      </c>
      <c r="C43" s="50">
        <v>35</v>
      </c>
      <c r="D43" s="50">
        <v>2</v>
      </c>
      <c r="E43" s="50">
        <v>5</v>
      </c>
      <c r="F43" s="50">
        <v>13</v>
      </c>
      <c r="G43" s="50">
        <v>1</v>
      </c>
      <c r="H43" s="50">
        <v>0</v>
      </c>
      <c r="I43" s="50">
        <v>12</v>
      </c>
      <c r="J43" s="50">
        <v>1</v>
      </c>
      <c r="K43" s="50">
        <v>0</v>
      </c>
      <c r="L43" s="50">
        <v>1</v>
      </c>
      <c r="M43" s="50">
        <v>61</v>
      </c>
      <c r="N43" s="50">
        <v>0</v>
      </c>
      <c r="O43" s="15">
        <f t="shared" si="0"/>
        <v>70</v>
      </c>
      <c r="P43" s="15">
        <f t="shared" si="1"/>
        <v>131</v>
      </c>
    </row>
    <row r="44" spans="2:32" ht="23.1" customHeight="1" x14ac:dyDescent="0.25">
      <c r="B44" s="47" t="s">
        <v>71</v>
      </c>
      <c r="C44" s="50">
        <v>46</v>
      </c>
      <c r="D44" s="50">
        <v>5</v>
      </c>
      <c r="E44" s="50">
        <v>7</v>
      </c>
      <c r="F44" s="50">
        <v>8</v>
      </c>
      <c r="G44" s="50">
        <v>2</v>
      </c>
      <c r="H44" s="50">
        <v>0</v>
      </c>
      <c r="I44" s="50">
        <v>3</v>
      </c>
      <c r="J44" s="50">
        <v>1</v>
      </c>
      <c r="K44" s="50">
        <v>2</v>
      </c>
      <c r="L44" s="50">
        <v>1</v>
      </c>
      <c r="M44" s="50">
        <v>48</v>
      </c>
      <c r="N44" s="50">
        <v>0</v>
      </c>
      <c r="O44" s="15">
        <f t="shared" si="0"/>
        <v>75</v>
      </c>
      <c r="P44" s="15">
        <f t="shared" si="1"/>
        <v>123</v>
      </c>
    </row>
    <row r="45" spans="2:32" ht="23.1" customHeight="1" x14ac:dyDescent="0.25">
      <c r="B45" s="45" t="s">
        <v>72</v>
      </c>
      <c r="C45" s="50">
        <v>47</v>
      </c>
      <c r="D45" s="50">
        <v>6</v>
      </c>
      <c r="E45" s="50">
        <v>5</v>
      </c>
      <c r="F45" s="50">
        <v>8</v>
      </c>
      <c r="G45" s="50">
        <v>0</v>
      </c>
      <c r="H45" s="50">
        <v>0</v>
      </c>
      <c r="I45" s="50">
        <v>10</v>
      </c>
      <c r="J45" s="50">
        <v>1</v>
      </c>
      <c r="K45" s="50">
        <v>0</v>
      </c>
      <c r="L45" s="50">
        <v>0</v>
      </c>
      <c r="M45" s="50">
        <v>61</v>
      </c>
      <c r="N45" s="50">
        <v>0</v>
      </c>
      <c r="O45" s="15">
        <f t="shared" si="0"/>
        <v>77</v>
      </c>
      <c r="P45" s="15">
        <f t="shared" si="1"/>
        <v>138</v>
      </c>
    </row>
    <row r="46" spans="2:32" ht="23.1" customHeight="1" x14ac:dyDescent="0.25">
      <c r="B46" s="46" t="s">
        <v>73</v>
      </c>
      <c r="C46" s="50">
        <v>36</v>
      </c>
      <c r="D46" s="50">
        <v>1</v>
      </c>
      <c r="E46" s="50">
        <v>7</v>
      </c>
      <c r="F46" s="50">
        <v>10</v>
      </c>
      <c r="G46" s="50">
        <v>0</v>
      </c>
      <c r="H46" s="50">
        <v>0</v>
      </c>
      <c r="I46" s="50">
        <v>7</v>
      </c>
      <c r="J46" s="50">
        <v>2</v>
      </c>
      <c r="K46" s="50">
        <v>2</v>
      </c>
      <c r="L46" s="50">
        <v>0</v>
      </c>
      <c r="M46" s="50">
        <v>71</v>
      </c>
      <c r="N46" s="50">
        <v>0</v>
      </c>
      <c r="O46" s="15">
        <f t="shared" si="0"/>
        <v>65</v>
      </c>
      <c r="P46" s="15">
        <f t="shared" si="1"/>
        <v>136</v>
      </c>
      <c r="R46" s="8"/>
      <c r="T46"/>
    </row>
    <row r="47" spans="2:32" ht="23.1" customHeight="1" x14ac:dyDescent="0.25">
      <c r="B47" s="46" t="s">
        <v>74</v>
      </c>
      <c r="C47" s="50">
        <v>32</v>
      </c>
      <c r="D47" s="50">
        <v>7</v>
      </c>
      <c r="E47" s="50">
        <v>2</v>
      </c>
      <c r="F47" s="50">
        <v>13</v>
      </c>
      <c r="G47" s="50">
        <v>0</v>
      </c>
      <c r="H47" s="50">
        <v>0</v>
      </c>
      <c r="I47" s="50">
        <v>8</v>
      </c>
      <c r="J47" s="50">
        <v>1</v>
      </c>
      <c r="K47" s="50">
        <v>0</v>
      </c>
      <c r="L47" s="50">
        <v>0</v>
      </c>
      <c r="M47" s="50">
        <v>87</v>
      </c>
      <c r="N47" s="50">
        <v>0</v>
      </c>
      <c r="O47" s="15">
        <f t="shared" si="0"/>
        <v>63</v>
      </c>
      <c r="P47" s="15">
        <f t="shared" si="1"/>
        <v>150</v>
      </c>
      <c r="R47" s="8"/>
      <c r="T47"/>
    </row>
    <row r="48" spans="2:32" ht="23.1" customHeight="1" x14ac:dyDescent="0.25">
      <c r="B48" s="46" t="s">
        <v>75</v>
      </c>
      <c r="C48" s="50">
        <v>45</v>
      </c>
      <c r="D48" s="50">
        <v>6</v>
      </c>
      <c r="E48" s="50">
        <v>3</v>
      </c>
      <c r="F48" s="50">
        <v>6</v>
      </c>
      <c r="G48" s="50">
        <v>0</v>
      </c>
      <c r="H48" s="50">
        <v>0</v>
      </c>
      <c r="I48" s="50">
        <v>8</v>
      </c>
      <c r="J48" s="50">
        <v>1</v>
      </c>
      <c r="K48" s="50">
        <v>3</v>
      </c>
      <c r="L48" s="50">
        <v>0</v>
      </c>
      <c r="M48" s="50">
        <v>65</v>
      </c>
      <c r="N48" s="50">
        <v>0</v>
      </c>
      <c r="O48" s="15">
        <f t="shared" si="0"/>
        <v>72</v>
      </c>
      <c r="P48" s="15">
        <f t="shared" si="1"/>
        <v>137</v>
      </c>
      <c r="R48" s="8"/>
      <c r="T48"/>
    </row>
    <row r="49" spans="2:20" ht="23.1" customHeight="1" x14ac:dyDescent="0.25">
      <c r="B49" s="45" t="s">
        <v>76</v>
      </c>
      <c r="C49" s="50">
        <v>42</v>
      </c>
      <c r="D49" s="50">
        <v>4</v>
      </c>
      <c r="E49" s="50">
        <v>7</v>
      </c>
      <c r="F49" s="50">
        <v>10</v>
      </c>
      <c r="G49" s="50">
        <v>2</v>
      </c>
      <c r="H49" s="50">
        <v>0</v>
      </c>
      <c r="I49" s="50">
        <v>8</v>
      </c>
      <c r="J49" s="50">
        <v>1</v>
      </c>
      <c r="K49" s="50">
        <v>0</v>
      </c>
      <c r="L49" s="50">
        <v>0</v>
      </c>
      <c r="M49" s="50">
        <v>76</v>
      </c>
      <c r="N49" s="50">
        <v>0</v>
      </c>
      <c r="O49" s="15">
        <f t="shared" si="0"/>
        <v>74</v>
      </c>
      <c r="P49" s="15">
        <f t="shared" si="1"/>
        <v>150</v>
      </c>
      <c r="R49" s="8"/>
      <c r="T49"/>
    </row>
    <row r="50" spans="2:20" ht="23.1" customHeight="1" x14ac:dyDescent="0.25">
      <c r="B50" s="46" t="s">
        <v>77</v>
      </c>
      <c r="C50" s="50">
        <v>50</v>
      </c>
      <c r="D50" s="50">
        <v>9</v>
      </c>
      <c r="E50" s="50">
        <v>8</v>
      </c>
      <c r="F50" s="50">
        <v>14</v>
      </c>
      <c r="G50" s="50">
        <v>2</v>
      </c>
      <c r="H50" s="50">
        <v>0</v>
      </c>
      <c r="I50" s="50">
        <v>6</v>
      </c>
      <c r="J50" s="50">
        <v>2</v>
      </c>
      <c r="K50" s="50">
        <v>2</v>
      </c>
      <c r="L50" s="50">
        <v>0</v>
      </c>
      <c r="M50" s="50">
        <v>68</v>
      </c>
      <c r="N50" s="50">
        <v>0</v>
      </c>
      <c r="O50" s="15">
        <f t="shared" si="0"/>
        <v>93</v>
      </c>
      <c r="P50" s="15">
        <f t="shared" si="1"/>
        <v>161</v>
      </c>
      <c r="R50" s="8"/>
      <c r="T50"/>
    </row>
    <row r="51" spans="2:20" ht="23.1" customHeight="1" x14ac:dyDescent="0.25">
      <c r="B51" s="46" t="s">
        <v>78</v>
      </c>
      <c r="C51" s="50">
        <v>49</v>
      </c>
      <c r="D51" s="50">
        <v>3</v>
      </c>
      <c r="E51" s="50">
        <v>4</v>
      </c>
      <c r="F51" s="50">
        <v>12</v>
      </c>
      <c r="G51" s="50">
        <v>0</v>
      </c>
      <c r="H51" s="50">
        <v>0</v>
      </c>
      <c r="I51" s="50">
        <v>4</v>
      </c>
      <c r="J51" s="50">
        <v>0</v>
      </c>
      <c r="K51" s="50">
        <v>0</v>
      </c>
      <c r="L51" s="50">
        <v>0</v>
      </c>
      <c r="M51" s="50">
        <v>59</v>
      </c>
      <c r="N51" s="50">
        <v>0</v>
      </c>
      <c r="O51" s="15">
        <f t="shared" si="0"/>
        <v>72</v>
      </c>
      <c r="P51" s="15">
        <f t="shared" si="1"/>
        <v>131</v>
      </c>
      <c r="R51" s="8"/>
      <c r="T51"/>
    </row>
    <row r="52" spans="2:20" ht="23.1" customHeight="1" x14ac:dyDescent="0.25">
      <c r="B52" s="46" t="s">
        <v>79</v>
      </c>
      <c r="C52" s="50">
        <v>62</v>
      </c>
      <c r="D52" s="50">
        <v>6</v>
      </c>
      <c r="E52" s="50">
        <v>6</v>
      </c>
      <c r="F52" s="50">
        <v>10</v>
      </c>
      <c r="G52" s="50">
        <v>1</v>
      </c>
      <c r="H52" s="50">
        <v>0</v>
      </c>
      <c r="I52" s="50">
        <v>3</v>
      </c>
      <c r="J52" s="50">
        <v>0</v>
      </c>
      <c r="K52" s="50">
        <v>1</v>
      </c>
      <c r="L52" s="50">
        <v>0</v>
      </c>
      <c r="M52" s="50">
        <v>77</v>
      </c>
      <c r="N52" s="50">
        <v>0</v>
      </c>
      <c r="O52" s="15">
        <f t="shared" si="0"/>
        <v>89</v>
      </c>
      <c r="P52" s="15">
        <f t="shared" si="1"/>
        <v>166</v>
      </c>
      <c r="R52" s="8"/>
      <c r="T52"/>
    </row>
    <row r="53" spans="2:20" ht="23.1" customHeight="1" x14ac:dyDescent="0.25">
      <c r="B53" s="45" t="s">
        <v>80</v>
      </c>
      <c r="C53" s="50">
        <v>48</v>
      </c>
      <c r="D53" s="50">
        <v>2</v>
      </c>
      <c r="E53" s="50">
        <v>5</v>
      </c>
      <c r="F53" s="50">
        <v>15</v>
      </c>
      <c r="G53" s="50">
        <v>0</v>
      </c>
      <c r="H53" s="50">
        <v>0</v>
      </c>
      <c r="I53" s="50">
        <v>9</v>
      </c>
      <c r="J53" s="50">
        <v>1</v>
      </c>
      <c r="K53" s="50">
        <v>1</v>
      </c>
      <c r="L53" s="50">
        <v>0</v>
      </c>
      <c r="M53" s="50">
        <v>66</v>
      </c>
      <c r="N53" s="50">
        <v>0</v>
      </c>
      <c r="O53" s="15">
        <f t="shared" si="0"/>
        <v>81</v>
      </c>
      <c r="P53" s="15">
        <f t="shared" si="1"/>
        <v>147</v>
      </c>
      <c r="R53" s="8"/>
      <c r="T53"/>
    </row>
    <row r="54" spans="2:20" ht="23.1" customHeight="1" x14ac:dyDescent="0.25">
      <c r="B54" s="45" t="s">
        <v>81</v>
      </c>
      <c r="C54" s="50">
        <v>54</v>
      </c>
      <c r="D54" s="50">
        <v>3</v>
      </c>
      <c r="E54" s="50">
        <v>4</v>
      </c>
      <c r="F54" s="50">
        <v>11</v>
      </c>
      <c r="G54" s="50">
        <v>2</v>
      </c>
      <c r="H54" s="50">
        <v>0</v>
      </c>
      <c r="I54" s="50">
        <v>7</v>
      </c>
      <c r="J54" s="50">
        <v>0</v>
      </c>
      <c r="K54" s="50">
        <v>1</v>
      </c>
      <c r="L54" s="50">
        <v>0</v>
      </c>
      <c r="M54" s="50">
        <v>104</v>
      </c>
      <c r="N54" s="50">
        <v>0</v>
      </c>
      <c r="O54" s="15">
        <f t="shared" si="0"/>
        <v>82</v>
      </c>
      <c r="P54" s="15">
        <f t="shared" si="1"/>
        <v>186</v>
      </c>
      <c r="R54" s="8"/>
      <c r="T54"/>
    </row>
    <row r="55" spans="2:20" ht="23.1" customHeight="1" x14ac:dyDescent="0.25">
      <c r="B55" s="45" t="s">
        <v>82</v>
      </c>
      <c r="C55" s="50">
        <v>59</v>
      </c>
      <c r="D55" s="50">
        <v>7</v>
      </c>
      <c r="E55" s="50">
        <v>9</v>
      </c>
      <c r="F55" s="50">
        <v>7</v>
      </c>
      <c r="G55" s="50">
        <v>0</v>
      </c>
      <c r="H55" s="50">
        <v>0</v>
      </c>
      <c r="I55" s="50">
        <v>5</v>
      </c>
      <c r="J55" s="50">
        <v>0</v>
      </c>
      <c r="K55" s="50">
        <v>0</v>
      </c>
      <c r="L55" s="50">
        <v>0</v>
      </c>
      <c r="M55" s="50">
        <v>96</v>
      </c>
      <c r="N55" s="50">
        <v>0</v>
      </c>
      <c r="O55" s="15">
        <f t="shared" si="0"/>
        <v>87</v>
      </c>
      <c r="P55" s="15">
        <f t="shared" si="1"/>
        <v>183</v>
      </c>
      <c r="R55" s="8"/>
      <c r="T55"/>
    </row>
    <row r="56" spans="2:20" ht="23.1" customHeight="1" x14ac:dyDescent="0.25">
      <c r="B56" s="45" t="s">
        <v>83</v>
      </c>
      <c r="C56" s="50">
        <v>41</v>
      </c>
      <c r="D56" s="50">
        <v>1</v>
      </c>
      <c r="E56" s="50">
        <v>5</v>
      </c>
      <c r="F56" s="50">
        <v>12</v>
      </c>
      <c r="G56" s="50">
        <v>0</v>
      </c>
      <c r="H56" s="50">
        <v>0</v>
      </c>
      <c r="I56" s="50">
        <v>5</v>
      </c>
      <c r="J56" s="50">
        <v>0</v>
      </c>
      <c r="K56" s="50">
        <v>2</v>
      </c>
      <c r="L56" s="50">
        <v>0</v>
      </c>
      <c r="M56" s="50">
        <v>72</v>
      </c>
      <c r="N56" s="50">
        <v>0</v>
      </c>
      <c r="O56" s="15">
        <f t="shared" si="0"/>
        <v>66</v>
      </c>
      <c r="P56" s="15">
        <f t="shared" si="1"/>
        <v>138</v>
      </c>
      <c r="R56" s="8"/>
      <c r="T56"/>
    </row>
    <row r="57" spans="2:20" ht="23.1" customHeight="1" x14ac:dyDescent="0.25">
      <c r="B57" s="45" t="s">
        <v>84</v>
      </c>
      <c r="C57" s="50">
        <v>36</v>
      </c>
      <c r="D57" s="50">
        <v>2</v>
      </c>
      <c r="E57" s="50">
        <v>2</v>
      </c>
      <c r="F57" s="50">
        <v>3</v>
      </c>
      <c r="G57" s="50">
        <v>0</v>
      </c>
      <c r="H57" s="50">
        <v>0</v>
      </c>
      <c r="I57" s="50">
        <v>4</v>
      </c>
      <c r="J57" s="50">
        <v>0</v>
      </c>
      <c r="K57" s="50">
        <v>1</v>
      </c>
      <c r="L57" s="50">
        <v>0</v>
      </c>
      <c r="M57" s="50">
        <v>60</v>
      </c>
      <c r="N57" s="50">
        <v>0</v>
      </c>
      <c r="O57" s="15">
        <f t="shared" si="0"/>
        <v>48</v>
      </c>
      <c r="P57" s="15">
        <f t="shared" si="1"/>
        <v>108</v>
      </c>
      <c r="R57" s="8"/>
      <c r="T57"/>
    </row>
    <row r="58" spans="2:20" ht="23.1" customHeight="1" x14ac:dyDescent="0.25">
      <c r="B58" s="45" t="s">
        <v>99</v>
      </c>
      <c r="C58" s="50">
        <v>43</v>
      </c>
      <c r="D58" s="50">
        <v>9</v>
      </c>
      <c r="E58" s="50">
        <v>5</v>
      </c>
      <c r="F58" s="50">
        <v>10</v>
      </c>
      <c r="G58" s="50">
        <v>0</v>
      </c>
      <c r="H58" s="50">
        <v>1</v>
      </c>
      <c r="I58" s="50">
        <v>10</v>
      </c>
      <c r="J58" s="50">
        <v>0</v>
      </c>
      <c r="K58" s="50">
        <v>0</v>
      </c>
      <c r="L58" s="50">
        <v>0</v>
      </c>
      <c r="M58" s="50">
        <v>104</v>
      </c>
      <c r="N58" s="50">
        <v>0</v>
      </c>
      <c r="O58" s="15">
        <f t="shared" si="0"/>
        <v>78</v>
      </c>
      <c r="P58" s="15">
        <f t="shared" si="1"/>
        <v>182</v>
      </c>
      <c r="R58" s="8"/>
      <c r="T58"/>
    </row>
    <row r="59" spans="2:20" ht="23.1" customHeight="1" x14ac:dyDescent="0.25">
      <c r="B59" s="45" t="s">
        <v>100</v>
      </c>
      <c r="C59" s="50">
        <v>60</v>
      </c>
      <c r="D59" s="50">
        <v>6</v>
      </c>
      <c r="E59" s="50">
        <v>6</v>
      </c>
      <c r="F59" s="50">
        <v>11</v>
      </c>
      <c r="G59" s="50">
        <v>0</v>
      </c>
      <c r="H59" s="50">
        <v>0</v>
      </c>
      <c r="I59" s="50">
        <v>3</v>
      </c>
      <c r="J59" s="50">
        <v>2</v>
      </c>
      <c r="K59" s="50">
        <v>0</v>
      </c>
      <c r="L59" s="50">
        <v>0</v>
      </c>
      <c r="M59" s="50">
        <v>105</v>
      </c>
      <c r="N59" s="50">
        <v>0</v>
      </c>
      <c r="O59" s="15">
        <f t="shared" si="0"/>
        <v>88</v>
      </c>
      <c r="P59" s="15">
        <f t="shared" si="1"/>
        <v>193</v>
      </c>
      <c r="R59" s="8"/>
      <c r="T59"/>
    </row>
    <row r="60" spans="2:20" ht="23.1" customHeight="1" x14ac:dyDescent="0.25">
      <c r="B60" s="45" t="s">
        <v>101</v>
      </c>
      <c r="C60" s="50">
        <v>48</v>
      </c>
      <c r="D60" s="50">
        <v>10</v>
      </c>
      <c r="E60" s="50">
        <v>6</v>
      </c>
      <c r="F60" s="50">
        <v>13</v>
      </c>
      <c r="G60" s="50">
        <v>0</v>
      </c>
      <c r="H60" s="50">
        <v>0</v>
      </c>
      <c r="I60" s="50">
        <v>4</v>
      </c>
      <c r="J60" s="50">
        <v>3</v>
      </c>
      <c r="K60" s="50">
        <v>0</v>
      </c>
      <c r="L60" s="50">
        <v>0</v>
      </c>
      <c r="M60" s="50">
        <v>80</v>
      </c>
      <c r="N60" s="50">
        <v>0</v>
      </c>
      <c r="O60" s="15">
        <f t="shared" si="0"/>
        <v>84</v>
      </c>
      <c r="P60" s="15">
        <f t="shared" si="1"/>
        <v>164</v>
      </c>
      <c r="R60" s="8"/>
      <c r="T60"/>
    </row>
    <row r="61" spans="2:20" ht="23.1" customHeight="1" x14ac:dyDescent="0.25">
      <c r="B61" s="45" t="s">
        <v>102</v>
      </c>
      <c r="C61" s="50">
        <v>26</v>
      </c>
      <c r="D61" s="50">
        <v>6</v>
      </c>
      <c r="E61" s="50">
        <v>10</v>
      </c>
      <c r="F61" s="50">
        <v>6</v>
      </c>
      <c r="G61" s="50">
        <v>1</v>
      </c>
      <c r="H61" s="50">
        <v>0</v>
      </c>
      <c r="I61" s="50">
        <v>8</v>
      </c>
      <c r="J61" s="50">
        <v>0</v>
      </c>
      <c r="K61" s="50">
        <v>0</v>
      </c>
      <c r="L61" s="50">
        <v>0</v>
      </c>
      <c r="M61" s="50">
        <v>88</v>
      </c>
      <c r="N61" s="50">
        <v>0</v>
      </c>
      <c r="O61" s="15">
        <f t="shared" si="0"/>
        <v>57</v>
      </c>
      <c r="P61" s="15">
        <f t="shared" si="1"/>
        <v>145</v>
      </c>
      <c r="R61" s="8"/>
      <c r="T61"/>
    </row>
    <row r="62" spans="2:20" ht="23.1" customHeight="1" x14ac:dyDescent="0.25">
      <c r="B62" s="45" t="s">
        <v>107</v>
      </c>
      <c r="C62" s="50">
        <v>26</v>
      </c>
      <c r="D62" s="50">
        <v>6</v>
      </c>
      <c r="E62" s="50">
        <v>2</v>
      </c>
      <c r="F62" s="50">
        <v>13</v>
      </c>
      <c r="G62" s="50">
        <v>0</v>
      </c>
      <c r="H62" s="50">
        <v>0</v>
      </c>
      <c r="I62" s="50">
        <v>6</v>
      </c>
      <c r="J62" s="50">
        <v>0</v>
      </c>
      <c r="K62" s="50">
        <v>0</v>
      </c>
      <c r="L62" s="50">
        <v>0</v>
      </c>
      <c r="M62" s="50">
        <v>88</v>
      </c>
      <c r="N62" s="50">
        <v>0</v>
      </c>
      <c r="O62" s="15">
        <f t="shared" si="0"/>
        <v>53</v>
      </c>
      <c r="P62" s="15">
        <f t="shared" si="1"/>
        <v>141</v>
      </c>
      <c r="R62" s="8"/>
      <c r="T62"/>
    </row>
    <row r="63" spans="2:20" ht="23.1" customHeight="1" x14ac:dyDescent="0.25">
      <c r="B63" s="45" t="s">
        <v>108</v>
      </c>
      <c r="C63" s="50">
        <v>35</v>
      </c>
      <c r="D63" s="50">
        <v>3</v>
      </c>
      <c r="E63" s="50">
        <v>5</v>
      </c>
      <c r="F63" s="50">
        <v>6</v>
      </c>
      <c r="G63" s="50">
        <v>0</v>
      </c>
      <c r="H63" s="50">
        <v>0</v>
      </c>
      <c r="I63" s="50">
        <v>4</v>
      </c>
      <c r="J63" s="50">
        <v>0</v>
      </c>
      <c r="K63" s="50">
        <v>1</v>
      </c>
      <c r="L63" s="50">
        <v>0</v>
      </c>
      <c r="M63" s="50">
        <v>86</v>
      </c>
      <c r="N63" s="50">
        <v>0</v>
      </c>
      <c r="O63" s="15">
        <f t="shared" si="0"/>
        <v>54</v>
      </c>
      <c r="P63" s="15">
        <f t="shared" si="1"/>
        <v>140</v>
      </c>
      <c r="R63" s="8"/>
      <c r="T63"/>
    </row>
    <row r="64" spans="2:20" ht="23.1" customHeight="1" x14ac:dyDescent="0.25">
      <c r="B64" s="45" t="s">
        <v>109</v>
      </c>
      <c r="C64" s="50">
        <v>29</v>
      </c>
      <c r="D64" s="50">
        <v>2</v>
      </c>
      <c r="E64" s="50">
        <v>2</v>
      </c>
      <c r="F64" s="50">
        <v>10</v>
      </c>
      <c r="G64" s="50">
        <v>0</v>
      </c>
      <c r="H64" s="50">
        <v>0</v>
      </c>
      <c r="I64" s="50">
        <v>2</v>
      </c>
      <c r="J64" s="50">
        <v>0</v>
      </c>
      <c r="K64" s="50">
        <v>1</v>
      </c>
      <c r="L64" s="50">
        <v>0</v>
      </c>
      <c r="M64" s="50">
        <v>74</v>
      </c>
      <c r="N64" s="50">
        <v>0</v>
      </c>
      <c r="O64" s="15">
        <f t="shared" si="0"/>
        <v>46</v>
      </c>
      <c r="P64" s="15">
        <f t="shared" si="1"/>
        <v>120</v>
      </c>
      <c r="R64" s="8"/>
      <c r="T64"/>
    </row>
    <row r="65" spans="2:20" ht="23.1" customHeight="1" x14ac:dyDescent="0.25">
      <c r="B65" s="45" t="s">
        <v>158</v>
      </c>
      <c r="C65" s="50">
        <v>29</v>
      </c>
      <c r="D65" s="50">
        <v>3</v>
      </c>
      <c r="E65" s="50">
        <v>5</v>
      </c>
      <c r="F65" s="50">
        <v>3</v>
      </c>
      <c r="G65" s="50">
        <v>0</v>
      </c>
      <c r="H65" s="50">
        <v>0</v>
      </c>
      <c r="I65" s="50">
        <v>7</v>
      </c>
      <c r="J65" s="50">
        <v>0</v>
      </c>
      <c r="K65" s="50">
        <v>0</v>
      </c>
      <c r="L65" s="50">
        <v>0</v>
      </c>
      <c r="M65" s="50">
        <v>71</v>
      </c>
      <c r="N65" s="50">
        <v>0</v>
      </c>
      <c r="O65" s="15">
        <f t="shared" si="0"/>
        <v>47</v>
      </c>
      <c r="P65" s="15">
        <f t="shared" si="1"/>
        <v>118</v>
      </c>
      <c r="R65" s="8"/>
      <c r="T65"/>
    </row>
    <row r="66" spans="2:20" ht="23.1" customHeight="1" x14ac:dyDescent="0.25">
      <c r="B66" s="45" t="s">
        <v>103</v>
      </c>
      <c r="C66" s="50">
        <v>30</v>
      </c>
      <c r="D66" s="50">
        <v>1</v>
      </c>
      <c r="E66" s="50">
        <v>0</v>
      </c>
      <c r="F66" s="50">
        <v>5</v>
      </c>
      <c r="G66" s="50">
        <v>0</v>
      </c>
      <c r="H66" s="50">
        <v>0</v>
      </c>
      <c r="I66" s="50">
        <v>3</v>
      </c>
      <c r="J66" s="50">
        <v>1</v>
      </c>
      <c r="K66" s="50">
        <v>0</v>
      </c>
      <c r="L66" s="50">
        <v>0</v>
      </c>
      <c r="M66" s="50">
        <v>52</v>
      </c>
      <c r="N66" s="50">
        <v>0</v>
      </c>
      <c r="O66" s="15">
        <f t="shared" si="0"/>
        <v>40</v>
      </c>
      <c r="P66" s="15">
        <f t="shared" si="1"/>
        <v>92</v>
      </c>
      <c r="R66" s="8"/>
      <c r="T66"/>
    </row>
    <row r="67" spans="2:20" ht="23.1" customHeight="1" x14ac:dyDescent="0.25">
      <c r="B67" s="45" t="s">
        <v>104</v>
      </c>
      <c r="C67" s="50">
        <v>19</v>
      </c>
      <c r="D67" s="50">
        <v>4</v>
      </c>
      <c r="E67" s="50">
        <v>5</v>
      </c>
      <c r="F67" s="50">
        <v>6</v>
      </c>
      <c r="G67" s="50">
        <v>0</v>
      </c>
      <c r="H67" s="50">
        <v>0</v>
      </c>
      <c r="I67" s="50">
        <v>2</v>
      </c>
      <c r="J67" s="50">
        <v>1</v>
      </c>
      <c r="K67" s="50">
        <v>0</v>
      </c>
      <c r="L67" s="50">
        <v>0</v>
      </c>
      <c r="M67" s="50">
        <v>56</v>
      </c>
      <c r="N67" s="50">
        <v>0</v>
      </c>
      <c r="O67" s="15">
        <f t="shared" si="0"/>
        <v>37</v>
      </c>
      <c r="P67" s="15">
        <f t="shared" si="1"/>
        <v>93</v>
      </c>
      <c r="R67" s="8"/>
      <c r="T67"/>
    </row>
    <row r="68" spans="2:20" ht="23.1" customHeight="1" x14ac:dyDescent="0.25">
      <c r="B68" s="45" t="s">
        <v>105</v>
      </c>
      <c r="C68" s="50">
        <v>11</v>
      </c>
      <c r="D68" s="50">
        <v>4</v>
      </c>
      <c r="E68" s="50">
        <v>4</v>
      </c>
      <c r="F68" s="50">
        <v>5</v>
      </c>
      <c r="G68" s="50">
        <v>0</v>
      </c>
      <c r="H68" s="50">
        <v>0</v>
      </c>
      <c r="I68" s="50">
        <v>2</v>
      </c>
      <c r="J68" s="50">
        <v>1</v>
      </c>
      <c r="K68" s="50">
        <v>0</v>
      </c>
      <c r="L68" s="50">
        <v>0</v>
      </c>
      <c r="M68" s="50">
        <v>48</v>
      </c>
      <c r="N68" s="50">
        <v>0</v>
      </c>
      <c r="O68" s="15">
        <f t="shared" si="0"/>
        <v>27</v>
      </c>
      <c r="P68" s="15">
        <f t="shared" si="1"/>
        <v>75</v>
      </c>
      <c r="R68" s="8"/>
      <c r="T68"/>
    </row>
    <row r="69" spans="2:20" ht="23.1" customHeight="1" x14ac:dyDescent="0.25">
      <c r="B69" s="45" t="s">
        <v>106</v>
      </c>
      <c r="C69" s="50">
        <v>29</v>
      </c>
      <c r="D69" s="50">
        <v>2</v>
      </c>
      <c r="E69" s="50">
        <v>0</v>
      </c>
      <c r="F69" s="50">
        <v>3</v>
      </c>
      <c r="G69" s="50">
        <v>0</v>
      </c>
      <c r="H69" s="50">
        <v>0</v>
      </c>
      <c r="I69" s="50">
        <v>3</v>
      </c>
      <c r="J69" s="50">
        <v>0</v>
      </c>
      <c r="K69" s="50">
        <v>0</v>
      </c>
      <c r="L69" s="50">
        <v>0</v>
      </c>
      <c r="M69" s="50">
        <v>54</v>
      </c>
      <c r="N69" s="50">
        <v>0</v>
      </c>
      <c r="O69" s="15">
        <f t="shared" si="0"/>
        <v>37</v>
      </c>
      <c r="P69" s="15">
        <f t="shared" si="1"/>
        <v>91</v>
      </c>
      <c r="R69" s="8"/>
      <c r="T69"/>
    </row>
    <row r="70" spans="2:20" ht="23.1" customHeight="1" x14ac:dyDescent="0.25">
      <c r="B70" s="45" t="s">
        <v>110</v>
      </c>
      <c r="C70" s="50">
        <v>25</v>
      </c>
      <c r="D70" s="50">
        <v>3</v>
      </c>
      <c r="E70" s="50">
        <v>3</v>
      </c>
      <c r="F70" s="50">
        <v>2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39</v>
      </c>
      <c r="N70" s="50">
        <v>0</v>
      </c>
      <c r="O70" s="15">
        <f t="shared" si="0"/>
        <v>35</v>
      </c>
      <c r="P70" s="15">
        <f t="shared" si="1"/>
        <v>74</v>
      </c>
      <c r="R70" s="8"/>
      <c r="T70"/>
    </row>
    <row r="71" spans="2:20" ht="23.1" customHeight="1" x14ac:dyDescent="0.25">
      <c r="B71" s="45" t="s">
        <v>111</v>
      </c>
      <c r="C71" s="50">
        <v>17</v>
      </c>
      <c r="D71" s="50">
        <v>3</v>
      </c>
      <c r="E71" s="50">
        <v>3</v>
      </c>
      <c r="F71" s="50">
        <v>3</v>
      </c>
      <c r="G71" s="50">
        <v>0</v>
      </c>
      <c r="H71" s="50">
        <v>0</v>
      </c>
      <c r="I71" s="50">
        <v>2</v>
      </c>
      <c r="J71" s="50">
        <v>0</v>
      </c>
      <c r="K71" s="50">
        <v>0</v>
      </c>
      <c r="L71" s="50">
        <v>0</v>
      </c>
      <c r="M71" s="50">
        <v>38</v>
      </c>
      <c r="N71" s="50">
        <v>0</v>
      </c>
      <c r="O71" s="15">
        <f t="shared" si="0"/>
        <v>28</v>
      </c>
      <c r="P71" s="15">
        <f t="shared" si="1"/>
        <v>66</v>
      </c>
      <c r="R71" s="8"/>
      <c r="T71"/>
    </row>
    <row r="72" spans="2:20" ht="23.1" customHeight="1" x14ac:dyDescent="0.25">
      <c r="B72" s="45" t="s">
        <v>112</v>
      </c>
      <c r="C72" s="50">
        <v>17</v>
      </c>
      <c r="D72" s="50">
        <v>2</v>
      </c>
      <c r="E72" s="50">
        <v>2</v>
      </c>
      <c r="F72" s="50">
        <v>3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47</v>
      </c>
      <c r="N72" s="50">
        <v>0</v>
      </c>
      <c r="O72" s="15">
        <f t="shared" si="0"/>
        <v>25</v>
      </c>
      <c r="P72" s="15">
        <f t="shared" si="1"/>
        <v>72</v>
      </c>
      <c r="R72" s="8"/>
      <c r="T72"/>
    </row>
    <row r="73" spans="2:20" ht="23.1" customHeight="1" x14ac:dyDescent="0.25">
      <c r="B73" s="45" t="s">
        <v>113</v>
      </c>
      <c r="C73" s="50">
        <v>21</v>
      </c>
      <c r="D73" s="50">
        <v>6</v>
      </c>
      <c r="E73" s="50">
        <v>1</v>
      </c>
      <c r="F73" s="50">
        <v>4</v>
      </c>
      <c r="G73" s="50">
        <v>1</v>
      </c>
      <c r="H73" s="50">
        <v>0</v>
      </c>
      <c r="I73" s="50">
        <v>2</v>
      </c>
      <c r="J73" s="50">
        <v>0</v>
      </c>
      <c r="K73" s="50">
        <v>1</v>
      </c>
      <c r="L73" s="50">
        <v>0</v>
      </c>
      <c r="M73" s="50">
        <v>40</v>
      </c>
      <c r="N73" s="50">
        <v>0</v>
      </c>
      <c r="O73" s="15">
        <f t="shared" si="0"/>
        <v>36</v>
      </c>
      <c r="P73" s="15">
        <f t="shared" si="1"/>
        <v>76</v>
      </c>
      <c r="R73" s="8"/>
      <c r="T73"/>
    </row>
    <row r="74" spans="2:20" ht="23.1" customHeight="1" x14ac:dyDescent="0.25">
      <c r="B74" s="45" t="s">
        <v>114</v>
      </c>
      <c r="C74" s="50">
        <v>11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2</v>
      </c>
      <c r="J74" s="50">
        <v>0</v>
      </c>
      <c r="K74" s="50">
        <v>0</v>
      </c>
      <c r="L74" s="50">
        <v>0</v>
      </c>
      <c r="M74" s="50">
        <v>11</v>
      </c>
      <c r="N74" s="50">
        <v>0</v>
      </c>
      <c r="O74" s="15">
        <f t="shared" ref="O74:O105" si="35">SUM(C74:L74,N74)</f>
        <v>14</v>
      </c>
      <c r="P74" s="15">
        <f t="shared" ref="P74:P105" si="36">SUM(C74:N74)</f>
        <v>25</v>
      </c>
      <c r="R74" s="8"/>
      <c r="T74"/>
    </row>
    <row r="75" spans="2:20" ht="23.1" customHeight="1" x14ac:dyDescent="0.25">
      <c r="B75" s="45" t="s">
        <v>115</v>
      </c>
      <c r="C75" s="50">
        <v>17</v>
      </c>
      <c r="D75" s="50">
        <v>1</v>
      </c>
      <c r="E75" s="50">
        <v>2</v>
      </c>
      <c r="F75" s="50">
        <v>1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30</v>
      </c>
      <c r="N75" s="50">
        <v>0</v>
      </c>
      <c r="O75" s="15">
        <f t="shared" si="35"/>
        <v>22</v>
      </c>
      <c r="P75" s="15">
        <f t="shared" si="36"/>
        <v>52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1</v>
      </c>
      <c r="E76" s="50">
        <v>0</v>
      </c>
      <c r="F76" s="50">
        <v>1</v>
      </c>
      <c r="G76" s="50">
        <v>0</v>
      </c>
      <c r="H76" s="50">
        <v>0</v>
      </c>
      <c r="I76" s="50">
        <v>2</v>
      </c>
      <c r="J76" s="50">
        <v>0</v>
      </c>
      <c r="K76" s="50">
        <v>0</v>
      </c>
      <c r="L76" s="50">
        <v>0</v>
      </c>
      <c r="M76" s="50">
        <v>23</v>
      </c>
      <c r="N76" s="50">
        <v>0</v>
      </c>
      <c r="O76" s="15">
        <f t="shared" si="35"/>
        <v>5</v>
      </c>
      <c r="P76" s="15">
        <f t="shared" si="36"/>
        <v>28</v>
      </c>
      <c r="R76" s="8"/>
      <c r="T76"/>
    </row>
    <row r="77" spans="2:20" ht="23.1" customHeight="1" x14ac:dyDescent="0.25">
      <c r="B77" s="45" t="s">
        <v>117</v>
      </c>
      <c r="C77" s="50">
        <v>8</v>
      </c>
      <c r="D77" s="50">
        <v>1</v>
      </c>
      <c r="E77" s="50">
        <v>3</v>
      </c>
      <c r="F77" s="50">
        <v>2</v>
      </c>
      <c r="G77" s="50">
        <v>0</v>
      </c>
      <c r="H77" s="50">
        <v>0</v>
      </c>
      <c r="I77" s="50">
        <v>1</v>
      </c>
      <c r="J77" s="50">
        <v>2</v>
      </c>
      <c r="K77" s="50">
        <v>1</v>
      </c>
      <c r="L77" s="50">
        <v>0</v>
      </c>
      <c r="M77" s="50">
        <v>22</v>
      </c>
      <c r="N77" s="50">
        <v>0</v>
      </c>
      <c r="O77" s="15">
        <f t="shared" si="35"/>
        <v>18</v>
      </c>
      <c r="P77" s="15">
        <f t="shared" si="36"/>
        <v>40</v>
      </c>
      <c r="R77" s="8"/>
      <c r="T77"/>
    </row>
    <row r="78" spans="2:20" ht="23.1" customHeight="1" x14ac:dyDescent="0.25">
      <c r="B78" s="46" t="s">
        <v>118</v>
      </c>
      <c r="C78" s="50">
        <v>4</v>
      </c>
      <c r="D78" s="50">
        <v>0</v>
      </c>
      <c r="E78" s="50">
        <v>0</v>
      </c>
      <c r="F78" s="50">
        <v>3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11</v>
      </c>
      <c r="N78" s="50">
        <v>0</v>
      </c>
      <c r="O78" s="15">
        <f t="shared" si="35"/>
        <v>8</v>
      </c>
      <c r="P78" s="15">
        <f t="shared" si="36"/>
        <v>19</v>
      </c>
      <c r="R78" s="8"/>
      <c r="T78"/>
    </row>
    <row r="79" spans="2:20" ht="23.1" customHeight="1" x14ac:dyDescent="0.25">
      <c r="B79" s="45" t="s">
        <v>119</v>
      </c>
      <c r="C79" s="50">
        <v>7</v>
      </c>
      <c r="D79" s="50">
        <v>2</v>
      </c>
      <c r="E79" s="50">
        <v>1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10</v>
      </c>
      <c r="N79" s="50">
        <v>0</v>
      </c>
      <c r="O79" s="15">
        <f t="shared" si="35"/>
        <v>11</v>
      </c>
      <c r="P79" s="15">
        <f t="shared" si="36"/>
        <v>21</v>
      </c>
      <c r="R79" s="8"/>
      <c r="T79"/>
    </row>
    <row r="80" spans="2:20" ht="23.1" customHeight="1" x14ac:dyDescent="0.25">
      <c r="B80" s="47" t="s">
        <v>120</v>
      </c>
      <c r="C80" s="50">
        <v>6</v>
      </c>
      <c r="D80" s="50">
        <v>1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21</v>
      </c>
      <c r="N80" s="50">
        <v>0</v>
      </c>
      <c r="O80" s="15">
        <f t="shared" si="35"/>
        <v>7</v>
      </c>
      <c r="P80" s="15">
        <f t="shared" si="36"/>
        <v>28</v>
      </c>
      <c r="R80" s="8"/>
      <c r="T80"/>
    </row>
    <row r="81" spans="2:20" ht="23.1" customHeight="1" x14ac:dyDescent="0.25">
      <c r="B81" s="45" t="s">
        <v>121</v>
      </c>
      <c r="C81" s="50">
        <v>3</v>
      </c>
      <c r="D81" s="50">
        <v>0</v>
      </c>
      <c r="E81" s="50">
        <v>0</v>
      </c>
      <c r="F81" s="50">
        <v>1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9</v>
      </c>
      <c r="N81" s="50">
        <v>0</v>
      </c>
      <c r="O81" s="15">
        <f t="shared" si="35"/>
        <v>5</v>
      </c>
      <c r="P81" s="15">
        <f t="shared" si="36"/>
        <v>14</v>
      </c>
      <c r="R81" s="8"/>
      <c r="T81"/>
    </row>
    <row r="82" spans="2:20" ht="23.1" customHeight="1" x14ac:dyDescent="0.25">
      <c r="B82" s="46" t="s">
        <v>122</v>
      </c>
      <c r="C82" s="50">
        <v>4</v>
      </c>
      <c r="D82" s="50">
        <v>1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10</v>
      </c>
      <c r="N82" s="50">
        <v>0</v>
      </c>
      <c r="O82" s="15">
        <f t="shared" si="35"/>
        <v>6</v>
      </c>
      <c r="P82" s="15">
        <f t="shared" si="36"/>
        <v>16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4</v>
      </c>
      <c r="N83" s="50">
        <v>0</v>
      </c>
      <c r="O83" s="15">
        <f t="shared" si="35"/>
        <v>3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5</v>
      </c>
      <c r="N84" s="50">
        <v>0</v>
      </c>
      <c r="O84" s="15">
        <f t="shared" si="35"/>
        <v>2</v>
      </c>
      <c r="P84" s="15">
        <f t="shared" si="36"/>
        <v>7</v>
      </c>
      <c r="R84" s="8"/>
      <c r="T84"/>
    </row>
    <row r="85" spans="2:20" ht="23.1" customHeight="1" x14ac:dyDescent="0.25">
      <c r="B85" s="45" t="s">
        <v>125</v>
      </c>
      <c r="C85" s="50">
        <v>3</v>
      </c>
      <c r="D85" s="50">
        <v>0</v>
      </c>
      <c r="E85" s="50">
        <v>2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8</v>
      </c>
      <c r="N85" s="50">
        <v>0</v>
      </c>
      <c r="O85" s="15">
        <f t="shared" si="35"/>
        <v>5</v>
      </c>
      <c r="P85" s="15">
        <f t="shared" si="36"/>
        <v>13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1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9</v>
      </c>
      <c r="N86" s="50">
        <v>0</v>
      </c>
      <c r="O86" s="15">
        <f t="shared" si="35"/>
        <v>2</v>
      </c>
      <c r="P86" s="15">
        <f t="shared" si="36"/>
        <v>11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2</v>
      </c>
      <c r="N87" s="50">
        <v>0</v>
      </c>
      <c r="O87" s="15">
        <f t="shared" si="35"/>
        <v>1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3</v>
      </c>
      <c r="N88" s="50">
        <v>0</v>
      </c>
      <c r="O88" s="15">
        <f t="shared" si="35"/>
        <v>0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</v>
      </c>
      <c r="N89" s="50">
        <v>0</v>
      </c>
      <c r="O89" s="15">
        <f t="shared" si="35"/>
        <v>1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4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5</v>
      </c>
      <c r="P90" s="15">
        <f t="shared" si="36"/>
        <v>8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4</v>
      </c>
      <c r="N91" s="50">
        <v>0</v>
      </c>
      <c r="O91" s="15">
        <f t="shared" si="35"/>
        <v>0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3</v>
      </c>
      <c r="N92" s="50">
        <v>0</v>
      </c>
      <c r="O92" s="15">
        <f t="shared" si="35"/>
        <v>2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2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2</v>
      </c>
      <c r="J94" s="50">
        <v>0</v>
      </c>
      <c r="K94" s="50">
        <v>0</v>
      </c>
      <c r="L94" s="50">
        <v>0</v>
      </c>
      <c r="M94" s="50">
        <v>4</v>
      </c>
      <c r="N94" s="50">
        <v>0</v>
      </c>
      <c r="O94" s="15">
        <f t="shared" si="35"/>
        <v>4</v>
      </c>
      <c r="P94" s="15">
        <f t="shared" si="36"/>
        <v>8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3</v>
      </c>
      <c r="P95" s="15">
        <f t="shared" si="36"/>
        <v>4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1</v>
      </c>
      <c r="E96" s="50">
        <v>1</v>
      </c>
      <c r="F96" s="50">
        <v>3</v>
      </c>
      <c r="G96" s="50">
        <v>2</v>
      </c>
      <c r="H96" s="50">
        <v>0</v>
      </c>
      <c r="I96" s="50">
        <v>1</v>
      </c>
      <c r="J96" s="50">
        <v>1</v>
      </c>
      <c r="K96" s="50">
        <v>0</v>
      </c>
      <c r="L96" s="50">
        <v>0</v>
      </c>
      <c r="M96" s="50">
        <v>7</v>
      </c>
      <c r="N96" s="50">
        <v>0</v>
      </c>
      <c r="O96" s="15">
        <f t="shared" si="35"/>
        <v>11</v>
      </c>
      <c r="P96" s="15">
        <f t="shared" si="36"/>
        <v>18</v>
      </c>
      <c r="R96" s="8"/>
      <c r="T96"/>
    </row>
    <row r="97" spans="2:20" ht="23.1" customHeight="1" x14ac:dyDescent="0.25">
      <c r="B97" s="45" t="s">
        <v>137</v>
      </c>
      <c r="C97" s="50">
        <v>6</v>
      </c>
      <c r="D97" s="50">
        <v>2</v>
      </c>
      <c r="E97" s="50">
        <v>1</v>
      </c>
      <c r="F97" s="50">
        <v>1</v>
      </c>
      <c r="G97" s="50">
        <v>2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13</v>
      </c>
      <c r="P97" s="15">
        <f t="shared" si="36"/>
        <v>15</v>
      </c>
      <c r="R97" s="8"/>
      <c r="T97"/>
    </row>
    <row r="98" spans="2:20" ht="23.1" customHeight="1" x14ac:dyDescent="0.25">
      <c r="B98" s="46" t="s">
        <v>138</v>
      </c>
      <c r="C98" s="50">
        <v>5</v>
      </c>
      <c r="D98" s="50">
        <v>0</v>
      </c>
      <c r="E98" s="50">
        <v>0</v>
      </c>
      <c r="F98" s="50">
        <v>4</v>
      </c>
      <c r="G98" s="50">
        <v>0</v>
      </c>
      <c r="H98" s="50">
        <v>0</v>
      </c>
      <c r="I98" s="50">
        <v>2</v>
      </c>
      <c r="J98" s="50">
        <v>1</v>
      </c>
      <c r="K98" s="50">
        <v>0</v>
      </c>
      <c r="L98" s="50">
        <v>0</v>
      </c>
      <c r="M98" s="50">
        <v>6</v>
      </c>
      <c r="N98" s="50">
        <v>0</v>
      </c>
      <c r="O98" s="15">
        <f t="shared" si="35"/>
        <v>12</v>
      </c>
      <c r="P98" s="15">
        <f t="shared" si="36"/>
        <v>18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1</v>
      </c>
      <c r="E99" s="50">
        <v>0</v>
      </c>
      <c r="F99" s="50">
        <v>8</v>
      </c>
      <c r="G99" s="50">
        <v>0</v>
      </c>
      <c r="H99" s="50">
        <v>0</v>
      </c>
      <c r="I99" s="50">
        <v>2</v>
      </c>
      <c r="J99" s="50">
        <v>0</v>
      </c>
      <c r="K99" s="50">
        <v>0</v>
      </c>
      <c r="L99" s="50">
        <v>0</v>
      </c>
      <c r="M99" s="50">
        <v>4</v>
      </c>
      <c r="N99" s="50">
        <v>0</v>
      </c>
      <c r="O99" s="15">
        <f t="shared" si="35"/>
        <v>18</v>
      </c>
      <c r="P99" s="15">
        <f t="shared" si="36"/>
        <v>22</v>
      </c>
      <c r="R99" s="8"/>
      <c r="T99"/>
    </row>
    <row r="100" spans="2:20" ht="23.1" customHeight="1" x14ac:dyDescent="0.25">
      <c r="B100" s="47" t="s">
        <v>140</v>
      </c>
      <c r="C100" s="50">
        <v>17</v>
      </c>
      <c r="D100" s="50">
        <v>1</v>
      </c>
      <c r="E100" s="50">
        <v>2</v>
      </c>
      <c r="F100" s="50">
        <v>9</v>
      </c>
      <c r="G100" s="50">
        <v>3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13</v>
      </c>
      <c r="N100" s="50">
        <v>0</v>
      </c>
      <c r="O100" s="15">
        <f t="shared" si="35"/>
        <v>33</v>
      </c>
      <c r="P100" s="15">
        <f t="shared" si="36"/>
        <v>46</v>
      </c>
      <c r="R100" s="8"/>
      <c r="T100"/>
    </row>
    <row r="101" spans="2:20" ht="23.1" customHeight="1" x14ac:dyDescent="0.25">
      <c r="B101" s="45" t="s">
        <v>141</v>
      </c>
      <c r="C101" s="50">
        <v>45</v>
      </c>
      <c r="D101" s="50">
        <v>14</v>
      </c>
      <c r="E101" s="50">
        <v>4</v>
      </c>
      <c r="F101" s="50">
        <v>14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12</v>
      </c>
      <c r="N101" s="50">
        <v>0</v>
      </c>
      <c r="O101" s="15">
        <f t="shared" si="35"/>
        <v>78</v>
      </c>
      <c r="P101" s="15">
        <f t="shared" si="36"/>
        <v>90</v>
      </c>
      <c r="R101" s="8"/>
      <c r="T101"/>
    </row>
    <row r="102" spans="2:20" ht="23.1" customHeight="1" x14ac:dyDescent="0.25">
      <c r="B102" s="46" t="s">
        <v>142</v>
      </c>
      <c r="C102" s="50">
        <v>116</v>
      </c>
      <c r="D102" s="50">
        <v>15</v>
      </c>
      <c r="E102" s="50">
        <v>8</v>
      </c>
      <c r="F102" s="50">
        <v>10</v>
      </c>
      <c r="G102" s="50">
        <v>2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15</v>
      </c>
      <c r="N102" s="50">
        <v>0</v>
      </c>
      <c r="O102" s="15">
        <f t="shared" si="35"/>
        <v>152</v>
      </c>
      <c r="P102" s="15">
        <f t="shared" si="36"/>
        <v>167</v>
      </c>
      <c r="R102" s="8"/>
      <c r="T102"/>
    </row>
    <row r="103" spans="2:20" ht="23.1" customHeight="1" x14ac:dyDescent="0.25">
      <c r="B103" s="45" t="s">
        <v>143</v>
      </c>
      <c r="C103" s="50">
        <v>158</v>
      </c>
      <c r="D103" s="50">
        <v>12</v>
      </c>
      <c r="E103" s="50">
        <v>10</v>
      </c>
      <c r="F103" s="50">
        <v>16</v>
      </c>
      <c r="G103" s="50">
        <v>0</v>
      </c>
      <c r="H103" s="50">
        <v>0</v>
      </c>
      <c r="I103" s="50">
        <v>1</v>
      </c>
      <c r="J103" s="50">
        <v>1</v>
      </c>
      <c r="K103" s="50">
        <v>0</v>
      </c>
      <c r="L103" s="50">
        <v>0</v>
      </c>
      <c r="M103" s="50">
        <v>26</v>
      </c>
      <c r="N103" s="50">
        <v>0</v>
      </c>
      <c r="O103" s="15">
        <f t="shared" si="35"/>
        <v>198</v>
      </c>
      <c r="P103" s="15">
        <f t="shared" si="36"/>
        <v>224</v>
      </c>
      <c r="R103" s="8"/>
      <c r="T103"/>
    </row>
    <row r="104" spans="2:20" ht="23.1" customHeight="1" x14ac:dyDescent="0.25">
      <c r="B104" s="47" t="s">
        <v>144</v>
      </c>
      <c r="C104" s="50">
        <v>149</v>
      </c>
      <c r="D104" s="50">
        <v>9</v>
      </c>
      <c r="E104" s="50">
        <v>6</v>
      </c>
      <c r="F104" s="50">
        <v>13</v>
      </c>
      <c r="G104" s="50">
        <v>1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26</v>
      </c>
      <c r="N104" s="50">
        <v>0</v>
      </c>
      <c r="O104" s="15">
        <f t="shared" si="35"/>
        <v>178</v>
      </c>
      <c r="P104" s="15">
        <f t="shared" si="36"/>
        <v>204</v>
      </c>
      <c r="R104" s="8"/>
      <c r="T104"/>
    </row>
    <row r="105" spans="2:20" ht="23.1" customHeight="1" x14ac:dyDescent="0.25">
      <c r="B105" s="45" t="s">
        <v>145</v>
      </c>
      <c r="C105" s="50">
        <v>88</v>
      </c>
      <c r="D105" s="50">
        <v>11</v>
      </c>
      <c r="E105" s="50">
        <v>2</v>
      </c>
      <c r="F105" s="50">
        <v>12</v>
      </c>
      <c r="G105" s="50">
        <v>0</v>
      </c>
      <c r="H105" s="50">
        <v>0</v>
      </c>
      <c r="I105" s="50">
        <v>2</v>
      </c>
      <c r="J105" s="50">
        <v>0</v>
      </c>
      <c r="K105" s="50">
        <v>0</v>
      </c>
      <c r="L105" s="50">
        <v>0</v>
      </c>
      <c r="M105" s="50">
        <v>39</v>
      </c>
      <c r="N105" s="50">
        <v>0</v>
      </c>
      <c r="O105" s="15">
        <f t="shared" si="35"/>
        <v>115</v>
      </c>
      <c r="P105" s="15">
        <f t="shared" si="36"/>
        <v>154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3502</v>
      </c>
      <c r="D106" s="16">
        <f t="shared" ref="D106:P106" si="37">SUM(D10:D105)</f>
        <v>381</v>
      </c>
      <c r="E106" s="16">
        <f t="shared" si="37"/>
        <v>400</v>
      </c>
      <c r="F106" s="16">
        <f t="shared" si="37"/>
        <v>702</v>
      </c>
      <c r="G106" s="16">
        <f t="shared" si="37"/>
        <v>28</v>
      </c>
      <c r="H106" s="16">
        <f t="shared" si="37"/>
        <v>1</v>
      </c>
      <c r="I106" s="16">
        <f t="shared" si="37"/>
        <v>462</v>
      </c>
      <c r="J106" s="16">
        <f t="shared" si="37"/>
        <v>42</v>
      </c>
      <c r="K106" s="16">
        <f t="shared" si="37"/>
        <v>49</v>
      </c>
      <c r="L106" s="16">
        <f t="shared" si="37"/>
        <v>5</v>
      </c>
      <c r="M106" s="16">
        <f t="shared" si="37"/>
        <v>5218</v>
      </c>
      <c r="N106" s="16">
        <f t="shared" si="37"/>
        <v>0</v>
      </c>
      <c r="O106" s="16">
        <f t="shared" si="37"/>
        <v>5572</v>
      </c>
      <c r="P106" s="16">
        <f t="shared" si="37"/>
        <v>10790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0.32455977757182575</v>
      </c>
      <c r="D107" s="43">
        <f t="shared" si="38"/>
        <v>3.5310472659870251E-2</v>
      </c>
      <c r="E107" s="43">
        <f t="shared" si="38"/>
        <v>3.7071362372567189E-2</v>
      </c>
      <c r="F107" s="43">
        <f t="shared" si="38"/>
        <v>6.5060240963855417E-2</v>
      </c>
      <c r="G107" s="43">
        <f t="shared" si="38"/>
        <v>2.5949953660797036E-3</v>
      </c>
      <c r="H107" s="43">
        <f t="shared" si="38"/>
        <v>9.2678405931417978E-5</v>
      </c>
      <c r="I107" s="43">
        <f t="shared" si="38"/>
        <v>4.2817423540315105E-2</v>
      </c>
      <c r="J107" s="43">
        <f t="shared" si="38"/>
        <v>3.8924930491195551E-3</v>
      </c>
      <c r="K107" s="43">
        <f t="shared" si="38"/>
        <v>4.5412418906394811E-3</v>
      </c>
      <c r="L107" s="43">
        <f t="shared" si="38"/>
        <v>4.6339202965708991E-4</v>
      </c>
      <c r="M107" s="43">
        <f t="shared" si="38"/>
        <v>0.48359592215013902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0.62849964106245515</v>
      </c>
      <c r="D108" s="44">
        <f t="shared" ref="D108:N108" si="39">D106/$O$106</f>
        <v>6.8377602297200288E-2</v>
      </c>
      <c r="E108" s="44">
        <f t="shared" si="39"/>
        <v>7.1787508973438621E-2</v>
      </c>
      <c r="F108" s="44">
        <f t="shared" si="39"/>
        <v>0.12598707824838479</v>
      </c>
      <c r="G108" s="44">
        <f t="shared" si="39"/>
        <v>5.0251256281407036E-3</v>
      </c>
      <c r="H108" s="44">
        <f t="shared" si="39"/>
        <v>1.7946877243359656E-4</v>
      </c>
      <c r="I108" s="44">
        <f t="shared" si="39"/>
        <v>8.2914572864321606E-2</v>
      </c>
      <c r="J108" s="44">
        <f t="shared" si="39"/>
        <v>7.537688442211055E-3</v>
      </c>
      <c r="K108" s="44">
        <f t="shared" si="39"/>
        <v>8.7939698492462311E-3</v>
      </c>
      <c r="L108" s="44">
        <f t="shared" si="39"/>
        <v>8.9734386216798272E-4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sqref="A1:AF6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67" t="str">
        <f>'[1]23.09 Kiira-Bulindo'!C3:G3</f>
        <v>MCC - C12- STN71- KIRA-BULINDO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179</v>
      </c>
      <c r="E5" s="3"/>
      <c r="F5" s="41" t="s">
        <v>1</v>
      </c>
      <c r="G5" s="62" t="str">
        <f>'[1]25.09 Bulindo-Kira'!G5:H5</f>
        <v>Kira Bulindo Road</v>
      </c>
      <c r="H5" s="63"/>
      <c r="I5" s="14"/>
      <c r="J5" s="2" t="s">
        <v>5</v>
      </c>
      <c r="K5" s="62" t="str">
        <f>'[1]25.09 Bulindo-Kira'!K5:L5</f>
        <v>Onyuti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'[1]23.09 Kiira-Bulindo'!D6:E6</f>
        <v>KIRA</v>
      </c>
      <c r="E6" s="63"/>
      <c r="F6" s="2" t="s">
        <v>2</v>
      </c>
      <c r="G6" s="62" t="str">
        <f>'[1]23.09 Kiira-Bulindo'!G6:H6</f>
        <v>BULINDO</v>
      </c>
      <c r="H6" s="63"/>
      <c r="J6" s="2" t="s">
        <v>21</v>
      </c>
      <c r="K6" s="62" t="str">
        <f>'[1]25.09 Bulindo-Kira'!K6:L6</f>
        <v>Tracy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41</v>
      </c>
      <c r="D10" s="50">
        <v>3</v>
      </c>
      <c r="E10" s="50">
        <v>3</v>
      </c>
      <c r="F10" s="50">
        <v>13</v>
      </c>
      <c r="G10" s="50">
        <v>2</v>
      </c>
      <c r="H10" s="50">
        <v>0</v>
      </c>
      <c r="I10" s="50">
        <v>2</v>
      </c>
      <c r="J10" s="50">
        <v>0</v>
      </c>
      <c r="K10" s="50">
        <v>1</v>
      </c>
      <c r="L10" s="50">
        <v>0</v>
      </c>
      <c r="M10" s="50">
        <v>63</v>
      </c>
      <c r="N10" s="50">
        <v>0</v>
      </c>
      <c r="O10" s="15">
        <f t="shared" ref="O10:O57" si="0">SUM(C10:L10,N10)</f>
        <v>65</v>
      </c>
      <c r="P10" s="15">
        <f t="shared" ref="P10:P57" si="1">SUM(C10:N10)</f>
        <v>128</v>
      </c>
      <c r="R10" s="1" t="s">
        <v>6</v>
      </c>
      <c r="S10" s="17">
        <f t="shared" ref="S10:AF10" si="2">SUM(C10:C13)</f>
        <v>165</v>
      </c>
      <c r="T10" s="17">
        <f t="shared" si="2"/>
        <v>18</v>
      </c>
      <c r="U10" s="17">
        <f t="shared" si="2"/>
        <v>12</v>
      </c>
      <c r="V10" s="17">
        <f t="shared" si="2"/>
        <v>34</v>
      </c>
      <c r="W10" s="17">
        <f t="shared" si="2"/>
        <v>3</v>
      </c>
      <c r="X10" s="17">
        <f t="shared" si="2"/>
        <v>0</v>
      </c>
      <c r="Y10" s="17">
        <f t="shared" si="2"/>
        <v>6</v>
      </c>
      <c r="Z10" s="17">
        <f t="shared" si="2"/>
        <v>0</v>
      </c>
      <c r="AA10" s="17">
        <f t="shared" si="2"/>
        <v>2</v>
      </c>
      <c r="AB10" s="17">
        <f t="shared" si="2"/>
        <v>1</v>
      </c>
      <c r="AC10" s="17">
        <f t="shared" si="2"/>
        <v>282</v>
      </c>
      <c r="AD10" s="17">
        <f t="shared" si="2"/>
        <v>0</v>
      </c>
      <c r="AE10" s="31">
        <f t="shared" si="2"/>
        <v>241</v>
      </c>
      <c r="AF10" s="31">
        <f t="shared" si="2"/>
        <v>523</v>
      </c>
    </row>
    <row r="11" spans="2:32" s="6" customFormat="1" ht="23.1" customHeight="1" x14ac:dyDescent="0.25">
      <c r="B11" s="23" t="s">
        <v>38</v>
      </c>
      <c r="C11" s="50">
        <v>47</v>
      </c>
      <c r="D11" s="50">
        <v>4</v>
      </c>
      <c r="E11" s="50">
        <v>5</v>
      </c>
      <c r="F11" s="50">
        <v>8</v>
      </c>
      <c r="G11" s="50">
        <v>1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61</v>
      </c>
      <c r="N11" s="50">
        <v>0</v>
      </c>
      <c r="O11" s="15">
        <f t="shared" si="0"/>
        <v>66</v>
      </c>
      <c r="P11" s="15">
        <f t="shared" si="1"/>
        <v>127</v>
      </c>
      <c r="R11" s="1" t="s">
        <v>7</v>
      </c>
      <c r="S11" s="17">
        <f t="shared" ref="S11:AF11" si="3">SUM(C14:C17)</f>
        <v>125</v>
      </c>
      <c r="T11" s="17">
        <f t="shared" si="3"/>
        <v>9</v>
      </c>
      <c r="U11" s="17">
        <f t="shared" si="3"/>
        <v>14</v>
      </c>
      <c r="V11" s="17">
        <f t="shared" si="3"/>
        <v>27</v>
      </c>
      <c r="W11" s="17">
        <f t="shared" si="3"/>
        <v>1</v>
      </c>
      <c r="X11" s="17">
        <f t="shared" si="3"/>
        <v>0</v>
      </c>
      <c r="Y11" s="17">
        <f t="shared" si="3"/>
        <v>10</v>
      </c>
      <c r="Z11" s="17">
        <f t="shared" si="3"/>
        <v>1</v>
      </c>
      <c r="AA11" s="17">
        <f t="shared" si="3"/>
        <v>2</v>
      </c>
      <c r="AB11" s="17">
        <f t="shared" si="3"/>
        <v>1</v>
      </c>
      <c r="AC11" s="17">
        <f t="shared" si="3"/>
        <v>399</v>
      </c>
      <c r="AD11" s="17">
        <f t="shared" si="3"/>
        <v>0</v>
      </c>
      <c r="AE11" s="31">
        <f t="shared" si="3"/>
        <v>190</v>
      </c>
      <c r="AF11" s="31">
        <f t="shared" si="3"/>
        <v>589</v>
      </c>
    </row>
    <row r="12" spans="2:32" ht="23.1" customHeight="1" x14ac:dyDescent="0.25">
      <c r="B12" s="23" t="s">
        <v>39</v>
      </c>
      <c r="C12" s="50">
        <v>50</v>
      </c>
      <c r="D12" s="50">
        <v>11</v>
      </c>
      <c r="E12" s="50">
        <v>2</v>
      </c>
      <c r="F12" s="50">
        <v>9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1</v>
      </c>
      <c r="M12" s="50">
        <v>83</v>
      </c>
      <c r="N12" s="50">
        <v>0</v>
      </c>
      <c r="O12" s="15">
        <f t="shared" si="0"/>
        <v>76</v>
      </c>
      <c r="P12" s="15">
        <f t="shared" si="1"/>
        <v>159</v>
      </c>
      <c r="R12" s="1" t="s">
        <v>8</v>
      </c>
      <c r="S12" s="17">
        <f t="shared" ref="S12:AF12" si="4">SUM(C18:C21)</f>
        <v>90</v>
      </c>
      <c r="T12" s="17">
        <f t="shared" si="4"/>
        <v>14</v>
      </c>
      <c r="U12" s="17">
        <f t="shared" si="4"/>
        <v>16</v>
      </c>
      <c r="V12" s="17">
        <f t="shared" si="4"/>
        <v>45</v>
      </c>
      <c r="W12" s="17">
        <f t="shared" si="4"/>
        <v>0</v>
      </c>
      <c r="X12" s="17">
        <f t="shared" si="4"/>
        <v>0</v>
      </c>
      <c r="Y12" s="17">
        <f t="shared" si="4"/>
        <v>16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307</v>
      </c>
      <c r="AD12" s="17">
        <f t="shared" si="4"/>
        <v>0</v>
      </c>
      <c r="AE12" s="31">
        <f t="shared" si="4"/>
        <v>182</v>
      </c>
      <c r="AF12" s="31">
        <f t="shared" si="4"/>
        <v>489</v>
      </c>
    </row>
    <row r="13" spans="2:32" ht="23.1" customHeight="1" x14ac:dyDescent="0.25">
      <c r="B13" s="23" t="s">
        <v>40</v>
      </c>
      <c r="C13" s="50">
        <v>27</v>
      </c>
      <c r="D13" s="50">
        <v>0</v>
      </c>
      <c r="E13" s="50">
        <v>2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75</v>
      </c>
      <c r="N13" s="50">
        <v>0</v>
      </c>
      <c r="O13" s="15">
        <f t="shared" si="0"/>
        <v>34</v>
      </c>
      <c r="P13" s="15">
        <f t="shared" si="1"/>
        <v>109</v>
      </c>
      <c r="R13" s="1" t="s">
        <v>9</v>
      </c>
      <c r="S13" s="17">
        <f t="shared" ref="S13:AF13" si="5">SUM(C22:C25)</f>
        <v>83</v>
      </c>
      <c r="T13" s="17">
        <f t="shared" si="5"/>
        <v>12</v>
      </c>
      <c r="U13" s="17">
        <f t="shared" si="5"/>
        <v>16</v>
      </c>
      <c r="V13" s="17">
        <f t="shared" si="5"/>
        <v>33</v>
      </c>
      <c r="W13" s="17">
        <f t="shared" si="5"/>
        <v>1</v>
      </c>
      <c r="X13" s="17">
        <f t="shared" si="5"/>
        <v>0</v>
      </c>
      <c r="Y13" s="17">
        <f t="shared" si="5"/>
        <v>36</v>
      </c>
      <c r="Z13" s="17">
        <f t="shared" si="5"/>
        <v>1</v>
      </c>
      <c r="AA13" s="17">
        <f t="shared" si="5"/>
        <v>3</v>
      </c>
      <c r="AB13" s="17">
        <f t="shared" si="5"/>
        <v>2</v>
      </c>
      <c r="AC13" s="17">
        <f t="shared" si="5"/>
        <v>263</v>
      </c>
      <c r="AD13" s="17">
        <f t="shared" si="5"/>
        <v>0</v>
      </c>
      <c r="AE13" s="31">
        <f t="shared" si="5"/>
        <v>187</v>
      </c>
      <c r="AF13" s="31">
        <f t="shared" si="5"/>
        <v>450</v>
      </c>
    </row>
    <row r="14" spans="2:32" ht="23.1" customHeight="1" x14ac:dyDescent="0.25">
      <c r="B14" s="23" t="s">
        <v>41</v>
      </c>
      <c r="C14" s="50">
        <v>35</v>
      </c>
      <c r="D14" s="50">
        <v>2</v>
      </c>
      <c r="E14" s="50">
        <v>3</v>
      </c>
      <c r="F14" s="50">
        <v>11</v>
      </c>
      <c r="G14" s="50">
        <v>1</v>
      </c>
      <c r="H14" s="50">
        <v>0</v>
      </c>
      <c r="I14" s="50">
        <v>1</v>
      </c>
      <c r="J14" s="50">
        <v>0</v>
      </c>
      <c r="K14" s="50">
        <v>2</v>
      </c>
      <c r="L14" s="50">
        <v>0</v>
      </c>
      <c r="M14" s="50">
        <v>125</v>
      </c>
      <c r="N14" s="50">
        <v>0</v>
      </c>
      <c r="O14" s="15">
        <f t="shared" si="0"/>
        <v>55</v>
      </c>
      <c r="P14" s="15">
        <f t="shared" si="1"/>
        <v>180</v>
      </c>
      <c r="R14" s="1" t="s">
        <v>10</v>
      </c>
      <c r="S14" s="17">
        <f t="shared" ref="S14:AF14" si="6">SUM(C26:C29)</f>
        <v>98</v>
      </c>
      <c r="T14" s="17">
        <f t="shared" si="6"/>
        <v>18</v>
      </c>
      <c r="U14" s="17">
        <f t="shared" si="6"/>
        <v>20</v>
      </c>
      <c r="V14" s="17">
        <f t="shared" si="6"/>
        <v>21</v>
      </c>
      <c r="W14" s="17">
        <f t="shared" si="6"/>
        <v>0</v>
      </c>
      <c r="X14" s="17">
        <f t="shared" si="6"/>
        <v>0</v>
      </c>
      <c r="Y14" s="17">
        <f t="shared" si="6"/>
        <v>32</v>
      </c>
      <c r="Z14" s="17">
        <f t="shared" si="6"/>
        <v>6</v>
      </c>
      <c r="AA14" s="17">
        <f t="shared" si="6"/>
        <v>3</v>
      </c>
      <c r="AB14" s="17">
        <f t="shared" si="6"/>
        <v>0</v>
      </c>
      <c r="AC14" s="17">
        <f t="shared" si="6"/>
        <v>270</v>
      </c>
      <c r="AD14" s="17">
        <f t="shared" si="6"/>
        <v>0</v>
      </c>
      <c r="AE14" s="31">
        <f t="shared" si="6"/>
        <v>198</v>
      </c>
      <c r="AF14" s="31">
        <f t="shared" si="6"/>
        <v>468</v>
      </c>
    </row>
    <row r="15" spans="2:32" ht="23.1" customHeight="1" x14ac:dyDescent="0.25">
      <c r="B15" s="23" t="s">
        <v>42</v>
      </c>
      <c r="C15" s="50">
        <v>35</v>
      </c>
      <c r="D15" s="50">
        <v>3</v>
      </c>
      <c r="E15" s="50">
        <v>1</v>
      </c>
      <c r="F15" s="50">
        <v>7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1</v>
      </c>
      <c r="M15" s="50">
        <v>90</v>
      </c>
      <c r="N15" s="50">
        <v>0</v>
      </c>
      <c r="O15" s="15">
        <f t="shared" si="0"/>
        <v>50</v>
      </c>
      <c r="P15" s="15">
        <f t="shared" si="1"/>
        <v>140</v>
      </c>
      <c r="R15" s="1" t="s">
        <v>11</v>
      </c>
      <c r="S15" s="17">
        <f t="shared" ref="S15:AF15" si="7">SUM(C30:C33)</f>
        <v>121</v>
      </c>
      <c r="T15" s="17">
        <f t="shared" si="7"/>
        <v>17</v>
      </c>
      <c r="U15" s="17">
        <f t="shared" si="7"/>
        <v>24</v>
      </c>
      <c r="V15" s="17">
        <f t="shared" si="7"/>
        <v>30</v>
      </c>
      <c r="W15" s="17">
        <f t="shared" si="7"/>
        <v>1</v>
      </c>
      <c r="X15" s="17">
        <f t="shared" si="7"/>
        <v>0</v>
      </c>
      <c r="Y15" s="17">
        <f t="shared" si="7"/>
        <v>22</v>
      </c>
      <c r="Z15" s="17">
        <f t="shared" si="7"/>
        <v>3</v>
      </c>
      <c r="AA15" s="17">
        <f t="shared" si="7"/>
        <v>2</v>
      </c>
      <c r="AB15" s="17">
        <f t="shared" si="7"/>
        <v>0</v>
      </c>
      <c r="AC15" s="17">
        <f t="shared" si="7"/>
        <v>192</v>
      </c>
      <c r="AD15" s="17">
        <f t="shared" si="7"/>
        <v>1</v>
      </c>
      <c r="AE15" s="31">
        <f t="shared" si="7"/>
        <v>221</v>
      </c>
      <c r="AF15" s="31">
        <f t="shared" si="7"/>
        <v>413</v>
      </c>
    </row>
    <row r="16" spans="2:32" ht="23.1" customHeight="1" x14ac:dyDescent="0.25">
      <c r="B16" s="23" t="s">
        <v>43</v>
      </c>
      <c r="C16" s="50">
        <v>34</v>
      </c>
      <c r="D16" s="50">
        <v>3</v>
      </c>
      <c r="E16" s="50">
        <v>3</v>
      </c>
      <c r="F16" s="50">
        <v>4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91</v>
      </c>
      <c r="N16" s="50">
        <v>0</v>
      </c>
      <c r="O16" s="15">
        <f t="shared" si="0"/>
        <v>46</v>
      </c>
      <c r="P16" s="15">
        <f t="shared" si="1"/>
        <v>137</v>
      </c>
      <c r="R16" s="1" t="s">
        <v>12</v>
      </c>
      <c r="S16" s="17">
        <f t="shared" ref="S16:AF16" si="8">SUM(C34:C37)</f>
        <v>102</v>
      </c>
      <c r="T16" s="17">
        <f t="shared" si="8"/>
        <v>16</v>
      </c>
      <c r="U16" s="17">
        <f t="shared" si="8"/>
        <v>12</v>
      </c>
      <c r="V16" s="17">
        <f t="shared" si="8"/>
        <v>26</v>
      </c>
      <c r="W16" s="17">
        <f t="shared" si="8"/>
        <v>0</v>
      </c>
      <c r="X16" s="17">
        <f t="shared" si="8"/>
        <v>0</v>
      </c>
      <c r="Y16" s="17">
        <f t="shared" si="8"/>
        <v>24</v>
      </c>
      <c r="Z16" s="17">
        <f t="shared" si="8"/>
        <v>3</v>
      </c>
      <c r="AA16" s="17">
        <f t="shared" si="8"/>
        <v>4</v>
      </c>
      <c r="AB16" s="17">
        <f t="shared" si="8"/>
        <v>1</v>
      </c>
      <c r="AC16" s="17">
        <f t="shared" si="8"/>
        <v>114</v>
      </c>
      <c r="AD16" s="17">
        <f t="shared" si="8"/>
        <v>0</v>
      </c>
      <c r="AE16" s="31">
        <f t="shared" si="8"/>
        <v>188</v>
      </c>
      <c r="AF16" s="31">
        <f t="shared" si="8"/>
        <v>302</v>
      </c>
    </row>
    <row r="17" spans="2:32" ht="23.1" customHeight="1" x14ac:dyDescent="0.25">
      <c r="B17" s="23" t="s">
        <v>44</v>
      </c>
      <c r="C17" s="50">
        <v>21</v>
      </c>
      <c r="D17" s="50">
        <v>1</v>
      </c>
      <c r="E17" s="50">
        <v>7</v>
      </c>
      <c r="F17" s="50">
        <v>5</v>
      </c>
      <c r="G17" s="50">
        <v>0</v>
      </c>
      <c r="H17" s="50">
        <v>0</v>
      </c>
      <c r="I17" s="50">
        <v>4</v>
      </c>
      <c r="J17" s="50">
        <v>1</v>
      </c>
      <c r="K17" s="50">
        <v>0</v>
      </c>
      <c r="L17" s="50">
        <v>0</v>
      </c>
      <c r="M17" s="50">
        <v>93</v>
      </c>
      <c r="N17" s="50">
        <v>0</v>
      </c>
      <c r="O17" s="15">
        <f t="shared" si="0"/>
        <v>39</v>
      </c>
      <c r="P17" s="15">
        <f t="shared" si="1"/>
        <v>132</v>
      </c>
      <c r="R17" s="1" t="s">
        <v>13</v>
      </c>
      <c r="S17" s="17">
        <f t="shared" ref="S17:AF17" si="9">SUM(C38:C41)</f>
        <v>109</v>
      </c>
      <c r="T17" s="17">
        <f t="shared" si="9"/>
        <v>11</v>
      </c>
      <c r="U17" s="17">
        <f t="shared" si="9"/>
        <v>25</v>
      </c>
      <c r="V17" s="17">
        <f t="shared" si="9"/>
        <v>34</v>
      </c>
      <c r="W17" s="17">
        <f t="shared" si="9"/>
        <v>1</v>
      </c>
      <c r="X17" s="17">
        <f t="shared" si="9"/>
        <v>0</v>
      </c>
      <c r="Y17" s="17">
        <f t="shared" si="9"/>
        <v>15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115</v>
      </c>
      <c r="AD17" s="17">
        <f t="shared" si="9"/>
        <v>0</v>
      </c>
      <c r="AE17" s="31">
        <f t="shared" si="9"/>
        <v>198</v>
      </c>
      <c r="AF17" s="31">
        <f t="shared" si="9"/>
        <v>313</v>
      </c>
    </row>
    <row r="18" spans="2:32" ht="23.1" customHeight="1" x14ac:dyDescent="0.25">
      <c r="B18" s="23" t="s">
        <v>45</v>
      </c>
      <c r="C18" s="50">
        <v>22</v>
      </c>
      <c r="D18" s="50">
        <v>3</v>
      </c>
      <c r="E18" s="50">
        <v>3</v>
      </c>
      <c r="F18" s="50">
        <v>13</v>
      </c>
      <c r="G18" s="50">
        <v>0</v>
      </c>
      <c r="H18" s="50">
        <v>0</v>
      </c>
      <c r="I18" s="50">
        <v>5</v>
      </c>
      <c r="J18" s="50">
        <v>0</v>
      </c>
      <c r="K18" s="50">
        <v>0</v>
      </c>
      <c r="L18" s="50">
        <v>0</v>
      </c>
      <c r="M18" s="50">
        <v>60</v>
      </c>
      <c r="N18" s="50">
        <v>0</v>
      </c>
      <c r="O18" s="15">
        <f t="shared" si="0"/>
        <v>46</v>
      </c>
      <c r="P18" s="15">
        <f t="shared" si="1"/>
        <v>106</v>
      </c>
      <c r="R18" s="1" t="s">
        <v>14</v>
      </c>
      <c r="S18" s="17">
        <f t="shared" ref="S18:AF18" si="10">SUM(C42:C45)</f>
        <v>111</v>
      </c>
      <c r="T18" s="17">
        <f t="shared" si="10"/>
        <v>22</v>
      </c>
      <c r="U18" s="17">
        <f t="shared" si="10"/>
        <v>28</v>
      </c>
      <c r="V18" s="17">
        <f t="shared" si="10"/>
        <v>25</v>
      </c>
      <c r="W18" s="17">
        <f t="shared" si="10"/>
        <v>1</v>
      </c>
      <c r="X18" s="17">
        <f t="shared" si="10"/>
        <v>3</v>
      </c>
      <c r="Y18" s="17">
        <f t="shared" si="10"/>
        <v>27</v>
      </c>
      <c r="Z18" s="17">
        <f t="shared" si="10"/>
        <v>4</v>
      </c>
      <c r="AA18" s="17">
        <f t="shared" si="10"/>
        <v>2</v>
      </c>
      <c r="AB18" s="17">
        <f t="shared" si="10"/>
        <v>0</v>
      </c>
      <c r="AC18" s="17">
        <f t="shared" si="10"/>
        <v>193</v>
      </c>
      <c r="AD18" s="17">
        <f t="shared" si="10"/>
        <v>0</v>
      </c>
      <c r="AE18" s="31">
        <f t="shared" si="10"/>
        <v>223</v>
      </c>
      <c r="AF18" s="31">
        <f t="shared" si="10"/>
        <v>416</v>
      </c>
    </row>
    <row r="19" spans="2:32" ht="23.1" customHeight="1" x14ac:dyDescent="0.25">
      <c r="B19" s="23" t="s">
        <v>46</v>
      </c>
      <c r="C19" s="50">
        <v>40</v>
      </c>
      <c r="D19" s="50">
        <v>5</v>
      </c>
      <c r="E19" s="50">
        <v>4</v>
      </c>
      <c r="F19" s="50">
        <v>17</v>
      </c>
      <c r="G19" s="50">
        <v>0</v>
      </c>
      <c r="H19" s="50">
        <v>0</v>
      </c>
      <c r="I19" s="50">
        <v>5</v>
      </c>
      <c r="J19" s="50">
        <v>0</v>
      </c>
      <c r="K19" s="50">
        <v>0</v>
      </c>
      <c r="L19" s="50">
        <v>0</v>
      </c>
      <c r="M19" s="50">
        <v>100</v>
      </c>
      <c r="N19" s="50">
        <v>0</v>
      </c>
      <c r="O19" s="15">
        <f t="shared" si="0"/>
        <v>71</v>
      </c>
      <c r="P19" s="15">
        <f t="shared" si="1"/>
        <v>171</v>
      </c>
      <c r="R19" s="1" t="s">
        <v>15</v>
      </c>
      <c r="S19" s="17">
        <f t="shared" ref="S19:AF19" si="11">SUM(C46:C49)</f>
        <v>147</v>
      </c>
      <c r="T19" s="17">
        <f t="shared" si="11"/>
        <v>45</v>
      </c>
      <c r="U19" s="17">
        <f t="shared" si="11"/>
        <v>17</v>
      </c>
      <c r="V19" s="17">
        <f t="shared" si="11"/>
        <v>37</v>
      </c>
      <c r="W19" s="17">
        <f t="shared" si="11"/>
        <v>0</v>
      </c>
      <c r="X19" s="17">
        <f t="shared" si="11"/>
        <v>0</v>
      </c>
      <c r="Y19" s="17">
        <f t="shared" si="11"/>
        <v>13</v>
      </c>
      <c r="Z19" s="17">
        <f t="shared" si="11"/>
        <v>6</v>
      </c>
      <c r="AA19" s="17">
        <f t="shared" si="11"/>
        <v>0</v>
      </c>
      <c r="AB19" s="17">
        <f t="shared" si="11"/>
        <v>0</v>
      </c>
      <c r="AC19" s="17">
        <f t="shared" si="11"/>
        <v>205</v>
      </c>
      <c r="AD19" s="17">
        <f t="shared" si="11"/>
        <v>1</v>
      </c>
      <c r="AE19" s="31">
        <f t="shared" si="11"/>
        <v>266</v>
      </c>
      <c r="AF19" s="31">
        <f t="shared" si="11"/>
        <v>471</v>
      </c>
    </row>
    <row r="20" spans="2:32" ht="23.1" customHeight="1" x14ac:dyDescent="0.25">
      <c r="B20" s="23" t="s">
        <v>47</v>
      </c>
      <c r="C20" s="50">
        <v>8</v>
      </c>
      <c r="D20" s="50">
        <v>1</v>
      </c>
      <c r="E20" s="50">
        <v>5</v>
      </c>
      <c r="F20" s="50">
        <v>8</v>
      </c>
      <c r="G20" s="50">
        <v>0</v>
      </c>
      <c r="H20" s="50">
        <v>0</v>
      </c>
      <c r="I20" s="50">
        <v>4</v>
      </c>
      <c r="J20" s="50">
        <v>0</v>
      </c>
      <c r="K20" s="50">
        <v>0</v>
      </c>
      <c r="L20" s="50">
        <v>0</v>
      </c>
      <c r="M20" s="50">
        <v>70</v>
      </c>
      <c r="N20" s="50">
        <v>0</v>
      </c>
      <c r="O20" s="15">
        <f t="shared" si="0"/>
        <v>26</v>
      </c>
      <c r="P20" s="15">
        <f t="shared" si="1"/>
        <v>96</v>
      </c>
      <c r="R20" s="1" t="s">
        <v>16</v>
      </c>
      <c r="S20" s="17">
        <f t="shared" ref="S20:AF20" si="12">SUM(C50:C53)</f>
        <v>173</v>
      </c>
      <c r="T20" s="17">
        <f t="shared" si="12"/>
        <v>42</v>
      </c>
      <c r="U20" s="17">
        <f t="shared" si="12"/>
        <v>21</v>
      </c>
      <c r="V20" s="17">
        <f t="shared" si="12"/>
        <v>28</v>
      </c>
      <c r="W20" s="17">
        <f t="shared" si="12"/>
        <v>4</v>
      </c>
      <c r="X20" s="17">
        <f t="shared" si="12"/>
        <v>0</v>
      </c>
      <c r="Y20" s="17">
        <f t="shared" si="12"/>
        <v>14</v>
      </c>
      <c r="Z20" s="17">
        <f t="shared" si="12"/>
        <v>4</v>
      </c>
      <c r="AA20" s="17">
        <f t="shared" si="12"/>
        <v>3</v>
      </c>
      <c r="AB20" s="17">
        <f t="shared" si="12"/>
        <v>0</v>
      </c>
      <c r="AC20" s="17">
        <f t="shared" si="12"/>
        <v>166</v>
      </c>
      <c r="AD20" s="17">
        <f t="shared" si="12"/>
        <v>0</v>
      </c>
      <c r="AE20" s="31">
        <f t="shared" si="12"/>
        <v>289</v>
      </c>
      <c r="AF20" s="31">
        <f t="shared" si="12"/>
        <v>455</v>
      </c>
    </row>
    <row r="21" spans="2:32" ht="23.1" customHeight="1" x14ac:dyDescent="0.25">
      <c r="B21" s="23" t="s">
        <v>48</v>
      </c>
      <c r="C21" s="50">
        <v>20</v>
      </c>
      <c r="D21" s="50">
        <v>5</v>
      </c>
      <c r="E21" s="50">
        <v>4</v>
      </c>
      <c r="F21" s="50">
        <v>7</v>
      </c>
      <c r="G21" s="50">
        <v>0</v>
      </c>
      <c r="H21" s="50">
        <v>0</v>
      </c>
      <c r="I21" s="50">
        <v>2</v>
      </c>
      <c r="J21" s="50">
        <v>0</v>
      </c>
      <c r="K21" s="50">
        <v>1</v>
      </c>
      <c r="L21" s="50">
        <v>0</v>
      </c>
      <c r="M21" s="50">
        <v>77</v>
      </c>
      <c r="N21" s="50">
        <v>0</v>
      </c>
      <c r="O21" s="15">
        <f t="shared" si="0"/>
        <v>39</v>
      </c>
      <c r="P21" s="15">
        <f t="shared" si="1"/>
        <v>116</v>
      </c>
      <c r="R21" s="36" t="s">
        <v>20</v>
      </c>
      <c r="S21" s="34">
        <f t="shared" ref="S21:AF21" si="13">SUM(C54:C57)</f>
        <v>184</v>
      </c>
      <c r="T21" s="17">
        <f t="shared" si="13"/>
        <v>41</v>
      </c>
      <c r="U21" s="17">
        <f t="shared" si="13"/>
        <v>30</v>
      </c>
      <c r="V21" s="17">
        <f t="shared" si="13"/>
        <v>27</v>
      </c>
      <c r="W21" s="17">
        <f t="shared" si="13"/>
        <v>1</v>
      </c>
      <c r="X21" s="17">
        <f t="shared" si="13"/>
        <v>0</v>
      </c>
      <c r="Y21" s="17">
        <f t="shared" si="13"/>
        <v>9</v>
      </c>
      <c r="Z21" s="17">
        <f t="shared" si="13"/>
        <v>6</v>
      </c>
      <c r="AA21" s="17">
        <f t="shared" si="13"/>
        <v>0</v>
      </c>
      <c r="AB21" s="17">
        <f t="shared" si="13"/>
        <v>0</v>
      </c>
      <c r="AC21" s="17">
        <f t="shared" si="13"/>
        <v>210</v>
      </c>
      <c r="AD21" s="17">
        <f t="shared" si="13"/>
        <v>0</v>
      </c>
      <c r="AE21" s="31">
        <f t="shared" si="13"/>
        <v>298</v>
      </c>
      <c r="AF21" s="31">
        <f t="shared" si="13"/>
        <v>508</v>
      </c>
    </row>
    <row r="22" spans="2:32" ht="23.1" customHeight="1" x14ac:dyDescent="0.25">
      <c r="B22" s="23" t="s">
        <v>49</v>
      </c>
      <c r="C22" s="50">
        <v>21</v>
      </c>
      <c r="D22" s="50">
        <v>3</v>
      </c>
      <c r="E22" s="50">
        <v>4</v>
      </c>
      <c r="F22" s="50">
        <v>10</v>
      </c>
      <c r="G22" s="50">
        <v>0</v>
      </c>
      <c r="H22" s="50">
        <v>0</v>
      </c>
      <c r="I22" s="50">
        <v>6</v>
      </c>
      <c r="J22" s="50">
        <v>0</v>
      </c>
      <c r="K22" s="50">
        <v>0</v>
      </c>
      <c r="L22" s="50">
        <v>0</v>
      </c>
      <c r="M22" s="50">
        <v>54</v>
      </c>
      <c r="N22" s="50">
        <v>0</v>
      </c>
      <c r="O22" s="15">
        <f t="shared" si="0"/>
        <v>44</v>
      </c>
      <c r="P22" s="15">
        <f t="shared" si="1"/>
        <v>98</v>
      </c>
      <c r="R22" s="38" t="s">
        <v>90</v>
      </c>
      <c r="S22" s="39">
        <f>MAX(S10:S12)</f>
        <v>165</v>
      </c>
      <c r="T22" s="39">
        <f t="shared" ref="T22:AF22" si="14">MAX(T10:T12)</f>
        <v>18</v>
      </c>
      <c r="U22" s="39">
        <f t="shared" si="14"/>
        <v>16</v>
      </c>
      <c r="V22" s="39">
        <f t="shared" si="14"/>
        <v>45</v>
      </c>
      <c r="W22" s="39">
        <f t="shared" si="14"/>
        <v>3</v>
      </c>
      <c r="X22" s="39">
        <f t="shared" si="14"/>
        <v>0</v>
      </c>
      <c r="Y22" s="39">
        <f t="shared" si="14"/>
        <v>16</v>
      </c>
      <c r="Z22" s="39">
        <f t="shared" si="14"/>
        <v>1</v>
      </c>
      <c r="AA22" s="39">
        <f t="shared" si="14"/>
        <v>2</v>
      </c>
      <c r="AB22" s="39">
        <f t="shared" si="14"/>
        <v>1</v>
      </c>
      <c r="AC22" s="39">
        <f t="shared" si="14"/>
        <v>399</v>
      </c>
      <c r="AD22" s="39">
        <f t="shared" si="14"/>
        <v>0</v>
      </c>
      <c r="AE22" s="40">
        <f t="shared" si="14"/>
        <v>241</v>
      </c>
      <c r="AF22" s="40">
        <f t="shared" si="14"/>
        <v>589</v>
      </c>
    </row>
    <row r="23" spans="2:32" ht="23.1" customHeight="1" x14ac:dyDescent="0.25">
      <c r="B23" s="23" t="s">
        <v>50</v>
      </c>
      <c r="C23" s="50">
        <v>17</v>
      </c>
      <c r="D23" s="50">
        <v>4</v>
      </c>
      <c r="E23" s="50">
        <v>3</v>
      </c>
      <c r="F23" s="50">
        <v>9</v>
      </c>
      <c r="G23" s="50">
        <v>0</v>
      </c>
      <c r="H23" s="50">
        <v>0</v>
      </c>
      <c r="I23" s="50">
        <v>13</v>
      </c>
      <c r="J23" s="50">
        <v>1</v>
      </c>
      <c r="K23" s="50">
        <v>2</v>
      </c>
      <c r="L23" s="50">
        <v>0</v>
      </c>
      <c r="M23" s="50">
        <v>83</v>
      </c>
      <c r="N23" s="50">
        <v>0</v>
      </c>
      <c r="O23" s="15">
        <f t="shared" si="0"/>
        <v>49</v>
      </c>
      <c r="P23" s="15">
        <f t="shared" si="1"/>
        <v>132</v>
      </c>
      <c r="R23" s="38" t="s">
        <v>91</v>
      </c>
      <c r="S23" s="39">
        <f>MAX(S13:S18)</f>
        <v>121</v>
      </c>
      <c r="T23" s="39">
        <f t="shared" ref="T23:AF23" si="15">MAX(T13:T18)</f>
        <v>22</v>
      </c>
      <c r="U23" s="39">
        <f t="shared" si="15"/>
        <v>28</v>
      </c>
      <c r="V23" s="39">
        <f t="shared" si="15"/>
        <v>34</v>
      </c>
      <c r="W23" s="39">
        <f t="shared" si="15"/>
        <v>1</v>
      </c>
      <c r="X23" s="39">
        <f t="shared" si="15"/>
        <v>3</v>
      </c>
      <c r="Y23" s="39">
        <f t="shared" si="15"/>
        <v>36</v>
      </c>
      <c r="Z23" s="39">
        <f t="shared" si="15"/>
        <v>6</v>
      </c>
      <c r="AA23" s="39">
        <f t="shared" si="15"/>
        <v>4</v>
      </c>
      <c r="AB23" s="39">
        <f t="shared" si="15"/>
        <v>2</v>
      </c>
      <c r="AC23" s="39">
        <f t="shared" si="15"/>
        <v>270</v>
      </c>
      <c r="AD23" s="39">
        <f t="shared" si="15"/>
        <v>1</v>
      </c>
      <c r="AE23" s="40">
        <f t="shared" si="15"/>
        <v>223</v>
      </c>
      <c r="AF23" s="40">
        <f t="shared" si="15"/>
        <v>468</v>
      </c>
    </row>
    <row r="24" spans="2:32" ht="23.1" customHeight="1" x14ac:dyDescent="0.25">
      <c r="B24" s="23" t="s">
        <v>51</v>
      </c>
      <c r="C24" s="50">
        <v>25</v>
      </c>
      <c r="D24" s="50">
        <v>4</v>
      </c>
      <c r="E24" s="50">
        <v>3</v>
      </c>
      <c r="F24" s="50">
        <v>7</v>
      </c>
      <c r="G24" s="50">
        <v>0</v>
      </c>
      <c r="H24" s="50">
        <v>0</v>
      </c>
      <c r="I24" s="50">
        <v>9</v>
      </c>
      <c r="J24" s="50">
        <v>0</v>
      </c>
      <c r="K24" s="50">
        <v>0</v>
      </c>
      <c r="L24" s="50">
        <v>1</v>
      </c>
      <c r="M24" s="50">
        <v>51</v>
      </c>
      <c r="N24" s="50">
        <v>0</v>
      </c>
      <c r="O24" s="15">
        <f t="shared" si="0"/>
        <v>49</v>
      </c>
      <c r="P24" s="15">
        <f t="shared" si="1"/>
        <v>100</v>
      </c>
      <c r="R24" s="38" t="s">
        <v>92</v>
      </c>
      <c r="S24" s="39">
        <f>MAX(S19:S21)</f>
        <v>184</v>
      </c>
      <c r="T24" s="39">
        <f t="shared" ref="T24:AF24" si="16">MAX(T19:T21)</f>
        <v>45</v>
      </c>
      <c r="U24" s="39">
        <f t="shared" si="16"/>
        <v>30</v>
      </c>
      <c r="V24" s="39">
        <f t="shared" si="16"/>
        <v>37</v>
      </c>
      <c r="W24" s="39">
        <f t="shared" si="16"/>
        <v>4</v>
      </c>
      <c r="X24" s="39">
        <f t="shared" si="16"/>
        <v>0</v>
      </c>
      <c r="Y24" s="39">
        <f t="shared" si="16"/>
        <v>14</v>
      </c>
      <c r="Z24" s="39">
        <f t="shared" si="16"/>
        <v>6</v>
      </c>
      <c r="AA24" s="39">
        <f t="shared" si="16"/>
        <v>3</v>
      </c>
      <c r="AB24" s="39">
        <f t="shared" si="16"/>
        <v>0</v>
      </c>
      <c r="AC24" s="39">
        <f t="shared" si="16"/>
        <v>210</v>
      </c>
      <c r="AD24" s="39">
        <f t="shared" si="16"/>
        <v>1</v>
      </c>
      <c r="AE24" s="40">
        <f t="shared" si="16"/>
        <v>298</v>
      </c>
      <c r="AF24" s="40">
        <f t="shared" si="16"/>
        <v>508</v>
      </c>
    </row>
    <row r="25" spans="2:32" ht="23.1" customHeight="1" x14ac:dyDescent="0.25">
      <c r="B25" s="23" t="s">
        <v>52</v>
      </c>
      <c r="C25" s="50">
        <v>20</v>
      </c>
      <c r="D25" s="50">
        <v>1</v>
      </c>
      <c r="E25" s="50">
        <v>6</v>
      </c>
      <c r="F25" s="50">
        <v>7</v>
      </c>
      <c r="G25" s="50">
        <v>1</v>
      </c>
      <c r="H25" s="50">
        <v>0</v>
      </c>
      <c r="I25" s="50">
        <v>8</v>
      </c>
      <c r="J25" s="50">
        <v>0</v>
      </c>
      <c r="K25" s="50">
        <v>1</v>
      </c>
      <c r="L25" s="50">
        <v>1</v>
      </c>
      <c r="M25" s="50">
        <v>75</v>
      </c>
      <c r="N25" s="50">
        <v>0</v>
      </c>
      <c r="O25" s="15">
        <f t="shared" si="0"/>
        <v>45</v>
      </c>
      <c r="P25" s="15">
        <f t="shared" si="1"/>
        <v>120</v>
      </c>
      <c r="R25" s="37" t="s">
        <v>85</v>
      </c>
      <c r="S25" s="35">
        <f t="shared" ref="S25:AF25" si="17">SUM(S10:S12)</f>
        <v>380</v>
      </c>
      <c r="T25" s="16">
        <f t="shared" si="17"/>
        <v>41</v>
      </c>
      <c r="U25" s="16">
        <f t="shared" si="17"/>
        <v>42</v>
      </c>
      <c r="V25" s="16">
        <f t="shared" si="17"/>
        <v>106</v>
      </c>
      <c r="W25" s="16">
        <f t="shared" si="17"/>
        <v>4</v>
      </c>
      <c r="X25" s="16">
        <f t="shared" si="17"/>
        <v>0</v>
      </c>
      <c r="Y25" s="16">
        <f t="shared" si="17"/>
        <v>32</v>
      </c>
      <c r="Z25" s="16">
        <f t="shared" si="17"/>
        <v>1</v>
      </c>
      <c r="AA25" s="16">
        <f t="shared" si="17"/>
        <v>5</v>
      </c>
      <c r="AB25" s="16">
        <f t="shared" si="17"/>
        <v>2</v>
      </c>
      <c r="AC25" s="16">
        <f t="shared" si="17"/>
        <v>988</v>
      </c>
      <c r="AD25" s="16">
        <f t="shared" si="17"/>
        <v>0</v>
      </c>
      <c r="AE25" s="32">
        <f t="shared" si="17"/>
        <v>613</v>
      </c>
      <c r="AF25" s="32">
        <f t="shared" si="17"/>
        <v>1601</v>
      </c>
    </row>
    <row r="26" spans="2:32" ht="23.1" customHeight="1" x14ac:dyDescent="0.25">
      <c r="B26" s="23" t="s">
        <v>53</v>
      </c>
      <c r="C26" s="50">
        <v>29</v>
      </c>
      <c r="D26" s="50">
        <v>8</v>
      </c>
      <c r="E26" s="50">
        <v>4</v>
      </c>
      <c r="F26" s="50">
        <v>4</v>
      </c>
      <c r="G26" s="50">
        <v>0</v>
      </c>
      <c r="H26" s="50">
        <v>0</v>
      </c>
      <c r="I26" s="50">
        <v>9</v>
      </c>
      <c r="J26" s="50">
        <v>1</v>
      </c>
      <c r="K26" s="50">
        <v>2</v>
      </c>
      <c r="L26" s="50">
        <v>0</v>
      </c>
      <c r="M26" s="50">
        <v>66</v>
      </c>
      <c r="N26" s="50">
        <v>0</v>
      </c>
      <c r="O26" s="15">
        <f t="shared" si="0"/>
        <v>57</v>
      </c>
      <c r="P26" s="15">
        <f t="shared" si="1"/>
        <v>123</v>
      </c>
      <c r="R26" s="28" t="s">
        <v>86</v>
      </c>
      <c r="S26" s="16">
        <f t="shared" ref="S26:AF26" si="18">SUM(S13:S18)</f>
        <v>624</v>
      </c>
      <c r="T26" s="16">
        <f t="shared" si="18"/>
        <v>96</v>
      </c>
      <c r="U26" s="16">
        <f t="shared" si="18"/>
        <v>125</v>
      </c>
      <c r="V26" s="16">
        <f t="shared" si="18"/>
        <v>169</v>
      </c>
      <c r="W26" s="16">
        <f t="shared" si="18"/>
        <v>4</v>
      </c>
      <c r="X26" s="16">
        <f t="shared" si="18"/>
        <v>3</v>
      </c>
      <c r="Y26" s="16">
        <f t="shared" si="18"/>
        <v>156</v>
      </c>
      <c r="Z26" s="16">
        <f t="shared" si="18"/>
        <v>19</v>
      </c>
      <c r="AA26" s="16">
        <f t="shared" si="18"/>
        <v>15</v>
      </c>
      <c r="AB26" s="16">
        <f t="shared" si="18"/>
        <v>3</v>
      </c>
      <c r="AC26" s="16">
        <f t="shared" si="18"/>
        <v>1147</v>
      </c>
      <c r="AD26" s="16">
        <f t="shared" si="18"/>
        <v>1</v>
      </c>
      <c r="AE26" s="32">
        <f t="shared" si="18"/>
        <v>1215</v>
      </c>
      <c r="AF26" s="32">
        <f t="shared" si="18"/>
        <v>2362</v>
      </c>
    </row>
    <row r="27" spans="2:32" ht="23.1" customHeight="1" x14ac:dyDescent="0.25">
      <c r="B27" s="23" t="s">
        <v>54</v>
      </c>
      <c r="C27" s="50">
        <v>22</v>
      </c>
      <c r="D27" s="50">
        <v>2</v>
      </c>
      <c r="E27" s="50">
        <v>7</v>
      </c>
      <c r="F27" s="50">
        <v>3</v>
      </c>
      <c r="G27" s="50">
        <v>0</v>
      </c>
      <c r="H27" s="50">
        <v>0</v>
      </c>
      <c r="I27" s="50">
        <v>4</v>
      </c>
      <c r="J27" s="50">
        <v>2</v>
      </c>
      <c r="K27" s="50">
        <v>0</v>
      </c>
      <c r="L27" s="50">
        <v>0</v>
      </c>
      <c r="M27" s="50">
        <v>74</v>
      </c>
      <c r="N27" s="50">
        <v>0</v>
      </c>
      <c r="O27" s="15">
        <f t="shared" si="0"/>
        <v>40</v>
      </c>
      <c r="P27" s="15">
        <f t="shared" si="1"/>
        <v>114</v>
      </c>
      <c r="R27" s="29" t="s">
        <v>87</v>
      </c>
      <c r="S27" s="16">
        <f t="shared" ref="S27:AF27" si="19">SUM(S19:S21)</f>
        <v>504</v>
      </c>
      <c r="T27" s="16">
        <f t="shared" si="19"/>
        <v>128</v>
      </c>
      <c r="U27" s="16">
        <f t="shared" si="19"/>
        <v>68</v>
      </c>
      <c r="V27" s="16">
        <f t="shared" si="19"/>
        <v>92</v>
      </c>
      <c r="W27" s="16">
        <f t="shared" si="19"/>
        <v>5</v>
      </c>
      <c r="X27" s="16">
        <f t="shared" si="19"/>
        <v>0</v>
      </c>
      <c r="Y27" s="16">
        <f t="shared" si="19"/>
        <v>36</v>
      </c>
      <c r="Z27" s="16">
        <f t="shared" si="19"/>
        <v>16</v>
      </c>
      <c r="AA27" s="16">
        <f t="shared" si="19"/>
        <v>3</v>
      </c>
      <c r="AB27" s="16">
        <f t="shared" si="19"/>
        <v>0</v>
      </c>
      <c r="AC27" s="16">
        <f t="shared" si="19"/>
        <v>581</v>
      </c>
      <c r="AD27" s="16">
        <f t="shared" si="19"/>
        <v>1</v>
      </c>
      <c r="AE27" s="32">
        <f t="shared" si="19"/>
        <v>853</v>
      </c>
      <c r="AF27" s="32">
        <f t="shared" si="19"/>
        <v>1434</v>
      </c>
    </row>
    <row r="28" spans="2:32" ht="23.1" customHeight="1" x14ac:dyDescent="0.25">
      <c r="B28" s="23" t="s">
        <v>55</v>
      </c>
      <c r="C28" s="50">
        <v>28</v>
      </c>
      <c r="D28" s="50">
        <v>3</v>
      </c>
      <c r="E28" s="50">
        <v>4</v>
      </c>
      <c r="F28" s="50">
        <v>4</v>
      </c>
      <c r="G28" s="50">
        <v>0</v>
      </c>
      <c r="H28" s="50">
        <v>0</v>
      </c>
      <c r="I28" s="50">
        <v>11</v>
      </c>
      <c r="J28" s="50">
        <v>1</v>
      </c>
      <c r="K28" s="50">
        <v>1</v>
      </c>
      <c r="L28" s="50">
        <v>0</v>
      </c>
      <c r="M28" s="50">
        <v>75</v>
      </c>
      <c r="N28" s="50">
        <v>0</v>
      </c>
      <c r="O28" s="15">
        <f t="shared" si="0"/>
        <v>52</v>
      </c>
      <c r="P28" s="15">
        <f t="shared" si="1"/>
        <v>127</v>
      </c>
      <c r="R28" s="5" t="s">
        <v>17</v>
      </c>
      <c r="S28" s="16">
        <f t="shared" ref="S28:AF28" si="20">SUM(S10:S21)</f>
        <v>1508</v>
      </c>
      <c r="T28" s="16">
        <f t="shared" si="20"/>
        <v>265</v>
      </c>
      <c r="U28" s="16">
        <f t="shared" si="20"/>
        <v>235</v>
      </c>
      <c r="V28" s="16">
        <f t="shared" si="20"/>
        <v>367</v>
      </c>
      <c r="W28" s="16">
        <f t="shared" si="20"/>
        <v>13</v>
      </c>
      <c r="X28" s="16">
        <f t="shared" si="20"/>
        <v>3</v>
      </c>
      <c r="Y28" s="16">
        <f t="shared" si="20"/>
        <v>224</v>
      </c>
      <c r="Z28" s="16">
        <f t="shared" si="20"/>
        <v>36</v>
      </c>
      <c r="AA28" s="16">
        <f t="shared" si="20"/>
        <v>23</v>
      </c>
      <c r="AB28" s="16">
        <f t="shared" si="20"/>
        <v>5</v>
      </c>
      <c r="AC28" s="16">
        <f t="shared" si="20"/>
        <v>2716</v>
      </c>
      <c r="AD28" s="16">
        <f t="shared" si="20"/>
        <v>2</v>
      </c>
      <c r="AE28" s="32">
        <f t="shared" si="20"/>
        <v>2681</v>
      </c>
      <c r="AF28" s="32">
        <f t="shared" si="20"/>
        <v>5397</v>
      </c>
    </row>
    <row r="29" spans="2:32" ht="23.1" customHeight="1" x14ac:dyDescent="0.25">
      <c r="B29" s="23" t="s">
        <v>56</v>
      </c>
      <c r="C29" s="50">
        <v>19</v>
      </c>
      <c r="D29" s="50">
        <v>5</v>
      </c>
      <c r="E29" s="50">
        <v>5</v>
      </c>
      <c r="F29" s="50">
        <v>10</v>
      </c>
      <c r="G29" s="50">
        <v>0</v>
      </c>
      <c r="H29" s="50">
        <v>0</v>
      </c>
      <c r="I29" s="50">
        <v>8</v>
      </c>
      <c r="J29" s="50">
        <v>2</v>
      </c>
      <c r="K29" s="50">
        <v>0</v>
      </c>
      <c r="L29" s="50">
        <v>0</v>
      </c>
      <c r="M29" s="50">
        <v>55</v>
      </c>
      <c r="N29" s="50">
        <v>0</v>
      </c>
      <c r="O29" s="15">
        <f t="shared" si="0"/>
        <v>49</v>
      </c>
      <c r="P29" s="15">
        <f t="shared" si="1"/>
        <v>104</v>
      </c>
      <c r="R29"/>
      <c r="S29" s="20"/>
      <c r="T29" s="19"/>
    </row>
    <row r="30" spans="2:32" ht="23.1" customHeight="1" x14ac:dyDescent="0.25">
      <c r="B30" s="23" t="s">
        <v>57</v>
      </c>
      <c r="C30" s="50">
        <v>31</v>
      </c>
      <c r="D30" s="50">
        <v>5</v>
      </c>
      <c r="E30" s="50">
        <v>7</v>
      </c>
      <c r="F30" s="50">
        <v>10</v>
      </c>
      <c r="G30" s="50">
        <v>0</v>
      </c>
      <c r="H30" s="50">
        <v>0</v>
      </c>
      <c r="I30" s="50">
        <v>7</v>
      </c>
      <c r="J30" s="50">
        <v>0</v>
      </c>
      <c r="K30" s="50">
        <v>0</v>
      </c>
      <c r="L30" s="50">
        <v>0</v>
      </c>
      <c r="M30" s="50">
        <v>55</v>
      </c>
      <c r="N30" s="50">
        <v>1</v>
      </c>
      <c r="O30" s="15">
        <f t="shared" si="0"/>
        <v>61</v>
      </c>
      <c r="P30" s="15">
        <f t="shared" si="1"/>
        <v>116</v>
      </c>
    </row>
    <row r="31" spans="2:32" ht="23.1" customHeight="1" x14ac:dyDescent="0.25">
      <c r="B31" s="24" t="s">
        <v>58</v>
      </c>
      <c r="C31" s="50">
        <v>29</v>
      </c>
      <c r="D31" s="50">
        <v>6</v>
      </c>
      <c r="E31" s="50">
        <v>4</v>
      </c>
      <c r="F31" s="50">
        <v>5</v>
      </c>
      <c r="G31" s="50">
        <v>0</v>
      </c>
      <c r="H31" s="50">
        <v>0</v>
      </c>
      <c r="I31" s="50">
        <v>5</v>
      </c>
      <c r="J31" s="50">
        <v>1</v>
      </c>
      <c r="K31" s="50">
        <v>1</v>
      </c>
      <c r="L31" s="50">
        <v>0</v>
      </c>
      <c r="M31" s="50">
        <v>56</v>
      </c>
      <c r="N31" s="50">
        <v>0</v>
      </c>
      <c r="O31" s="15">
        <f t="shared" si="0"/>
        <v>51</v>
      </c>
      <c r="P31" s="15">
        <f t="shared" si="1"/>
        <v>107</v>
      </c>
    </row>
    <row r="32" spans="2:32" ht="23.1" customHeight="1" x14ac:dyDescent="0.25">
      <c r="B32" s="24" t="s">
        <v>59</v>
      </c>
      <c r="C32" s="50">
        <v>30</v>
      </c>
      <c r="D32" s="50">
        <v>4</v>
      </c>
      <c r="E32" s="50">
        <v>8</v>
      </c>
      <c r="F32" s="50">
        <v>7</v>
      </c>
      <c r="G32" s="50">
        <v>1</v>
      </c>
      <c r="H32" s="50">
        <v>0</v>
      </c>
      <c r="I32" s="50">
        <v>5</v>
      </c>
      <c r="J32" s="50">
        <v>0</v>
      </c>
      <c r="K32" s="50">
        <v>0</v>
      </c>
      <c r="L32" s="50">
        <v>0</v>
      </c>
      <c r="M32" s="50">
        <v>36</v>
      </c>
      <c r="N32" s="50">
        <v>0</v>
      </c>
      <c r="O32" s="15">
        <f t="shared" si="0"/>
        <v>55</v>
      </c>
      <c r="P32" s="15">
        <f t="shared" si="1"/>
        <v>91</v>
      </c>
    </row>
    <row r="33" spans="2:20" ht="23.1" customHeight="1" x14ac:dyDescent="0.25">
      <c r="B33" s="23" t="s">
        <v>60</v>
      </c>
      <c r="C33" s="50">
        <v>31</v>
      </c>
      <c r="D33" s="50">
        <v>2</v>
      </c>
      <c r="E33" s="50">
        <v>5</v>
      </c>
      <c r="F33" s="50">
        <v>8</v>
      </c>
      <c r="G33" s="50">
        <v>0</v>
      </c>
      <c r="H33" s="50">
        <v>0</v>
      </c>
      <c r="I33" s="50">
        <v>5</v>
      </c>
      <c r="J33" s="50">
        <v>2</v>
      </c>
      <c r="K33" s="50">
        <v>1</v>
      </c>
      <c r="L33" s="50">
        <v>0</v>
      </c>
      <c r="M33" s="50">
        <v>45</v>
      </c>
      <c r="N33" s="50">
        <v>0</v>
      </c>
      <c r="O33" s="15">
        <f t="shared" si="0"/>
        <v>54</v>
      </c>
      <c r="P33" s="15">
        <f t="shared" si="1"/>
        <v>99</v>
      </c>
    </row>
    <row r="34" spans="2:20" ht="23.1" customHeight="1" x14ac:dyDescent="0.25">
      <c r="B34" s="24" t="s">
        <v>61</v>
      </c>
      <c r="C34" s="50">
        <v>23</v>
      </c>
      <c r="D34" s="50">
        <v>4</v>
      </c>
      <c r="E34" s="50">
        <v>6</v>
      </c>
      <c r="F34" s="50">
        <v>8</v>
      </c>
      <c r="G34" s="50">
        <v>0</v>
      </c>
      <c r="H34" s="50">
        <v>0</v>
      </c>
      <c r="I34" s="50">
        <v>5</v>
      </c>
      <c r="J34" s="50">
        <v>1</v>
      </c>
      <c r="K34" s="50">
        <v>1</v>
      </c>
      <c r="L34" s="50">
        <v>0</v>
      </c>
      <c r="M34" s="50">
        <v>36</v>
      </c>
      <c r="N34" s="50">
        <v>0</v>
      </c>
      <c r="O34" s="15">
        <f t="shared" si="0"/>
        <v>48</v>
      </c>
      <c r="P34" s="15">
        <f t="shared" si="1"/>
        <v>84</v>
      </c>
    </row>
    <row r="35" spans="2:20" ht="23.1" customHeight="1" x14ac:dyDescent="0.25">
      <c r="B35" s="24" t="s">
        <v>62</v>
      </c>
      <c r="C35" s="50">
        <v>16</v>
      </c>
      <c r="D35" s="50">
        <v>0</v>
      </c>
      <c r="E35" s="50">
        <v>1</v>
      </c>
      <c r="F35" s="50">
        <v>4</v>
      </c>
      <c r="G35" s="50">
        <v>0</v>
      </c>
      <c r="H35" s="50">
        <v>0</v>
      </c>
      <c r="I35" s="50">
        <v>5</v>
      </c>
      <c r="J35" s="50">
        <v>1</v>
      </c>
      <c r="K35" s="50">
        <v>0</v>
      </c>
      <c r="L35" s="50">
        <v>0</v>
      </c>
      <c r="M35" s="50">
        <v>29</v>
      </c>
      <c r="N35" s="50">
        <v>0</v>
      </c>
      <c r="O35" s="15">
        <f t="shared" si="0"/>
        <v>27</v>
      </c>
      <c r="P35" s="15">
        <f t="shared" si="1"/>
        <v>56</v>
      </c>
    </row>
    <row r="36" spans="2:20" ht="23.1" customHeight="1" x14ac:dyDescent="0.25">
      <c r="B36" s="24" t="s">
        <v>63</v>
      </c>
      <c r="C36" s="50">
        <v>30</v>
      </c>
      <c r="D36" s="50">
        <v>5</v>
      </c>
      <c r="E36" s="50">
        <v>2</v>
      </c>
      <c r="F36" s="50">
        <v>9</v>
      </c>
      <c r="G36" s="50">
        <v>0</v>
      </c>
      <c r="H36" s="50">
        <v>0</v>
      </c>
      <c r="I36" s="50">
        <v>8</v>
      </c>
      <c r="J36" s="50">
        <v>0</v>
      </c>
      <c r="K36" s="50">
        <v>2</v>
      </c>
      <c r="L36" s="50">
        <v>0</v>
      </c>
      <c r="M36" s="50">
        <v>20</v>
      </c>
      <c r="N36" s="50">
        <v>0</v>
      </c>
      <c r="O36" s="15">
        <f t="shared" si="0"/>
        <v>56</v>
      </c>
      <c r="P36" s="15">
        <f t="shared" si="1"/>
        <v>76</v>
      </c>
    </row>
    <row r="37" spans="2:20" ht="23.1" customHeight="1" x14ac:dyDescent="0.25">
      <c r="B37" s="23" t="s">
        <v>64</v>
      </c>
      <c r="C37" s="50">
        <v>33</v>
      </c>
      <c r="D37" s="50">
        <v>7</v>
      </c>
      <c r="E37" s="50">
        <v>3</v>
      </c>
      <c r="F37" s="50">
        <v>5</v>
      </c>
      <c r="G37" s="50">
        <v>0</v>
      </c>
      <c r="H37" s="50">
        <v>0</v>
      </c>
      <c r="I37" s="50">
        <v>6</v>
      </c>
      <c r="J37" s="50">
        <v>1</v>
      </c>
      <c r="K37" s="50">
        <v>1</v>
      </c>
      <c r="L37" s="50">
        <v>1</v>
      </c>
      <c r="M37" s="50">
        <v>29</v>
      </c>
      <c r="N37" s="50">
        <v>0</v>
      </c>
      <c r="O37" s="15">
        <f t="shared" si="0"/>
        <v>57</v>
      </c>
      <c r="P37" s="15">
        <f t="shared" si="1"/>
        <v>86</v>
      </c>
    </row>
    <row r="38" spans="2:20" ht="23.1" customHeight="1" x14ac:dyDescent="0.25">
      <c r="B38" s="24" t="s">
        <v>65</v>
      </c>
      <c r="C38" s="50">
        <v>27</v>
      </c>
      <c r="D38" s="50">
        <v>3</v>
      </c>
      <c r="E38" s="50">
        <v>5</v>
      </c>
      <c r="F38" s="50">
        <v>10</v>
      </c>
      <c r="G38" s="50">
        <v>0</v>
      </c>
      <c r="H38" s="50">
        <v>0</v>
      </c>
      <c r="I38" s="50">
        <v>1</v>
      </c>
      <c r="J38" s="50">
        <v>1</v>
      </c>
      <c r="K38" s="50">
        <v>1</v>
      </c>
      <c r="L38" s="50">
        <v>0</v>
      </c>
      <c r="M38" s="50">
        <v>38</v>
      </c>
      <c r="N38" s="50">
        <v>0</v>
      </c>
      <c r="O38" s="15">
        <f t="shared" si="0"/>
        <v>48</v>
      </c>
      <c r="P38" s="15">
        <f t="shared" si="1"/>
        <v>86</v>
      </c>
    </row>
    <row r="39" spans="2:20" ht="23.1" customHeight="1" x14ac:dyDescent="0.25">
      <c r="B39" s="24" t="s">
        <v>66</v>
      </c>
      <c r="C39" s="50">
        <v>31</v>
      </c>
      <c r="D39" s="50">
        <v>1</v>
      </c>
      <c r="E39" s="50">
        <v>4</v>
      </c>
      <c r="F39" s="50">
        <v>10</v>
      </c>
      <c r="G39" s="50">
        <v>0</v>
      </c>
      <c r="H39" s="50">
        <v>0</v>
      </c>
      <c r="I39" s="50">
        <v>7</v>
      </c>
      <c r="J39" s="50">
        <v>0</v>
      </c>
      <c r="K39" s="50">
        <v>0</v>
      </c>
      <c r="L39" s="50">
        <v>0</v>
      </c>
      <c r="M39" s="50">
        <v>23</v>
      </c>
      <c r="N39" s="50">
        <v>0</v>
      </c>
      <c r="O39" s="15">
        <f t="shared" si="0"/>
        <v>53</v>
      </c>
      <c r="P39" s="15">
        <f t="shared" si="1"/>
        <v>76</v>
      </c>
    </row>
    <row r="40" spans="2:20" ht="23.1" customHeight="1" x14ac:dyDescent="0.25">
      <c r="B40" s="24" t="s">
        <v>67</v>
      </c>
      <c r="C40" s="50">
        <v>23</v>
      </c>
      <c r="D40" s="50">
        <v>3</v>
      </c>
      <c r="E40" s="50">
        <v>10</v>
      </c>
      <c r="F40" s="50">
        <v>10</v>
      </c>
      <c r="G40" s="50">
        <v>0</v>
      </c>
      <c r="H40" s="50">
        <v>0</v>
      </c>
      <c r="I40" s="50">
        <v>3</v>
      </c>
      <c r="J40" s="50">
        <v>1</v>
      </c>
      <c r="K40" s="50">
        <v>0</v>
      </c>
      <c r="L40" s="50">
        <v>0</v>
      </c>
      <c r="M40" s="50">
        <v>20</v>
      </c>
      <c r="N40" s="50">
        <v>0</v>
      </c>
      <c r="O40" s="15">
        <f t="shared" si="0"/>
        <v>50</v>
      </c>
      <c r="P40" s="15">
        <f t="shared" si="1"/>
        <v>70</v>
      </c>
    </row>
    <row r="41" spans="2:20" ht="23.1" customHeight="1" x14ac:dyDescent="0.25">
      <c r="B41" s="23" t="s">
        <v>68</v>
      </c>
      <c r="C41" s="50">
        <v>28</v>
      </c>
      <c r="D41" s="50">
        <v>4</v>
      </c>
      <c r="E41" s="50">
        <v>6</v>
      </c>
      <c r="F41" s="50">
        <v>4</v>
      </c>
      <c r="G41" s="50">
        <v>1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34</v>
      </c>
      <c r="N41" s="50">
        <v>0</v>
      </c>
      <c r="O41" s="15">
        <f t="shared" si="0"/>
        <v>47</v>
      </c>
      <c r="P41" s="15">
        <f t="shared" si="1"/>
        <v>81</v>
      </c>
    </row>
    <row r="42" spans="2:20" ht="23.1" customHeight="1" x14ac:dyDescent="0.25">
      <c r="B42" s="24" t="s">
        <v>69</v>
      </c>
      <c r="C42" s="50">
        <v>23</v>
      </c>
      <c r="D42" s="50">
        <v>5</v>
      </c>
      <c r="E42" s="50">
        <v>7</v>
      </c>
      <c r="F42" s="50">
        <v>6</v>
      </c>
      <c r="G42" s="50">
        <v>0</v>
      </c>
      <c r="H42" s="50">
        <v>3</v>
      </c>
      <c r="I42" s="50">
        <v>6</v>
      </c>
      <c r="J42" s="50">
        <v>1</v>
      </c>
      <c r="K42" s="50">
        <v>1</v>
      </c>
      <c r="L42" s="50">
        <v>0</v>
      </c>
      <c r="M42" s="50">
        <v>51</v>
      </c>
      <c r="N42" s="50">
        <v>0</v>
      </c>
      <c r="O42" s="15">
        <f t="shared" si="0"/>
        <v>52</v>
      </c>
      <c r="P42" s="15">
        <f t="shared" si="1"/>
        <v>103</v>
      </c>
    </row>
    <row r="43" spans="2:20" ht="23.1" customHeight="1" x14ac:dyDescent="0.25">
      <c r="B43" s="23" t="s">
        <v>70</v>
      </c>
      <c r="C43" s="50">
        <v>34</v>
      </c>
      <c r="D43" s="50">
        <v>7</v>
      </c>
      <c r="E43" s="50">
        <v>8</v>
      </c>
      <c r="F43" s="50">
        <v>8</v>
      </c>
      <c r="G43" s="50">
        <v>0</v>
      </c>
      <c r="H43" s="50">
        <v>0</v>
      </c>
      <c r="I43" s="50">
        <v>7</v>
      </c>
      <c r="J43" s="50">
        <v>2</v>
      </c>
      <c r="K43" s="50">
        <v>1</v>
      </c>
      <c r="L43" s="50">
        <v>0</v>
      </c>
      <c r="M43" s="50">
        <v>56</v>
      </c>
      <c r="N43" s="50">
        <v>0</v>
      </c>
      <c r="O43" s="15">
        <f t="shared" si="0"/>
        <v>67</v>
      </c>
      <c r="P43" s="15">
        <f t="shared" si="1"/>
        <v>123</v>
      </c>
    </row>
    <row r="44" spans="2:20" ht="23.1" customHeight="1" x14ac:dyDescent="0.25">
      <c r="B44" s="25" t="s">
        <v>71</v>
      </c>
      <c r="C44" s="50">
        <v>27</v>
      </c>
      <c r="D44" s="50">
        <v>5</v>
      </c>
      <c r="E44" s="50">
        <v>6</v>
      </c>
      <c r="F44" s="50">
        <v>7</v>
      </c>
      <c r="G44" s="50">
        <v>1</v>
      </c>
      <c r="H44" s="50">
        <v>0</v>
      </c>
      <c r="I44" s="50">
        <v>8</v>
      </c>
      <c r="J44" s="50">
        <v>0</v>
      </c>
      <c r="K44" s="50">
        <v>0</v>
      </c>
      <c r="L44" s="50">
        <v>0</v>
      </c>
      <c r="M44" s="50">
        <v>61</v>
      </c>
      <c r="N44" s="50">
        <v>0</v>
      </c>
      <c r="O44" s="15">
        <f t="shared" si="0"/>
        <v>54</v>
      </c>
      <c r="P44" s="15">
        <f t="shared" si="1"/>
        <v>115</v>
      </c>
    </row>
    <row r="45" spans="2:20" ht="23.1" customHeight="1" x14ac:dyDescent="0.25">
      <c r="B45" s="23" t="s">
        <v>72</v>
      </c>
      <c r="C45" s="50">
        <v>27</v>
      </c>
      <c r="D45" s="50">
        <v>5</v>
      </c>
      <c r="E45" s="50">
        <v>7</v>
      </c>
      <c r="F45" s="50">
        <v>4</v>
      </c>
      <c r="G45" s="50">
        <v>0</v>
      </c>
      <c r="H45" s="50">
        <v>0</v>
      </c>
      <c r="I45" s="50">
        <v>6</v>
      </c>
      <c r="J45" s="50">
        <v>1</v>
      </c>
      <c r="K45" s="50">
        <v>0</v>
      </c>
      <c r="L45" s="50">
        <v>0</v>
      </c>
      <c r="M45" s="50">
        <v>25</v>
      </c>
      <c r="N45" s="50">
        <v>0</v>
      </c>
      <c r="O45" s="15">
        <f t="shared" si="0"/>
        <v>50</v>
      </c>
      <c r="P45" s="15">
        <f t="shared" si="1"/>
        <v>75</v>
      </c>
    </row>
    <row r="46" spans="2:20" ht="23.1" customHeight="1" x14ac:dyDescent="0.25">
      <c r="B46" s="24" t="s">
        <v>73</v>
      </c>
      <c r="C46" s="50">
        <v>31</v>
      </c>
      <c r="D46" s="50">
        <v>11</v>
      </c>
      <c r="E46" s="50">
        <v>3</v>
      </c>
      <c r="F46" s="50">
        <v>10</v>
      </c>
      <c r="G46" s="50">
        <v>0</v>
      </c>
      <c r="H46" s="50">
        <v>0</v>
      </c>
      <c r="I46" s="50">
        <v>4</v>
      </c>
      <c r="J46" s="50">
        <v>0</v>
      </c>
      <c r="K46" s="50">
        <v>0</v>
      </c>
      <c r="L46" s="50">
        <v>0</v>
      </c>
      <c r="M46" s="50">
        <v>31</v>
      </c>
      <c r="N46" s="50">
        <v>0</v>
      </c>
      <c r="O46" s="15">
        <f t="shared" si="0"/>
        <v>59</v>
      </c>
      <c r="P46" s="15">
        <f t="shared" si="1"/>
        <v>90</v>
      </c>
      <c r="R46" s="8"/>
      <c r="T46"/>
    </row>
    <row r="47" spans="2:20" ht="23.1" customHeight="1" x14ac:dyDescent="0.25">
      <c r="B47" s="24" t="s">
        <v>74</v>
      </c>
      <c r="C47" s="50">
        <v>37</v>
      </c>
      <c r="D47" s="50">
        <v>18</v>
      </c>
      <c r="E47" s="50">
        <v>2</v>
      </c>
      <c r="F47" s="50">
        <v>13</v>
      </c>
      <c r="G47" s="50">
        <v>0</v>
      </c>
      <c r="H47" s="50">
        <v>0</v>
      </c>
      <c r="I47" s="50">
        <v>4</v>
      </c>
      <c r="J47" s="50">
        <v>4</v>
      </c>
      <c r="K47" s="50">
        <v>0</v>
      </c>
      <c r="L47" s="50">
        <v>0</v>
      </c>
      <c r="M47" s="50">
        <v>58</v>
      </c>
      <c r="N47" s="50">
        <v>0</v>
      </c>
      <c r="O47" s="15">
        <f t="shared" si="0"/>
        <v>78</v>
      </c>
      <c r="P47" s="15">
        <f t="shared" si="1"/>
        <v>136</v>
      </c>
      <c r="R47" s="8"/>
      <c r="T47"/>
    </row>
    <row r="48" spans="2:20" ht="23.1" customHeight="1" x14ac:dyDescent="0.25">
      <c r="B48" s="24" t="s">
        <v>75</v>
      </c>
      <c r="C48" s="50">
        <v>43</v>
      </c>
      <c r="D48" s="50">
        <v>11</v>
      </c>
      <c r="E48" s="50">
        <v>6</v>
      </c>
      <c r="F48" s="50">
        <v>5</v>
      </c>
      <c r="G48" s="50">
        <v>0</v>
      </c>
      <c r="H48" s="50">
        <v>0</v>
      </c>
      <c r="I48" s="50">
        <v>3</v>
      </c>
      <c r="J48" s="50">
        <v>2</v>
      </c>
      <c r="K48" s="50">
        <v>0</v>
      </c>
      <c r="L48" s="50">
        <v>0</v>
      </c>
      <c r="M48" s="50">
        <v>57</v>
      </c>
      <c r="N48" s="50">
        <v>1</v>
      </c>
      <c r="O48" s="15">
        <f t="shared" si="0"/>
        <v>71</v>
      </c>
      <c r="P48" s="15">
        <f t="shared" si="1"/>
        <v>128</v>
      </c>
      <c r="R48" s="8"/>
      <c r="T48"/>
    </row>
    <row r="49" spans="2:20" ht="23.1" customHeight="1" x14ac:dyDescent="0.25">
      <c r="B49" s="23" t="s">
        <v>76</v>
      </c>
      <c r="C49" s="50">
        <v>36</v>
      </c>
      <c r="D49" s="50">
        <v>5</v>
      </c>
      <c r="E49" s="50">
        <v>6</v>
      </c>
      <c r="F49" s="50">
        <v>9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59</v>
      </c>
      <c r="N49" s="50">
        <v>0</v>
      </c>
      <c r="O49" s="15">
        <f t="shared" si="0"/>
        <v>58</v>
      </c>
      <c r="P49" s="15">
        <f t="shared" si="1"/>
        <v>117</v>
      </c>
      <c r="R49" s="8"/>
      <c r="T49"/>
    </row>
    <row r="50" spans="2:20" ht="23.1" customHeight="1" x14ac:dyDescent="0.25">
      <c r="B50" s="24" t="s">
        <v>77</v>
      </c>
      <c r="C50" s="50">
        <v>50</v>
      </c>
      <c r="D50" s="50">
        <v>12</v>
      </c>
      <c r="E50" s="50">
        <v>2</v>
      </c>
      <c r="F50" s="50">
        <v>7</v>
      </c>
      <c r="G50" s="50">
        <v>1</v>
      </c>
      <c r="H50" s="50">
        <v>0</v>
      </c>
      <c r="I50" s="50">
        <v>2</v>
      </c>
      <c r="J50" s="50">
        <v>2</v>
      </c>
      <c r="K50" s="50">
        <v>0</v>
      </c>
      <c r="L50" s="50">
        <v>0</v>
      </c>
      <c r="M50" s="50">
        <v>50</v>
      </c>
      <c r="N50" s="50">
        <v>0</v>
      </c>
      <c r="O50" s="15">
        <f t="shared" si="0"/>
        <v>76</v>
      </c>
      <c r="P50" s="15">
        <f t="shared" si="1"/>
        <v>126</v>
      </c>
      <c r="R50" s="8"/>
      <c r="T50"/>
    </row>
    <row r="51" spans="2:20" ht="23.1" customHeight="1" x14ac:dyDescent="0.25">
      <c r="B51" s="24" t="s">
        <v>78</v>
      </c>
      <c r="C51" s="50">
        <v>37</v>
      </c>
      <c r="D51" s="50">
        <v>10</v>
      </c>
      <c r="E51" s="50">
        <v>5</v>
      </c>
      <c r="F51" s="50">
        <v>7</v>
      </c>
      <c r="G51" s="50">
        <v>3</v>
      </c>
      <c r="H51" s="50">
        <v>0</v>
      </c>
      <c r="I51" s="50">
        <v>3</v>
      </c>
      <c r="J51" s="50">
        <v>1</v>
      </c>
      <c r="K51" s="50">
        <v>0</v>
      </c>
      <c r="L51" s="50">
        <v>0</v>
      </c>
      <c r="M51" s="50">
        <v>34</v>
      </c>
      <c r="N51" s="50">
        <v>0</v>
      </c>
      <c r="O51" s="15">
        <f t="shared" si="0"/>
        <v>66</v>
      </c>
      <c r="P51" s="15">
        <f t="shared" si="1"/>
        <v>100</v>
      </c>
      <c r="R51" s="8"/>
      <c r="T51"/>
    </row>
    <row r="52" spans="2:20" ht="23.1" customHeight="1" x14ac:dyDescent="0.25">
      <c r="B52" s="24" t="s">
        <v>79</v>
      </c>
      <c r="C52" s="50">
        <v>50</v>
      </c>
      <c r="D52" s="50">
        <v>8</v>
      </c>
      <c r="E52" s="50">
        <v>8</v>
      </c>
      <c r="F52" s="50">
        <v>10</v>
      </c>
      <c r="G52" s="50">
        <v>0</v>
      </c>
      <c r="H52" s="50">
        <v>0</v>
      </c>
      <c r="I52" s="50">
        <v>7</v>
      </c>
      <c r="J52" s="50">
        <v>1</v>
      </c>
      <c r="K52" s="50">
        <v>3</v>
      </c>
      <c r="L52" s="50">
        <v>0</v>
      </c>
      <c r="M52" s="50">
        <v>41</v>
      </c>
      <c r="N52" s="50">
        <v>0</v>
      </c>
      <c r="O52" s="15">
        <f t="shared" si="0"/>
        <v>87</v>
      </c>
      <c r="P52" s="15">
        <f t="shared" si="1"/>
        <v>128</v>
      </c>
      <c r="R52" s="8"/>
      <c r="T52"/>
    </row>
    <row r="53" spans="2:20" ht="23.1" customHeight="1" x14ac:dyDescent="0.25">
      <c r="B53" s="23" t="s">
        <v>80</v>
      </c>
      <c r="C53" s="50">
        <v>36</v>
      </c>
      <c r="D53" s="50">
        <v>12</v>
      </c>
      <c r="E53" s="50">
        <v>6</v>
      </c>
      <c r="F53" s="50">
        <v>4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41</v>
      </c>
      <c r="N53" s="50">
        <v>0</v>
      </c>
      <c r="O53" s="15">
        <f t="shared" si="0"/>
        <v>60</v>
      </c>
      <c r="P53" s="15">
        <f t="shared" si="1"/>
        <v>101</v>
      </c>
      <c r="R53" s="8"/>
      <c r="T53"/>
    </row>
    <row r="54" spans="2:20" ht="23.1" customHeight="1" x14ac:dyDescent="0.25">
      <c r="B54" s="23" t="s">
        <v>81</v>
      </c>
      <c r="C54" s="50">
        <v>44</v>
      </c>
      <c r="D54" s="50">
        <v>14</v>
      </c>
      <c r="E54" s="50">
        <v>5</v>
      </c>
      <c r="F54" s="50">
        <v>11</v>
      </c>
      <c r="G54" s="50">
        <v>1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54</v>
      </c>
      <c r="N54" s="50">
        <v>0</v>
      </c>
      <c r="O54" s="15">
        <f t="shared" si="0"/>
        <v>78</v>
      </c>
      <c r="P54" s="15">
        <f t="shared" si="1"/>
        <v>132</v>
      </c>
      <c r="R54" s="8"/>
      <c r="T54"/>
    </row>
    <row r="55" spans="2:20" ht="23.1" customHeight="1" x14ac:dyDescent="0.25">
      <c r="B55" s="23" t="s">
        <v>82</v>
      </c>
      <c r="C55" s="50">
        <v>43</v>
      </c>
      <c r="D55" s="50">
        <v>13</v>
      </c>
      <c r="E55" s="50">
        <v>6</v>
      </c>
      <c r="F55" s="50">
        <v>4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0</v>
      </c>
      <c r="M55" s="50">
        <v>53</v>
      </c>
      <c r="N55" s="50">
        <v>0</v>
      </c>
      <c r="O55" s="15">
        <f t="shared" si="0"/>
        <v>70</v>
      </c>
      <c r="P55" s="15">
        <f t="shared" si="1"/>
        <v>123</v>
      </c>
      <c r="R55" s="8"/>
      <c r="T55"/>
    </row>
    <row r="56" spans="2:20" ht="23.1" customHeight="1" x14ac:dyDescent="0.25">
      <c r="B56" s="23" t="s">
        <v>83</v>
      </c>
      <c r="C56" s="50">
        <v>42</v>
      </c>
      <c r="D56" s="50">
        <v>8</v>
      </c>
      <c r="E56" s="50">
        <v>9</v>
      </c>
      <c r="F56" s="50">
        <v>7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47</v>
      </c>
      <c r="N56" s="50">
        <v>0</v>
      </c>
      <c r="O56" s="15">
        <f t="shared" si="0"/>
        <v>68</v>
      </c>
      <c r="P56" s="15">
        <f t="shared" si="1"/>
        <v>115</v>
      </c>
      <c r="R56" s="8"/>
      <c r="T56"/>
    </row>
    <row r="57" spans="2:20" ht="23.1" customHeight="1" x14ac:dyDescent="0.25">
      <c r="B57" s="23" t="s">
        <v>84</v>
      </c>
      <c r="C57" s="50">
        <v>55</v>
      </c>
      <c r="D57" s="50">
        <v>6</v>
      </c>
      <c r="E57" s="50">
        <v>10</v>
      </c>
      <c r="F57" s="50">
        <v>5</v>
      </c>
      <c r="G57" s="50">
        <v>0</v>
      </c>
      <c r="H57" s="50">
        <v>0</v>
      </c>
      <c r="I57" s="50">
        <v>2</v>
      </c>
      <c r="J57" s="50">
        <v>4</v>
      </c>
      <c r="K57" s="50">
        <v>0</v>
      </c>
      <c r="L57" s="50">
        <v>0</v>
      </c>
      <c r="M57" s="50">
        <v>56</v>
      </c>
      <c r="N57" s="50">
        <v>0</v>
      </c>
      <c r="O57" s="15">
        <f t="shared" si="0"/>
        <v>82</v>
      </c>
      <c r="P57" s="15">
        <f t="shared" si="1"/>
        <v>138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1508</v>
      </c>
      <c r="D58" s="16">
        <f t="shared" si="21"/>
        <v>265</v>
      </c>
      <c r="E58" s="16">
        <f t="shared" si="21"/>
        <v>235</v>
      </c>
      <c r="F58" s="16">
        <f t="shared" si="21"/>
        <v>367</v>
      </c>
      <c r="G58" s="16">
        <f t="shared" si="21"/>
        <v>13</v>
      </c>
      <c r="H58" s="16">
        <f t="shared" si="21"/>
        <v>3</v>
      </c>
      <c r="I58" s="16">
        <f t="shared" si="21"/>
        <v>224</v>
      </c>
      <c r="J58" s="16">
        <f t="shared" si="21"/>
        <v>36</v>
      </c>
      <c r="K58" s="16">
        <f t="shared" si="21"/>
        <v>23</v>
      </c>
      <c r="L58" s="16">
        <f t="shared" si="21"/>
        <v>5</v>
      </c>
      <c r="M58" s="16">
        <f t="shared" si="21"/>
        <v>2716</v>
      </c>
      <c r="N58" s="16">
        <f t="shared" si="21"/>
        <v>2</v>
      </c>
      <c r="O58" s="16">
        <f t="shared" si="21"/>
        <v>2681</v>
      </c>
      <c r="P58" s="16">
        <f t="shared" si="21"/>
        <v>5397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0.27941448953122106</v>
      </c>
      <c r="D59" s="43">
        <f t="shared" si="22"/>
        <v>4.9101352603298128E-2</v>
      </c>
      <c r="E59" s="43">
        <f t="shared" si="22"/>
        <v>4.3542708912358716E-2</v>
      </c>
      <c r="F59" s="43">
        <f t="shared" si="22"/>
        <v>6.800074115249212E-2</v>
      </c>
      <c r="G59" s="43">
        <f t="shared" si="22"/>
        <v>2.4087455994070781E-3</v>
      </c>
      <c r="H59" s="43">
        <f t="shared" si="22"/>
        <v>5.5586436909394106E-4</v>
      </c>
      <c r="I59" s="43">
        <f t="shared" si="22"/>
        <v>4.1504539559014265E-2</v>
      </c>
      <c r="J59" s="43">
        <f t="shared" si="22"/>
        <v>6.6703724291272927E-3</v>
      </c>
      <c r="K59" s="43">
        <f t="shared" si="22"/>
        <v>4.2616268297202145E-3</v>
      </c>
      <c r="L59" s="43">
        <f t="shared" si="22"/>
        <v>9.2644061515656843E-4</v>
      </c>
      <c r="M59" s="43">
        <f t="shared" si="22"/>
        <v>0.50324254215304798</v>
      </c>
      <c r="N59" s="43">
        <f t="shared" si="22"/>
        <v>3.7057624606262737E-4</v>
      </c>
      <c r="R59" s="8"/>
      <c r="T59"/>
    </row>
    <row r="60" spans="2:20" ht="23.1" customHeight="1" x14ac:dyDescent="0.25">
      <c r="B60" s="42" t="s">
        <v>94</v>
      </c>
      <c r="C60" s="44">
        <f>C58/$O$58</f>
        <v>0.56247668780305859</v>
      </c>
      <c r="D60" s="44">
        <f t="shared" ref="D60:N60" si="23">D58/$O$58</f>
        <v>9.8843715031704582E-2</v>
      </c>
      <c r="E60" s="44">
        <f t="shared" si="23"/>
        <v>8.7653860499813496E-2</v>
      </c>
      <c r="F60" s="44">
        <f t="shared" si="23"/>
        <v>0.13688922044013427</v>
      </c>
      <c r="G60" s="44">
        <f t="shared" si="23"/>
        <v>4.8489369638194703E-3</v>
      </c>
      <c r="H60" s="44">
        <f t="shared" si="23"/>
        <v>1.1189854531891085E-3</v>
      </c>
      <c r="I60" s="44">
        <f t="shared" si="23"/>
        <v>8.3550913838120106E-2</v>
      </c>
      <c r="J60" s="44">
        <f t="shared" si="23"/>
        <v>1.3427825438269302E-2</v>
      </c>
      <c r="K60" s="44">
        <f t="shared" si="23"/>
        <v>8.5788884744498316E-3</v>
      </c>
      <c r="L60" s="44">
        <f t="shared" si="23"/>
        <v>1.8649757553151809E-3</v>
      </c>
      <c r="M60" s="44"/>
      <c r="N60" s="44">
        <f t="shared" si="23"/>
        <v>7.459903021260724E-4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zoomScale="60" workbookViewId="0">
      <selection sqref="A1:AF8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67" t="str">
        <f>'[1]23.09 Bulindo-Kiira'!C3:G3</f>
        <v>MCC - C12- STN71- KIRA-BULINDO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'[1]27.09 Kira-Bulindo'!D5</f>
        <v>27.09.19</v>
      </c>
      <c r="E5" s="3"/>
      <c r="F5" s="41" t="s">
        <v>1</v>
      </c>
      <c r="G5" s="62" t="str">
        <f>'[1]27.09 Kira-Bulindo'!G5:H5</f>
        <v>Kira Bulindo Road</v>
      </c>
      <c r="H5" s="63"/>
      <c r="I5" s="14"/>
      <c r="J5" s="2" t="s">
        <v>5</v>
      </c>
      <c r="K5" s="62" t="str">
        <f>'[1]27.09 Kira-Bulindo'!K5:L5</f>
        <v>Onyuti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">
        <v>166</v>
      </c>
      <c r="E6" s="63"/>
      <c r="F6" s="2" t="s">
        <v>2</v>
      </c>
      <c r="G6" s="62" t="s">
        <v>165</v>
      </c>
      <c r="H6" s="63"/>
      <c r="J6" s="2" t="s">
        <v>21</v>
      </c>
      <c r="K6" s="62" t="str">
        <f>'[1]27.09 Kira-Bulindo'!K6:L6</f>
        <v>Tracy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122</v>
      </c>
      <c r="D10" s="50">
        <v>14</v>
      </c>
      <c r="E10" s="50">
        <v>12</v>
      </c>
      <c r="F10" s="50">
        <v>20</v>
      </c>
      <c r="G10" s="50">
        <v>2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100</v>
      </c>
      <c r="N10" s="50">
        <v>0</v>
      </c>
      <c r="O10" s="15">
        <f t="shared" ref="O10:O57" si="0">SUM(C10:L10,N10)</f>
        <v>172</v>
      </c>
      <c r="P10" s="15">
        <f t="shared" ref="P10:P57" si="1">SUM(C10:N10)</f>
        <v>272</v>
      </c>
      <c r="R10" s="1" t="s">
        <v>6</v>
      </c>
      <c r="S10" s="17">
        <f t="shared" ref="S10:AF10" si="2">SUM(C10:C13)</f>
        <v>211</v>
      </c>
      <c r="T10" s="17">
        <f t="shared" si="2"/>
        <v>39</v>
      </c>
      <c r="U10" s="17">
        <f t="shared" si="2"/>
        <v>41</v>
      </c>
      <c r="V10" s="17">
        <f t="shared" si="2"/>
        <v>34</v>
      </c>
      <c r="W10" s="17">
        <f t="shared" si="2"/>
        <v>2</v>
      </c>
      <c r="X10" s="17">
        <f t="shared" si="2"/>
        <v>2</v>
      </c>
      <c r="Y10" s="17">
        <f t="shared" si="2"/>
        <v>7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475</v>
      </c>
      <c r="AD10" s="17">
        <f t="shared" si="2"/>
        <v>0</v>
      </c>
      <c r="AE10" s="31">
        <f t="shared" si="2"/>
        <v>337</v>
      </c>
      <c r="AF10" s="31">
        <f t="shared" si="2"/>
        <v>812</v>
      </c>
    </row>
    <row r="11" spans="2:32" s="6" customFormat="1" ht="23.1" customHeight="1" x14ac:dyDescent="0.25">
      <c r="B11" s="23">
        <v>101</v>
      </c>
      <c r="C11" s="50">
        <v>6</v>
      </c>
      <c r="D11" s="50">
        <v>5</v>
      </c>
      <c r="E11" s="50">
        <v>12</v>
      </c>
      <c r="F11" s="50">
        <v>1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129</v>
      </c>
      <c r="N11" s="50">
        <v>0</v>
      </c>
      <c r="O11" s="15">
        <f t="shared" si="0"/>
        <v>27</v>
      </c>
      <c r="P11" s="15">
        <f t="shared" si="1"/>
        <v>156</v>
      </c>
      <c r="R11" s="1" t="s">
        <v>7</v>
      </c>
      <c r="S11" s="17">
        <f t="shared" ref="S11:AF11" si="3">SUM(C14:C17)</f>
        <v>183</v>
      </c>
      <c r="T11" s="17">
        <f t="shared" si="3"/>
        <v>42</v>
      </c>
      <c r="U11" s="17">
        <f t="shared" si="3"/>
        <v>28</v>
      </c>
      <c r="V11" s="17">
        <f t="shared" si="3"/>
        <v>28</v>
      </c>
      <c r="W11" s="17">
        <f t="shared" si="3"/>
        <v>0</v>
      </c>
      <c r="X11" s="17">
        <f t="shared" si="3"/>
        <v>6</v>
      </c>
      <c r="Y11" s="17">
        <f t="shared" si="3"/>
        <v>19</v>
      </c>
      <c r="Z11" s="17">
        <f t="shared" si="3"/>
        <v>2</v>
      </c>
      <c r="AA11" s="17">
        <f t="shared" si="3"/>
        <v>3</v>
      </c>
      <c r="AB11" s="17">
        <f t="shared" si="3"/>
        <v>0</v>
      </c>
      <c r="AC11" s="17">
        <f t="shared" si="3"/>
        <v>378</v>
      </c>
      <c r="AD11" s="17">
        <f t="shared" si="3"/>
        <v>1</v>
      </c>
      <c r="AE11" s="31">
        <f t="shared" si="3"/>
        <v>312</v>
      </c>
      <c r="AF11" s="31">
        <f t="shared" si="3"/>
        <v>690</v>
      </c>
    </row>
    <row r="12" spans="2:32" ht="23.1" customHeight="1" x14ac:dyDescent="0.25">
      <c r="B12" s="23">
        <v>89</v>
      </c>
      <c r="C12" s="50">
        <v>9</v>
      </c>
      <c r="D12" s="50">
        <v>13</v>
      </c>
      <c r="E12" s="50">
        <v>8</v>
      </c>
      <c r="F12" s="50">
        <v>0</v>
      </c>
      <c r="G12" s="50">
        <v>0</v>
      </c>
      <c r="H12" s="50">
        <v>2</v>
      </c>
      <c r="I12" s="50">
        <v>0</v>
      </c>
      <c r="J12" s="50">
        <v>0</v>
      </c>
      <c r="K12" s="50">
        <v>0</v>
      </c>
      <c r="L12" s="50">
        <v>0</v>
      </c>
      <c r="M12" s="50">
        <v>127</v>
      </c>
      <c r="N12" s="50">
        <v>0</v>
      </c>
      <c r="O12" s="15">
        <f t="shared" si="0"/>
        <v>32</v>
      </c>
      <c r="P12" s="15">
        <f t="shared" si="1"/>
        <v>159</v>
      </c>
      <c r="R12" s="1" t="s">
        <v>8</v>
      </c>
      <c r="S12" s="17">
        <f t="shared" ref="S12:AF12" si="4">SUM(C18:C21)</f>
        <v>220</v>
      </c>
      <c r="T12" s="17">
        <f t="shared" si="4"/>
        <v>26</v>
      </c>
      <c r="U12" s="17">
        <f t="shared" si="4"/>
        <v>19</v>
      </c>
      <c r="V12" s="17">
        <f t="shared" si="4"/>
        <v>43</v>
      </c>
      <c r="W12" s="17">
        <f t="shared" si="4"/>
        <v>0</v>
      </c>
      <c r="X12" s="17">
        <f t="shared" si="4"/>
        <v>0</v>
      </c>
      <c r="Y12" s="17">
        <f t="shared" si="4"/>
        <v>28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343</v>
      </c>
      <c r="AD12" s="17">
        <f t="shared" si="4"/>
        <v>0</v>
      </c>
      <c r="AE12" s="31">
        <f t="shared" si="4"/>
        <v>338</v>
      </c>
      <c r="AF12" s="31">
        <f t="shared" si="4"/>
        <v>681</v>
      </c>
    </row>
    <row r="13" spans="2:32" ht="23.1" customHeight="1" x14ac:dyDescent="0.25">
      <c r="B13" s="23" t="s">
        <v>40</v>
      </c>
      <c r="C13" s="50">
        <v>74</v>
      </c>
      <c r="D13" s="50">
        <v>7</v>
      </c>
      <c r="E13" s="50">
        <v>9</v>
      </c>
      <c r="F13" s="50">
        <v>13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119</v>
      </c>
      <c r="N13" s="50">
        <v>0</v>
      </c>
      <c r="O13" s="15">
        <f t="shared" si="0"/>
        <v>106</v>
      </c>
      <c r="P13" s="15">
        <f t="shared" si="1"/>
        <v>225</v>
      </c>
      <c r="R13" s="1" t="s">
        <v>9</v>
      </c>
      <c r="S13" s="17">
        <f t="shared" ref="S13:AF13" si="5">SUM(C22:C25)</f>
        <v>196</v>
      </c>
      <c r="T13" s="17">
        <f t="shared" si="5"/>
        <v>27</v>
      </c>
      <c r="U13" s="17">
        <f t="shared" si="5"/>
        <v>21</v>
      </c>
      <c r="V13" s="17">
        <f t="shared" si="5"/>
        <v>41</v>
      </c>
      <c r="W13" s="17">
        <f t="shared" si="5"/>
        <v>0</v>
      </c>
      <c r="X13" s="17">
        <f t="shared" si="5"/>
        <v>0</v>
      </c>
      <c r="Y13" s="17">
        <f t="shared" si="5"/>
        <v>15</v>
      </c>
      <c r="Z13" s="17">
        <f t="shared" si="5"/>
        <v>2</v>
      </c>
      <c r="AA13" s="17">
        <f t="shared" si="5"/>
        <v>1</v>
      </c>
      <c r="AB13" s="17">
        <f t="shared" si="5"/>
        <v>1</v>
      </c>
      <c r="AC13" s="17">
        <f t="shared" si="5"/>
        <v>310</v>
      </c>
      <c r="AD13" s="17">
        <f t="shared" si="5"/>
        <v>0</v>
      </c>
      <c r="AE13" s="31">
        <f t="shared" si="5"/>
        <v>304</v>
      </c>
      <c r="AF13" s="31">
        <f t="shared" si="5"/>
        <v>614</v>
      </c>
    </row>
    <row r="14" spans="2:32" ht="23.1" customHeight="1" x14ac:dyDescent="0.25">
      <c r="B14" s="23" t="s">
        <v>41</v>
      </c>
      <c r="C14" s="50">
        <v>7</v>
      </c>
      <c r="D14" s="50">
        <v>19</v>
      </c>
      <c r="E14" s="50">
        <v>9</v>
      </c>
      <c r="F14" s="50">
        <v>0</v>
      </c>
      <c r="G14" s="50">
        <v>0</v>
      </c>
      <c r="H14" s="50">
        <v>6</v>
      </c>
      <c r="I14" s="50">
        <v>1</v>
      </c>
      <c r="J14" s="50">
        <v>1</v>
      </c>
      <c r="K14" s="50">
        <v>0</v>
      </c>
      <c r="L14" s="50">
        <v>0</v>
      </c>
      <c r="M14" s="50">
        <v>139</v>
      </c>
      <c r="N14" s="50">
        <v>0</v>
      </c>
      <c r="O14" s="15">
        <f t="shared" si="0"/>
        <v>43</v>
      </c>
      <c r="P14" s="15">
        <f t="shared" si="1"/>
        <v>182</v>
      </c>
      <c r="R14" s="1" t="s">
        <v>10</v>
      </c>
      <c r="S14" s="17">
        <f t="shared" ref="S14:AF14" si="6">SUM(C26:C29)</f>
        <v>179</v>
      </c>
      <c r="T14" s="17">
        <f t="shared" si="6"/>
        <v>15</v>
      </c>
      <c r="U14" s="17">
        <f t="shared" si="6"/>
        <v>19</v>
      </c>
      <c r="V14" s="17">
        <f t="shared" si="6"/>
        <v>34</v>
      </c>
      <c r="W14" s="17">
        <f t="shared" si="6"/>
        <v>2</v>
      </c>
      <c r="X14" s="17">
        <f t="shared" si="6"/>
        <v>0</v>
      </c>
      <c r="Y14" s="17">
        <f t="shared" si="6"/>
        <v>26</v>
      </c>
      <c r="Z14" s="17">
        <f t="shared" si="6"/>
        <v>4</v>
      </c>
      <c r="AA14" s="17">
        <f t="shared" si="6"/>
        <v>3</v>
      </c>
      <c r="AB14" s="17">
        <f t="shared" si="6"/>
        <v>2</v>
      </c>
      <c r="AC14" s="17">
        <f t="shared" si="6"/>
        <v>247</v>
      </c>
      <c r="AD14" s="17">
        <f t="shared" si="6"/>
        <v>1</v>
      </c>
      <c r="AE14" s="31">
        <f t="shared" si="6"/>
        <v>285</v>
      </c>
      <c r="AF14" s="31">
        <f t="shared" si="6"/>
        <v>532</v>
      </c>
    </row>
    <row r="15" spans="2:32" ht="23.1" customHeight="1" x14ac:dyDescent="0.25">
      <c r="B15" s="23" t="s">
        <v>42</v>
      </c>
      <c r="C15" s="50">
        <v>41</v>
      </c>
      <c r="D15" s="50">
        <v>9</v>
      </c>
      <c r="E15" s="50">
        <v>3</v>
      </c>
      <c r="F15" s="50">
        <v>5</v>
      </c>
      <c r="G15" s="50">
        <v>0</v>
      </c>
      <c r="H15" s="50">
        <v>0</v>
      </c>
      <c r="I15" s="50">
        <v>4</v>
      </c>
      <c r="J15" s="50">
        <v>1</v>
      </c>
      <c r="K15" s="50">
        <v>0</v>
      </c>
      <c r="L15" s="50">
        <v>0</v>
      </c>
      <c r="M15" s="50">
        <v>71</v>
      </c>
      <c r="N15" s="50">
        <v>0</v>
      </c>
      <c r="O15" s="15">
        <f t="shared" si="0"/>
        <v>63</v>
      </c>
      <c r="P15" s="15">
        <f t="shared" si="1"/>
        <v>134</v>
      </c>
      <c r="R15" s="1" t="s">
        <v>11</v>
      </c>
      <c r="S15" s="17">
        <f t="shared" ref="S15:AF15" si="7">SUM(C30:C33)</f>
        <v>194</v>
      </c>
      <c r="T15" s="17">
        <f t="shared" si="7"/>
        <v>10</v>
      </c>
      <c r="U15" s="17">
        <f t="shared" si="7"/>
        <v>15</v>
      </c>
      <c r="V15" s="17">
        <f t="shared" si="7"/>
        <v>42</v>
      </c>
      <c r="W15" s="17">
        <f t="shared" si="7"/>
        <v>0</v>
      </c>
      <c r="X15" s="17">
        <f t="shared" si="7"/>
        <v>0</v>
      </c>
      <c r="Y15" s="17">
        <f t="shared" si="7"/>
        <v>44</v>
      </c>
      <c r="Z15" s="17">
        <f t="shared" si="7"/>
        <v>0</v>
      </c>
      <c r="AA15" s="17">
        <f t="shared" si="7"/>
        <v>3</v>
      </c>
      <c r="AB15" s="17">
        <f t="shared" si="7"/>
        <v>0</v>
      </c>
      <c r="AC15" s="17">
        <f t="shared" si="7"/>
        <v>292</v>
      </c>
      <c r="AD15" s="17">
        <f t="shared" si="7"/>
        <v>0</v>
      </c>
      <c r="AE15" s="31">
        <f t="shared" si="7"/>
        <v>308</v>
      </c>
      <c r="AF15" s="31">
        <f t="shared" si="7"/>
        <v>600</v>
      </c>
    </row>
    <row r="16" spans="2:32" ht="23.1" customHeight="1" x14ac:dyDescent="0.25">
      <c r="B16" s="23" t="s">
        <v>43</v>
      </c>
      <c r="C16" s="50">
        <v>64</v>
      </c>
      <c r="D16" s="50">
        <v>13</v>
      </c>
      <c r="E16" s="50">
        <v>7</v>
      </c>
      <c r="F16" s="50">
        <v>8</v>
      </c>
      <c r="G16" s="50">
        <v>0</v>
      </c>
      <c r="H16" s="50">
        <v>0</v>
      </c>
      <c r="I16" s="50">
        <v>6</v>
      </c>
      <c r="J16" s="50">
        <v>0</v>
      </c>
      <c r="K16" s="50">
        <v>1</v>
      </c>
      <c r="L16" s="50">
        <v>0</v>
      </c>
      <c r="M16" s="50">
        <v>82</v>
      </c>
      <c r="N16" s="50">
        <v>1</v>
      </c>
      <c r="O16" s="15">
        <f t="shared" si="0"/>
        <v>100</v>
      </c>
      <c r="P16" s="15">
        <f t="shared" si="1"/>
        <v>182</v>
      </c>
      <c r="R16" s="1" t="s">
        <v>12</v>
      </c>
      <c r="S16" s="17">
        <f t="shared" ref="S16:AF16" si="8">SUM(C34:C37)</f>
        <v>126</v>
      </c>
      <c r="T16" s="17">
        <f t="shared" si="8"/>
        <v>12</v>
      </c>
      <c r="U16" s="17">
        <f t="shared" si="8"/>
        <v>27</v>
      </c>
      <c r="V16" s="17">
        <f t="shared" si="8"/>
        <v>32</v>
      </c>
      <c r="W16" s="17">
        <f t="shared" si="8"/>
        <v>1</v>
      </c>
      <c r="X16" s="17">
        <f t="shared" si="8"/>
        <v>0</v>
      </c>
      <c r="Y16" s="17">
        <f t="shared" si="8"/>
        <v>35</v>
      </c>
      <c r="Z16" s="17">
        <f t="shared" si="8"/>
        <v>5</v>
      </c>
      <c r="AA16" s="17">
        <f t="shared" si="8"/>
        <v>6</v>
      </c>
      <c r="AB16" s="17">
        <f t="shared" si="8"/>
        <v>1</v>
      </c>
      <c r="AC16" s="17">
        <f t="shared" si="8"/>
        <v>94</v>
      </c>
      <c r="AD16" s="17">
        <f t="shared" si="8"/>
        <v>1</v>
      </c>
      <c r="AE16" s="31">
        <f t="shared" si="8"/>
        <v>246</v>
      </c>
      <c r="AF16" s="31">
        <f t="shared" si="8"/>
        <v>340</v>
      </c>
    </row>
    <row r="17" spans="2:32" ht="23.1" customHeight="1" x14ac:dyDescent="0.25">
      <c r="B17" s="23" t="s">
        <v>44</v>
      </c>
      <c r="C17" s="50">
        <v>71</v>
      </c>
      <c r="D17" s="50">
        <v>1</v>
      </c>
      <c r="E17" s="50">
        <v>9</v>
      </c>
      <c r="F17" s="50">
        <v>15</v>
      </c>
      <c r="G17" s="50">
        <v>0</v>
      </c>
      <c r="H17" s="50">
        <v>0</v>
      </c>
      <c r="I17" s="50">
        <v>8</v>
      </c>
      <c r="J17" s="50">
        <v>0</v>
      </c>
      <c r="K17" s="50">
        <v>2</v>
      </c>
      <c r="L17" s="50">
        <v>0</v>
      </c>
      <c r="M17" s="50">
        <v>86</v>
      </c>
      <c r="N17" s="50">
        <v>0</v>
      </c>
      <c r="O17" s="15">
        <f t="shared" si="0"/>
        <v>106</v>
      </c>
      <c r="P17" s="15">
        <f t="shared" si="1"/>
        <v>192</v>
      </c>
      <c r="R17" s="1" t="s">
        <v>13</v>
      </c>
      <c r="S17" s="17">
        <f t="shared" ref="S17:AF17" si="9">SUM(C38:C41)</f>
        <v>133</v>
      </c>
      <c r="T17" s="17">
        <f t="shared" si="9"/>
        <v>18</v>
      </c>
      <c r="U17" s="17">
        <f t="shared" si="9"/>
        <v>15</v>
      </c>
      <c r="V17" s="17">
        <f t="shared" si="9"/>
        <v>38</v>
      </c>
      <c r="W17" s="17">
        <f t="shared" si="9"/>
        <v>0</v>
      </c>
      <c r="X17" s="17">
        <f t="shared" si="9"/>
        <v>0</v>
      </c>
      <c r="Y17" s="17">
        <f t="shared" si="9"/>
        <v>21</v>
      </c>
      <c r="Z17" s="17">
        <f t="shared" si="9"/>
        <v>2</v>
      </c>
      <c r="AA17" s="17">
        <f t="shared" si="9"/>
        <v>3</v>
      </c>
      <c r="AB17" s="17">
        <f t="shared" si="9"/>
        <v>0</v>
      </c>
      <c r="AC17" s="17">
        <f t="shared" si="9"/>
        <v>129</v>
      </c>
      <c r="AD17" s="17">
        <f t="shared" si="9"/>
        <v>1</v>
      </c>
      <c r="AE17" s="31">
        <f t="shared" si="9"/>
        <v>231</v>
      </c>
      <c r="AF17" s="31">
        <f t="shared" si="9"/>
        <v>360</v>
      </c>
    </row>
    <row r="18" spans="2:32" ht="23.1" customHeight="1" x14ac:dyDescent="0.25">
      <c r="B18" s="23" t="s">
        <v>45</v>
      </c>
      <c r="C18" s="50">
        <v>51</v>
      </c>
      <c r="D18" s="50">
        <v>4</v>
      </c>
      <c r="E18" s="50">
        <v>6</v>
      </c>
      <c r="F18" s="50">
        <v>9</v>
      </c>
      <c r="G18" s="50">
        <v>0</v>
      </c>
      <c r="H18" s="50">
        <v>0</v>
      </c>
      <c r="I18" s="50">
        <v>4</v>
      </c>
      <c r="J18" s="50">
        <v>1</v>
      </c>
      <c r="K18" s="50">
        <v>0</v>
      </c>
      <c r="L18" s="50">
        <v>0</v>
      </c>
      <c r="M18" s="50">
        <v>82</v>
      </c>
      <c r="N18" s="50">
        <v>0</v>
      </c>
      <c r="O18" s="15">
        <f t="shared" si="0"/>
        <v>75</v>
      </c>
      <c r="P18" s="15">
        <f t="shared" si="1"/>
        <v>157</v>
      </c>
      <c r="R18" s="1" t="s">
        <v>14</v>
      </c>
      <c r="S18" s="17">
        <f t="shared" ref="S18:AF18" si="10">SUM(C42:C45)</f>
        <v>141</v>
      </c>
      <c r="T18" s="17">
        <f t="shared" si="10"/>
        <v>16</v>
      </c>
      <c r="U18" s="17">
        <f t="shared" si="10"/>
        <v>22</v>
      </c>
      <c r="V18" s="17">
        <f t="shared" si="10"/>
        <v>43</v>
      </c>
      <c r="W18" s="17">
        <f t="shared" si="10"/>
        <v>1</v>
      </c>
      <c r="X18" s="17">
        <f t="shared" si="10"/>
        <v>0</v>
      </c>
      <c r="Y18" s="17">
        <f t="shared" si="10"/>
        <v>24</v>
      </c>
      <c r="Z18" s="17">
        <f t="shared" si="10"/>
        <v>1</v>
      </c>
      <c r="AA18" s="17">
        <f t="shared" si="10"/>
        <v>2</v>
      </c>
      <c r="AB18" s="17">
        <f t="shared" si="10"/>
        <v>2</v>
      </c>
      <c r="AC18" s="17">
        <f t="shared" si="10"/>
        <v>210</v>
      </c>
      <c r="AD18" s="17">
        <f t="shared" si="10"/>
        <v>0</v>
      </c>
      <c r="AE18" s="31">
        <f t="shared" si="10"/>
        <v>252</v>
      </c>
      <c r="AF18" s="31">
        <f t="shared" si="10"/>
        <v>462</v>
      </c>
    </row>
    <row r="19" spans="2:32" ht="23.1" customHeight="1" x14ac:dyDescent="0.25">
      <c r="B19" s="23" t="s">
        <v>46</v>
      </c>
      <c r="C19" s="50">
        <v>53</v>
      </c>
      <c r="D19" s="50">
        <v>8</v>
      </c>
      <c r="E19" s="50">
        <v>6</v>
      </c>
      <c r="F19" s="50">
        <v>12</v>
      </c>
      <c r="G19" s="50">
        <v>0</v>
      </c>
      <c r="H19" s="50">
        <v>0</v>
      </c>
      <c r="I19" s="50">
        <v>8</v>
      </c>
      <c r="J19" s="50">
        <v>0</v>
      </c>
      <c r="K19" s="50">
        <v>1</v>
      </c>
      <c r="L19" s="50">
        <v>0</v>
      </c>
      <c r="M19" s="50">
        <v>97</v>
      </c>
      <c r="N19" s="50">
        <v>0</v>
      </c>
      <c r="O19" s="15">
        <f t="shared" si="0"/>
        <v>88</v>
      </c>
      <c r="P19" s="15">
        <f t="shared" si="1"/>
        <v>185</v>
      </c>
      <c r="R19" s="1" t="s">
        <v>15</v>
      </c>
      <c r="S19" s="17">
        <f t="shared" ref="S19:AF19" si="11">SUM(C46:C49)</f>
        <v>184</v>
      </c>
      <c r="T19" s="17">
        <f t="shared" si="11"/>
        <v>20</v>
      </c>
      <c r="U19" s="17">
        <f t="shared" si="11"/>
        <v>23</v>
      </c>
      <c r="V19" s="17">
        <f t="shared" si="11"/>
        <v>37</v>
      </c>
      <c r="W19" s="17">
        <f t="shared" si="11"/>
        <v>3</v>
      </c>
      <c r="X19" s="17">
        <f t="shared" si="11"/>
        <v>2</v>
      </c>
      <c r="Y19" s="17">
        <f t="shared" si="11"/>
        <v>21</v>
      </c>
      <c r="Z19" s="17">
        <f t="shared" si="11"/>
        <v>5</v>
      </c>
      <c r="AA19" s="17">
        <f t="shared" si="11"/>
        <v>4</v>
      </c>
      <c r="AB19" s="17">
        <f t="shared" si="11"/>
        <v>2</v>
      </c>
      <c r="AC19" s="17">
        <f t="shared" si="11"/>
        <v>235</v>
      </c>
      <c r="AD19" s="17">
        <f t="shared" si="11"/>
        <v>0</v>
      </c>
      <c r="AE19" s="31">
        <f t="shared" si="11"/>
        <v>301</v>
      </c>
      <c r="AF19" s="31">
        <f t="shared" si="11"/>
        <v>536</v>
      </c>
    </row>
    <row r="20" spans="2:32" ht="23.1" customHeight="1" x14ac:dyDescent="0.25">
      <c r="B20" s="23" t="s">
        <v>47</v>
      </c>
      <c r="C20" s="50">
        <v>57</v>
      </c>
      <c r="D20" s="50">
        <v>8</v>
      </c>
      <c r="E20" s="50">
        <v>2</v>
      </c>
      <c r="F20" s="50">
        <v>13</v>
      </c>
      <c r="G20" s="50">
        <v>0</v>
      </c>
      <c r="H20" s="50">
        <v>0</v>
      </c>
      <c r="I20" s="50">
        <v>8</v>
      </c>
      <c r="J20" s="50">
        <v>0</v>
      </c>
      <c r="K20" s="50">
        <v>0</v>
      </c>
      <c r="L20" s="50">
        <v>0</v>
      </c>
      <c r="M20" s="50">
        <v>77</v>
      </c>
      <c r="N20" s="50">
        <v>0</v>
      </c>
      <c r="O20" s="15">
        <f t="shared" si="0"/>
        <v>88</v>
      </c>
      <c r="P20" s="15">
        <f t="shared" si="1"/>
        <v>165</v>
      </c>
      <c r="R20" s="1" t="s">
        <v>16</v>
      </c>
      <c r="S20" s="17">
        <f t="shared" ref="S20:AF20" si="12">SUM(C50:C53)</f>
        <v>194</v>
      </c>
      <c r="T20" s="17">
        <f t="shared" si="12"/>
        <v>18</v>
      </c>
      <c r="U20" s="17">
        <f t="shared" si="12"/>
        <v>21</v>
      </c>
      <c r="V20" s="17">
        <f t="shared" si="12"/>
        <v>44</v>
      </c>
      <c r="W20" s="17">
        <f t="shared" si="12"/>
        <v>3</v>
      </c>
      <c r="X20" s="17">
        <f t="shared" si="12"/>
        <v>1</v>
      </c>
      <c r="Y20" s="17">
        <f t="shared" si="12"/>
        <v>19</v>
      </c>
      <c r="Z20" s="17">
        <f t="shared" si="12"/>
        <v>1</v>
      </c>
      <c r="AA20" s="17">
        <f t="shared" si="12"/>
        <v>2</v>
      </c>
      <c r="AB20" s="17">
        <f t="shared" si="12"/>
        <v>1</v>
      </c>
      <c r="AC20" s="17">
        <f t="shared" si="12"/>
        <v>279</v>
      </c>
      <c r="AD20" s="17">
        <f t="shared" si="12"/>
        <v>0</v>
      </c>
      <c r="AE20" s="31">
        <f t="shared" si="12"/>
        <v>304</v>
      </c>
      <c r="AF20" s="31">
        <f t="shared" si="12"/>
        <v>583</v>
      </c>
    </row>
    <row r="21" spans="2:32" ht="23.1" customHeight="1" x14ac:dyDescent="0.25">
      <c r="B21" s="23" t="s">
        <v>48</v>
      </c>
      <c r="C21" s="50">
        <v>59</v>
      </c>
      <c r="D21" s="50">
        <v>6</v>
      </c>
      <c r="E21" s="50">
        <v>5</v>
      </c>
      <c r="F21" s="50">
        <v>9</v>
      </c>
      <c r="G21" s="50">
        <v>0</v>
      </c>
      <c r="H21" s="50">
        <v>0</v>
      </c>
      <c r="I21" s="50">
        <v>8</v>
      </c>
      <c r="J21" s="50">
        <v>0</v>
      </c>
      <c r="K21" s="50">
        <v>0</v>
      </c>
      <c r="L21" s="50">
        <v>0</v>
      </c>
      <c r="M21" s="50">
        <v>87</v>
      </c>
      <c r="N21" s="50">
        <v>0</v>
      </c>
      <c r="O21" s="15">
        <f t="shared" si="0"/>
        <v>87</v>
      </c>
      <c r="P21" s="15">
        <f t="shared" si="1"/>
        <v>174</v>
      </c>
      <c r="R21" s="36" t="s">
        <v>20</v>
      </c>
      <c r="S21" s="34">
        <f t="shared" ref="S21:AF21" si="13">SUM(C54:C57)</f>
        <v>153</v>
      </c>
      <c r="T21" s="17">
        <f t="shared" si="13"/>
        <v>22</v>
      </c>
      <c r="U21" s="17">
        <f t="shared" si="13"/>
        <v>26</v>
      </c>
      <c r="V21" s="17">
        <f t="shared" si="13"/>
        <v>49</v>
      </c>
      <c r="W21" s="17">
        <f t="shared" si="13"/>
        <v>3</v>
      </c>
      <c r="X21" s="17">
        <f t="shared" si="13"/>
        <v>0</v>
      </c>
      <c r="Y21" s="17">
        <f t="shared" si="13"/>
        <v>19</v>
      </c>
      <c r="Z21" s="17">
        <f t="shared" si="13"/>
        <v>2</v>
      </c>
      <c r="AA21" s="17">
        <f t="shared" si="13"/>
        <v>3</v>
      </c>
      <c r="AB21" s="17">
        <f t="shared" si="13"/>
        <v>0</v>
      </c>
      <c r="AC21" s="17">
        <f t="shared" si="13"/>
        <v>323</v>
      </c>
      <c r="AD21" s="17">
        <f t="shared" si="13"/>
        <v>0</v>
      </c>
      <c r="AE21" s="31">
        <f t="shared" si="13"/>
        <v>277</v>
      </c>
      <c r="AF21" s="31">
        <f t="shared" si="13"/>
        <v>600</v>
      </c>
    </row>
    <row r="22" spans="2:32" ht="23.1" customHeight="1" x14ac:dyDescent="0.25">
      <c r="B22" s="23" t="s">
        <v>49</v>
      </c>
      <c r="C22" s="50">
        <v>36</v>
      </c>
      <c r="D22" s="50">
        <v>6</v>
      </c>
      <c r="E22" s="50">
        <v>5</v>
      </c>
      <c r="F22" s="50">
        <v>10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86</v>
      </c>
      <c r="N22" s="50">
        <v>0</v>
      </c>
      <c r="O22" s="15">
        <f t="shared" si="0"/>
        <v>60</v>
      </c>
      <c r="P22" s="15">
        <f t="shared" si="1"/>
        <v>146</v>
      </c>
      <c r="R22" s="38" t="s">
        <v>90</v>
      </c>
      <c r="S22" s="39">
        <f>MAX(S10:S12)</f>
        <v>220</v>
      </c>
      <c r="T22" s="39">
        <f t="shared" ref="T22:AF22" si="14">MAX(T10:T12)</f>
        <v>42</v>
      </c>
      <c r="U22" s="39">
        <f t="shared" si="14"/>
        <v>41</v>
      </c>
      <c r="V22" s="39">
        <f t="shared" si="14"/>
        <v>43</v>
      </c>
      <c r="W22" s="39">
        <f t="shared" si="14"/>
        <v>2</v>
      </c>
      <c r="X22" s="39">
        <f t="shared" si="14"/>
        <v>6</v>
      </c>
      <c r="Y22" s="39">
        <f t="shared" si="14"/>
        <v>28</v>
      </c>
      <c r="Z22" s="39">
        <f t="shared" si="14"/>
        <v>2</v>
      </c>
      <c r="AA22" s="39">
        <f t="shared" si="14"/>
        <v>3</v>
      </c>
      <c r="AB22" s="39">
        <f t="shared" si="14"/>
        <v>0</v>
      </c>
      <c r="AC22" s="39">
        <f t="shared" si="14"/>
        <v>475</v>
      </c>
      <c r="AD22" s="39">
        <f t="shared" si="14"/>
        <v>1</v>
      </c>
      <c r="AE22" s="40">
        <f t="shared" si="14"/>
        <v>338</v>
      </c>
      <c r="AF22" s="40">
        <f t="shared" si="14"/>
        <v>812</v>
      </c>
    </row>
    <row r="23" spans="2:32" ht="23.1" customHeight="1" x14ac:dyDescent="0.25">
      <c r="B23" s="23" t="s">
        <v>50</v>
      </c>
      <c r="C23" s="50">
        <v>66</v>
      </c>
      <c r="D23" s="50">
        <v>11</v>
      </c>
      <c r="E23" s="50">
        <v>6</v>
      </c>
      <c r="F23" s="50">
        <v>11</v>
      </c>
      <c r="G23" s="50">
        <v>0</v>
      </c>
      <c r="H23" s="50">
        <v>0</v>
      </c>
      <c r="I23" s="50">
        <v>6</v>
      </c>
      <c r="J23" s="50">
        <v>0</v>
      </c>
      <c r="K23" s="50">
        <v>0</v>
      </c>
      <c r="L23" s="50">
        <v>0</v>
      </c>
      <c r="M23" s="50">
        <v>75</v>
      </c>
      <c r="N23" s="50">
        <v>0</v>
      </c>
      <c r="O23" s="15">
        <f t="shared" si="0"/>
        <v>100</v>
      </c>
      <c r="P23" s="15">
        <f t="shared" si="1"/>
        <v>175</v>
      </c>
      <c r="R23" s="38" t="s">
        <v>91</v>
      </c>
      <c r="S23" s="39">
        <f>MAX(S13:S18)</f>
        <v>196</v>
      </c>
      <c r="T23" s="39">
        <f t="shared" ref="T23:AF23" si="15">MAX(T13:T18)</f>
        <v>27</v>
      </c>
      <c r="U23" s="39">
        <f t="shared" si="15"/>
        <v>27</v>
      </c>
      <c r="V23" s="39">
        <f t="shared" si="15"/>
        <v>43</v>
      </c>
      <c r="W23" s="39">
        <f t="shared" si="15"/>
        <v>2</v>
      </c>
      <c r="X23" s="39">
        <f t="shared" si="15"/>
        <v>0</v>
      </c>
      <c r="Y23" s="39">
        <f t="shared" si="15"/>
        <v>44</v>
      </c>
      <c r="Z23" s="39">
        <f t="shared" si="15"/>
        <v>5</v>
      </c>
      <c r="AA23" s="39">
        <f t="shared" si="15"/>
        <v>6</v>
      </c>
      <c r="AB23" s="39">
        <f t="shared" si="15"/>
        <v>2</v>
      </c>
      <c r="AC23" s="39">
        <f t="shared" si="15"/>
        <v>310</v>
      </c>
      <c r="AD23" s="39">
        <f t="shared" si="15"/>
        <v>1</v>
      </c>
      <c r="AE23" s="40">
        <f t="shared" si="15"/>
        <v>308</v>
      </c>
      <c r="AF23" s="40">
        <f t="shared" si="15"/>
        <v>614</v>
      </c>
    </row>
    <row r="24" spans="2:32" ht="23.1" customHeight="1" x14ac:dyDescent="0.25">
      <c r="B24" s="23" t="s">
        <v>51</v>
      </c>
      <c r="C24" s="50">
        <v>35</v>
      </c>
      <c r="D24" s="50">
        <v>4</v>
      </c>
      <c r="E24" s="50">
        <v>4</v>
      </c>
      <c r="F24" s="50">
        <v>14</v>
      </c>
      <c r="G24" s="50">
        <v>0</v>
      </c>
      <c r="H24" s="50">
        <v>0</v>
      </c>
      <c r="I24" s="50">
        <v>3</v>
      </c>
      <c r="J24" s="50">
        <v>1</v>
      </c>
      <c r="K24" s="50">
        <v>1</v>
      </c>
      <c r="L24" s="50">
        <v>1</v>
      </c>
      <c r="M24" s="50">
        <v>76</v>
      </c>
      <c r="N24" s="50">
        <v>0</v>
      </c>
      <c r="O24" s="15">
        <f t="shared" si="0"/>
        <v>63</v>
      </c>
      <c r="P24" s="15">
        <f t="shared" si="1"/>
        <v>139</v>
      </c>
      <c r="R24" s="38" t="s">
        <v>92</v>
      </c>
      <c r="S24" s="39">
        <f>MAX(S19:S21)</f>
        <v>194</v>
      </c>
      <c r="T24" s="39">
        <f t="shared" ref="T24:AF24" si="16">MAX(T19:T21)</f>
        <v>22</v>
      </c>
      <c r="U24" s="39">
        <f t="shared" si="16"/>
        <v>26</v>
      </c>
      <c r="V24" s="39">
        <f t="shared" si="16"/>
        <v>49</v>
      </c>
      <c r="W24" s="39">
        <f t="shared" si="16"/>
        <v>3</v>
      </c>
      <c r="X24" s="39">
        <f t="shared" si="16"/>
        <v>2</v>
      </c>
      <c r="Y24" s="39">
        <f t="shared" si="16"/>
        <v>21</v>
      </c>
      <c r="Z24" s="39">
        <f t="shared" si="16"/>
        <v>5</v>
      </c>
      <c r="AA24" s="39">
        <f t="shared" si="16"/>
        <v>4</v>
      </c>
      <c r="AB24" s="39">
        <f t="shared" si="16"/>
        <v>2</v>
      </c>
      <c r="AC24" s="39">
        <f t="shared" si="16"/>
        <v>323</v>
      </c>
      <c r="AD24" s="39">
        <f t="shared" si="16"/>
        <v>0</v>
      </c>
      <c r="AE24" s="40">
        <f t="shared" si="16"/>
        <v>304</v>
      </c>
      <c r="AF24" s="40">
        <f t="shared" si="16"/>
        <v>600</v>
      </c>
    </row>
    <row r="25" spans="2:32" ht="23.1" customHeight="1" x14ac:dyDescent="0.25">
      <c r="B25" s="23" t="s">
        <v>52</v>
      </c>
      <c r="C25" s="50">
        <v>59</v>
      </c>
      <c r="D25" s="50">
        <v>6</v>
      </c>
      <c r="E25" s="50">
        <v>6</v>
      </c>
      <c r="F25" s="50">
        <v>6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0</v>
      </c>
      <c r="M25" s="50">
        <v>73</v>
      </c>
      <c r="N25" s="50">
        <v>0</v>
      </c>
      <c r="O25" s="15">
        <f t="shared" si="0"/>
        <v>81</v>
      </c>
      <c r="P25" s="15">
        <f t="shared" si="1"/>
        <v>154</v>
      </c>
      <c r="R25" s="37" t="s">
        <v>85</v>
      </c>
      <c r="S25" s="35">
        <f t="shared" ref="S25:AF25" si="17">SUM(S10:S12)</f>
        <v>614</v>
      </c>
      <c r="T25" s="16">
        <f t="shared" si="17"/>
        <v>107</v>
      </c>
      <c r="U25" s="16">
        <f t="shared" si="17"/>
        <v>88</v>
      </c>
      <c r="V25" s="16">
        <f t="shared" si="17"/>
        <v>105</v>
      </c>
      <c r="W25" s="16">
        <f t="shared" si="17"/>
        <v>2</v>
      </c>
      <c r="X25" s="16">
        <f t="shared" si="17"/>
        <v>8</v>
      </c>
      <c r="Y25" s="16">
        <f t="shared" si="17"/>
        <v>54</v>
      </c>
      <c r="Z25" s="16">
        <f t="shared" si="17"/>
        <v>4</v>
      </c>
      <c r="AA25" s="16">
        <f t="shared" si="17"/>
        <v>4</v>
      </c>
      <c r="AB25" s="16">
        <f t="shared" si="17"/>
        <v>0</v>
      </c>
      <c r="AC25" s="16">
        <f t="shared" si="17"/>
        <v>1196</v>
      </c>
      <c r="AD25" s="16">
        <f t="shared" si="17"/>
        <v>1</v>
      </c>
      <c r="AE25" s="32">
        <f t="shared" si="17"/>
        <v>987</v>
      </c>
      <c r="AF25" s="32">
        <f t="shared" si="17"/>
        <v>2183</v>
      </c>
    </row>
    <row r="26" spans="2:32" ht="23.1" customHeight="1" x14ac:dyDescent="0.25">
      <c r="B26" s="23" t="s">
        <v>53</v>
      </c>
      <c r="C26" s="50">
        <v>41</v>
      </c>
      <c r="D26" s="50">
        <v>4</v>
      </c>
      <c r="E26" s="50">
        <v>5</v>
      </c>
      <c r="F26" s="50">
        <v>16</v>
      </c>
      <c r="G26" s="50">
        <v>0</v>
      </c>
      <c r="H26" s="50">
        <v>0</v>
      </c>
      <c r="I26" s="50">
        <v>8</v>
      </c>
      <c r="J26" s="50">
        <v>1</v>
      </c>
      <c r="K26" s="50">
        <v>1</v>
      </c>
      <c r="L26" s="50">
        <v>0</v>
      </c>
      <c r="M26" s="50">
        <v>89</v>
      </c>
      <c r="N26" s="50">
        <v>0</v>
      </c>
      <c r="O26" s="15">
        <f t="shared" si="0"/>
        <v>76</v>
      </c>
      <c r="P26" s="15">
        <f t="shared" si="1"/>
        <v>165</v>
      </c>
      <c r="R26" s="28" t="s">
        <v>86</v>
      </c>
      <c r="S26" s="16">
        <f t="shared" ref="S26:AF26" si="18">SUM(S13:S18)</f>
        <v>969</v>
      </c>
      <c r="T26" s="16">
        <f t="shared" si="18"/>
        <v>98</v>
      </c>
      <c r="U26" s="16">
        <f t="shared" si="18"/>
        <v>119</v>
      </c>
      <c r="V26" s="16">
        <f t="shared" si="18"/>
        <v>230</v>
      </c>
      <c r="W26" s="16">
        <f t="shared" si="18"/>
        <v>4</v>
      </c>
      <c r="X26" s="16">
        <f t="shared" si="18"/>
        <v>0</v>
      </c>
      <c r="Y26" s="16">
        <f t="shared" si="18"/>
        <v>165</v>
      </c>
      <c r="Z26" s="16">
        <f t="shared" si="18"/>
        <v>14</v>
      </c>
      <c r="AA26" s="16">
        <f t="shared" si="18"/>
        <v>18</v>
      </c>
      <c r="AB26" s="16">
        <f t="shared" si="18"/>
        <v>6</v>
      </c>
      <c r="AC26" s="16">
        <f t="shared" si="18"/>
        <v>1282</v>
      </c>
      <c r="AD26" s="16">
        <f t="shared" si="18"/>
        <v>3</v>
      </c>
      <c r="AE26" s="32">
        <f t="shared" si="18"/>
        <v>1626</v>
      </c>
      <c r="AF26" s="32">
        <f t="shared" si="18"/>
        <v>2908</v>
      </c>
    </row>
    <row r="27" spans="2:32" ht="23.1" customHeight="1" x14ac:dyDescent="0.25">
      <c r="B27" s="23" t="s">
        <v>54</v>
      </c>
      <c r="C27" s="50">
        <v>30</v>
      </c>
      <c r="D27" s="50">
        <v>3</v>
      </c>
      <c r="E27" s="50">
        <v>5</v>
      </c>
      <c r="F27" s="50">
        <v>7</v>
      </c>
      <c r="G27" s="50">
        <v>2</v>
      </c>
      <c r="H27" s="50">
        <v>0</v>
      </c>
      <c r="I27" s="50">
        <v>7</v>
      </c>
      <c r="J27" s="50">
        <v>0</v>
      </c>
      <c r="K27" s="50">
        <v>0</v>
      </c>
      <c r="L27" s="50">
        <v>0</v>
      </c>
      <c r="M27" s="50">
        <v>47</v>
      </c>
      <c r="N27" s="50">
        <v>1</v>
      </c>
      <c r="O27" s="15">
        <f t="shared" si="0"/>
        <v>55</v>
      </c>
      <c r="P27" s="15">
        <f t="shared" si="1"/>
        <v>102</v>
      </c>
      <c r="R27" s="29" t="s">
        <v>87</v>
      </c>
      <c r="S27" s="16">
        <f t="shared" ref="S27:AF27" si="19">SUM(S19:S21)</f>
        <v>531</v>
      </c>
      <c r="T27" s="16">
        <f t="shared" si="19"/>
        <v>60</v>
      </c>
      <c r="U27" s="16">
        <f t="shared" si="19"/>
        <v>70</v>
      </c>
      <c r="V27" s="16">
        <f t="shared" si="19"/>
        <v>130</v>
      </c>
      <c r="W27" s="16">
        <f t="shared" si="19"/>
        <v>9</v>
      </c>
      <c r="X27" s="16">
        <f t="shared" si="19"/>
        <v>3</v>
      </c>
      <c r="Y27" s="16">
        <f t="shared" si="19"/>
        <v>59</v>
      </c>
      <c r="Z27" s="16">
        <f t="shared" si="19"/>
        <v>8</v>
      </c>
      <c r="AA27" s="16">
        <f t="shared" si="19"/>
        <v>9</v>
      </c>
      <c r="AB27" s="16">
        <f t="shared" si="19"/>
        <v>3</v>
      </c>
      <c r="AC27" s="16">
        <f t="shared" si="19"/>
        <v>837</v>
      </c>
      <c r="AD27" s="16">
        <f t="shared" si="19"/>
        <v>0</v>
      </c>
      <c r="AE27" s="32">
        <f t="shared" si="19"/>
        <v>882</v>
      </c>
      <c r="AF27" s="32">
        <f t="shared" si="19"/>
        <v>1719</v>
      </c>
    </row>
    <row r="28" spans="2:32" ht="23.1" customHeight="1" x14ac:dyDescent="0.25">
      <c r="B28" s="23" t="s">
        <v>55</v>
      </c>
      <c r="C28" s="50">
        <v>51</v>
      </c>
      <c r="D28" s="50">
        <v>5</v>
      </c>
      <c r="E28" s="50">
        <v>3</v>
      </c>
      <c r="F28" s="50">
        <v>4</v>
      </c>
      <c r="G28" s="50">
        <v>0</v>
      </c>
      <c r="H28" s="50">
        <v>0</v>
      </c>
      <c r="I28" s="50">
        <v>4</v>
      </c>
      <c r="J28" s="50">
        <v>1</v>
      </c>
      <c r="K28" s="50">
        <v>2</v>
      </c>
      <c r="L28" s="50">
        <v>1</v>
      </c>
      <c r="M28" s="50">
        <v>45</v>
      </c>
      <c r="N28" s="50">
        <v>0</v>
      </c>
      <c r="O28" s="15">
        <f t="shared" si="0"/>
        <v>71</v>
      </c>
      <c r="P28" s="15">
        <f t="shared" si="1"/>
        <v>116</v>
      </c>
      <c r="R28" s="5" t="s">
        <v>17</v>
      </c>
      <c r="S28" s="16">
        <f t="shared" ref="S28:AF28" si="20">SUM(S10:S21)</f>
        <v>2114</v>
      </c>
      <c r="T28" s="16">
        <f t="shared" si="20"/>
        <v>265</v>
      </c>
      <c r="U28" s="16">
        <f t="shared" si="20"/>
        <v>277</v>
      </c>
      <c r="V28" s="16">
        <f t="shared" si="20"/>
        <v>465</v>
      </c>
      <c r="W28" s="16">
        <f t="shared" si="20"/>
        <v>15</v>
      </c>
      <c r="X28" s="16">
        <f t="shared" si="20"/>
        <v>11</v>
      </c>
      <c r="Y28" s="16">
        <f t="shared" si="20"/>
        <v>278</v>
      </c>
      <c r="Z28" s="16">
        <f t="shared" si="20"/>
        <v>26</v>
      </c>
      <c r="AA28" s="16">
        <f t="shared" si="20"/>
        <v>31</v>
      </c>
      <c r="AB28" s="16">
        <f t="shared" si="20"/>
        <v>9</v>
      </c>
      <c r="AC28" s="16">
        <f t="shared" si="20"/>
        <v>3315</v>
      </c>
      <c r="AD28" s="16">
        <f t="shared" si="20"/>
        <v>4</v>
      </c>
      <c r="AE28" s="32">
        <f t="shared" si="20"/>
        <v>3495</v>
      </c>
      <c r="AF28" s="32">
        <f t="shared" si="20"/>
        <v>6810</v>
      </c>
    </row>
    <row r="29" spans="2:32" ht="23.1" customHeight="1" x14ac:dyDescent="0.25">
      <c r="B29" s="23" t="s">
        <v>56</v>
      </c>
      <c r="C29" s="50">
        <v>57</v>
      </c>
      <c r="D29" s="50">
        <v>3</v>
      </c>
      <c r="E29" s="50">
        <v>6</v>
      </c>
      <c r="F29" s="50">
        <v>7</v>
      </c>
      <c r="G29" s="50">
        <v>0</v>
      </c>
      <c r="H29" s="50">
        <v>0</v>
      </c>
      <c r="I29" s="50">
        <v>7</v>
      </c>
      <c r="J29" s="50">
        <v>2</v>
      </c>
      <c r="K29" s="50">
        <v>0</v>
      </c>
      <c r="L29" s="50">
        <v>1</v>
      </c>
      <c r="M29" s="50">
        <v>66</v>
      </c>
      <c r="N29" s="50">
        <v>0</v>
      </c>
      <c r="O29" s="15">
        <f t="shared" si="0"/>
        <v>83</v>
      </c>
      <c r="P29" s="15">
        <f t="shared" si="1"/>
        <v>149</v>
      </c>
      <c r="R29"/>
      <c r="S29" s="20"/>
      <c r="T29" s="19"/>
    </row>
    <row r="30" spans="2:32" ht="23.1" customHeight="1" x14ac:dyDescent="0.25">
      <c r="B30" s="23" t="s">
        <v>57</v>
      </c>
      <c r="C30" s="50">
        <v>58</v>
      </c>
      <c r="D30" s="50">
        <v>3</v>
      </c>
      <c r="E30" s="50">
        <v>4</v>
      </c>
      <c r="F30" s="50">
        <v>14</v>
      </c>
      <c r="G30" s="50">
        <v>0</v>
      </c>
      <c r="H30" s="50">
        <v>0</v>
      </c>
      <c r="I30" s="50">
        <v>12</v>
      </c>
      <c r="J30" s="50">
        <v>0</v>
      </c>
      <c r="K30" s="50">
        <v>0</v>
      </c>
      <c r="L30" s="50">
        <v>0</v>
      </c>
      <c r="M30" s="50">
        <v>90</v>
      </c>
      <c r="N30" s="50">
        <v>0</v>
      </c>
      <c r="O30" s="15">
        <f t="shared" si="0"/>
        <v>91</v>
      </c>
      <c r="P30" s="15">
        <f t="shared" si="1"/>
        <v>181</v>
      </c>
    </row>
    <row r="31" spans="2:32" ht="23.1" customHeight="1" x14ac:dyDescent="0.25">
      <c r="B31" s="24" t="s">
        <v>58</v>
      </c>
      <c r="C31" s="50">
        <v>40</v>
      </c>
      <c r="D31" s="50">
        <v>2</v>
      </c>
      <c r="E31" s="50">
        <v>3</v>
      </c>
      <c r="F31" s="50">
        <v>8</v>
      </c>
      <c r="G31" s="50">
        <v>0</v>
      </c>
      <c r="H31" s="50">
        <v>0</v>
      </c>
      <c r="I31" s="50">
        <v>9</v>
      </c>
      <c r="J31" s="50">
        <v>0</v>
      </c>
      <c r="K31" s="50">
        <v>0</v>
      </c>
      <c r="L31" s="50">
        <v>0</v>
      </c>
      <c r="M31" s="50">
        <v>60</v>
      </c>
      <c r="N31" s="50">
        <v>0</v>
      </c>
      <c r="O31" s="15">
        <f t="shared" si="0"/>
        <v>62</v>
      </c>
      <c r="P31" s="15">
        <f t="shared" si="1"/>
        <v>122</v>
      </c>
    </row>
    <row r="32" spans="2:32" ht="23.1" customHeight="1" x14ac:dyDescent="0.25">
      <c r="B32" s="24" t="s">
        <v>59</v>
      </c>
      <c r="C32" s="50">
        <v>45</v>
      </c>
      <c r="D32" s="50">
        <v>2</v>
      </c>
      <c r="E32" s="50">
        <v>4</v>
      </c>
      <c r="F32" s="50">
        <v>10</v>
      </c>
      <c r="G32" s="50">
        <v>0</v>
      </c>
      <c r="H32" s="50">
        <v>0</v>
      </c>
      <c r="I32" s="50">
        <v>9</v>
      </c>
      <c r="J32" s="50">
        <v>0</v>
      </c>
      <c r="K32" s="50">
        <v>1</v>
      </c>
      <c r="L32" s="50">
        <v>0</v>
      </c>
      <c r="M32" s="50">
        <v>89</v>
      </c>
      <c r="N32" s="50">
        <v>0</v>
      </c>
      <c r="O32" s="15">
        <f t="shared" si="0"/>
        <v>71</v>
      </c>
      <c r="P32" s="15">
        <f t="shared" si="1"/>
        <v>160</v>
      </c>
    </row>
    <row r="33" spans="2:20" ht="23.1" customHeight="1" x14ac:dyDescent="0.25">
      <c r="B33" s="23" t="s">
        <v>60</v>
      </c>
      <c r="C33" s="50">
        <v>51</v>
      </c>
      <c r="D33" s="50">
        <v>3</v>
      </c>
      <c r="E33" s="50">
        <v>4</v>
      </c>
      <c r="F33" s="50">
        <v>10</v>
      </c>
      <c r="G33" s="50">
        <v>0</v>
      </c>
      <c r="H33" s="50">
        <v>0</v>
      </c>
      <c r="I33" s="50">
        <v>14</v>
      </c>
      <c r="J33" s="50">
        <v>0</v>
      </c>
      <c r="K33" s="50">
        <v>2</v>
      </c>
      <c r="L33" s="50">
        <v>0</v>
      </c>
      <c r="M33" s="50">
        <v>53</v>
      </c>
      <c r="N33" s="50">
        <v>0</v>
      </c>
      <c r="O33" s="15">
        <f t="shared" si="0"/>
        <v>84</v>
      </c>
      <c r="P33" s="15">
        <f t="shared" si="1"/>
        <v>137</v>
      </c>
    </row>
    <row r="34" spans="2:20" ht="23.1" customHeight="1" x14ac:dyDescent="0.25">
      <c r="B34" s="24" t="s">
        <v>61</v>
      </c>
      <c r="C34" s="50">
        <v>33</v>
      </c>
      <c r="D34" s="50">
        <v>3</v>
      </c>
      <c r="E34" s="50">
        <v>6</v>
      </c>
      <c r="F34" s="50">
        <v>4</v>
      </c>
      <c r="G34" s="50">
        <v>0</v>
      </c>
      <c r="H34" s="50">
        <v>0</v>
      </c>
      <c r="I34" s="50">
        <v>11</v>
      </c>
      <c r="J34" s="50">
        <v>3</v>
      </c>
      <c r="K34" s="50">
        <v>1</v>
      </c>
      <c r="L34" s="50">
        <v>1</v>
      </c>
      <c r="M34" s="50">
        <v>43</v>
      </c>
      <c r="N34" s="50">
        <v>0</v>
      </c>
      <c r="O34" s="15">
        <f t="shared" si="0"/>
        <v>62</v>
      </c>
      <c r="P34" s="15">
        <f t="shared" si="1"/>
        <v>105</v>
      </c>
    </row>
    <row r="35" spans="2:20" ht="23.1" customHeight="1" x14ac:dyDescent="0.25">
      <c r="B35" s="24" t="s">
        <v>62</v>
      </c>
      <c r="C35" s="50">
        <v>28</v>
      </c>
      <c r="D35" s="50">
        <v>3</v>
      </c>
      <c r="E35" s="50">
        <v>6</v>
      </c>
      <c r="F35" s="50">
        <v>10</v>
      </c>
      <c r="G35" s="50">
        <v>0</v>
      </c>
      <c r="H35" s="50">
        <v>0</v>
      </c>
      <c r="I35" s="50">
        <v>6</v>
      </c>
      <c r="J35" s="50">
        <v>0</v>
      </c>
      <c r="K35" s="50">
        <v>4</v>
      </c>
      <c r="L35" s="50">
        <v>0</v>
      </c>
      <c r="M35" s="50">
        <v>21</v>
      </c>
      <c r="N35" s="50">
        <v>0</v>
      </c>
      <c r="O35" s="15">
        <f t="shared" si="0"/>
        <v>57</v>
      </c>
      <c r="P35" s="15">
        <f t="shared" si="1"/>
        <v>78</v>
      </c>
    </row>
    <row r="36" spans="2:20" ht="23.1" customHeight="1" x14ac:dyDescent="0.25">
      <c r="B36" s="24" t="s">
        <v>63</v>
      </c>
      <c r="C36" s="50">
        <v>43</v>
      </c>
      <c r="D36" s="50">
        <v>3</v>
      </c>
      <c r="E36" s="50">
        <v>9</v>
      </c>
      <c r="F36" s="50">
        <v>11</v>
      </c>
      <c r="G36" s="50">
        <v>0</v>
      </c>
      <c r="H36" s="50">
        <v>0</v>
      </c>
      <c r="I36" s="50">
        <v>12</v>
      </c>
      <c r="J36" s="50">
        <v>2</v>
      </c>
      <c r="K36" s="50">
        <v>0</v>
      </c>
      <c r="L36" s="50">
        <v>0</v>
      </c>
      <c r="M36" s="50">
        <v>14</v>
      </c>
      <c r="N36" s="50">
        <v>1</v>
      </c>
      <c r="O36" s="15">
        <f t="shared" si="0"/>
        <v>81</v>
      </c>
      <c r="P36" s="15">
        <f t="shared" si="1"/>
        <v>95</v>
      </c>
    </row>
    <row r="37" spans="2:20" ht="23.1" customHeight="1" x14ac:dyDescent="0.25">
      <c r="B37" s="23" t="s">
        <v>64</v>
      </c>
      <c r="C37" s="50">
        <v>22</v>
      </c>
      <c r="D37" s="50">
        <v>3</v>
      </c>
      <c r="E37" s="50">
        <v>6</v>
      </c>
      <c r="F37" s="50">
        <v>7</v>
      </c>
      <c r="G37" s="50">
        <v>1</v>
      </c>
      <c r="H37" s="50">
        <v>0</v>
      </c>
      <c r="I37" s="50">
        <v>6</v>
      </c>
      <c r="J37" s="50">
        <v>0</v>
      </c>
      <c r="K37" s="50">
        <v>1</v>
      </c>
      <c r="L37" s="50">
        <v>0</v>
      </c>
      <c r="M37" s="50">
        <v>16</v>
      </c>
      <c r="N37" s="50">
        <v>0</v>
      </c>
      <c r="O37" s="15">
        <f t="shared" si="0"/>
        <v>46</v>
      </c>
      <c r="P37" s="15">
        <f t="shared" si="1"/>
        <v>62</v>
      </c>
    </row>
    <row r="38" spans="2:20" ht="23.1" customHeight="1" x14ac:dyDescent="0.25">
      <c r="B38" s="24" t="s">
        <v>65</v>
      </c>
      <c r="C38" s="50">
        <v>27</v>
      </c>
      <c r="D38" s="50">
        <v>6</v>
      </c>
      <c r="E38" s="50">
        <v>6</v>
      </c>
      <c r="F38" s="50">
        <v>5</v>
      </c>
      <c r="G38" s="50">
        <v>0</v>
      </c>
      <c r="H38" s="50">
        <v>0</v>
      </c>
      <c r="I38" s="50">
        <v>1</v>
      </c>
      <c r="J38" s="50">
        <v>0</v>
      </c>
      <c r="K38" s="50">
        <v>2</v>
      </c>
      <c r="L38" s="50">
        <v>0</v>
      </c>
      <c r="M38" s="50">
        <v>19</v>
      </c>
      <c r="N38" s="50">
        <v>1</v>
      </c>
      <c r="O38" s="15">
        <f t="shared" si="0"/>
        <v>48</v>
      </c>
      <c r="P38" s="15">
        <f t="shared" si="1"/>
        <v>67</v>
      </c>
    </row>
    <row r="39" spans="2:20" ht="23.1" customHeight="1" x14ac:dyDescent="0.25">
      <c r="B39" s="24" t="s">
        <v>66</v>
      </c>
      <c r="C39" s="50">
        <v>25</v>
      </c>
      <c r="D39" s="50">
        <v>6</v>
      </c>
      <c r="E39" s="50">
        <v>2</v>
      </c>
      <c r="F39" s="50">
        <v>12</v>
      </c>
      <c r="G39" s="50">
        <v>0</v>
      </c>
      <c r="H39" s="50">
        <v>0</v>
      </c>
      <c r="I39" s="50">
        <v>5</v>
      </c>
      <c r="J39" s="50">
        <v>1</v>
      </c>
      <c r="K39" s="50">
        <v>0</v>
      </c>
      <c r="L39" s="50">
        <v>0</v>
      </c>
      <c r="M39" s="50">
        <v>19</v>
      </c>
      <c r="N39" s="50">
        <v>0</v>
      </c>
      <c r="O39" s="15">
        <f t="shared" si="0"/>
        <v>51</v>
      </c>
      <c r="P39" s="15">
        <f t="shared" si="1"/>
        <v>70</v>
      </c>
    </row>
    <row r="40" spans="2:20" ht="23.1" customHeight="1" x14ac:dyDescent="0.25">
      <c r="B40" s="24" t="s">
        <v>67</v>
      </c>
      <c r="C40" s="50">
        <v>39</v>
      </c>
      <c r="D40" s="50">
        <v>2</v>
      </c>
      <c r="E40" s="50">
        <v>4</v>
      </c>
      <c r="F40" s="50">
        <v>17</v>
      </c>
      <c r="G40" s="50">
        <v>0</v>
      </c>
      <c r="H40" s="50">
        <v>0</v>
      </c>
      <c r="I40" s="50">
        <v>7</v>
      </c>
      <c r="J40" s="50">
        <v>1</v>
      </c>
      <c r="K40" s="50">
        <v>0</v>
      </c>
      <c r="L40" s="50">
        <v>0</v>
      </c>
      <c r="M40" s="50">
        <v>38</v>
      </c>
      <c r="N40" s="50">
        <v>0</v>
      </c>
      <c r="O40" s="15">
        <f t="shared" si="0"/>
        <v>70</v>
      </c>
      <c r="P40" s="15">
        <f t="shared" si="1"/>
        <v>108</v>
      </c>
    </row>
    <row r="41" spans="2:20" ht="23.1" customHeight="1" x14ac:dyDescent="0.25">
      <c r="B41" s="23" t="s">
        <v>68</v>
      </c>
      <c r="C41" s="50">
        <v>42</v>
      </c>
      <c r="D41" s="50">
        <v>4</v>
      </c>
      <c r="E41" s="50">
        <v>3</v>
      </c>
      <c r="F41" s="50">
        <v>4</v>
      </c>
      <c r="G41" s="50">
        <v>0</v>
      </c>
      <c r="H41" s="50">
        <v>0</v>
      </c>
      <c r="I41" s="50">
        <v>8</v>
      </c>
      <c r="J41" s="50">
        <v>0</v>
      </c>
      <c r="K41" s="50">
        <v>1</v>
      </c>
      <c r="L41" s="50">
        <v>0</v>
      </c>
      <c r="M41" s="50">
        <v>53</v>
      </c>
      <c r="N41" s="50">
        <v>0</v>
      </c>
      <c r="O41" s="15">
        <f t="shared" si="0"/>
        <v>62</v>
      </c>
      <c r="P41" s="15">
        <f t="shared" si="1"/>
        <v>115</v>
      </c>
    </row>
    <row r="42" spans="2:20" ht="23.1" customHeight="1" x14ac:dyDescent="0.25">
      <c r="B42" s="24" t="s">
        <v>69</v>
      </c>
      <c r="C42" s="50">
        <v>22</v>
      </c>
      <c r="D42" s="50">
        <v>4</v>
      </c>
      <c r="E42" s="50">
        <v>3</v>
      </c>
      <c r="F42" s="50">
        <v>13</v>
      </c>
      <c r="G42" s="50">
        <v>0</v>
      </c>
      <c r="H42" s="50">
        <v>0</v>
      </c>
      <c r="I42" s="50">
        <v>5</v>
      </c>
      <c r="J42" s="50">
        <v>0</v>
      </c>
      <c r="K42" s="50">
        <v>0</v>
      </c>
      <c r="L42" s="50">
        <v>0</v>
      </c>
      <c r="M42" s="50">
        <v>41</v>
      </c>
      <c r="N42" s="50">
        <v>0</v>
      </c>
      <c r="O42" s="15">
        <f t="shared" si="0"/>
        <v>47</v>
      </c>
      <c r="P42" s="15">
        <f t="shared" si="1"/>
        <v>88</v>
      </c>
    </row>
    <row r="43" spans="2:20" ht="23.1" customHeight="1" x14ac:dyDescent="0.25">
      <c r="B43" s="23" t="s">
        <v>70</v>
      </c>
      <c r="C43" s="50">
        <v>41</v>
      </c>
      <c r="D43" s="50">
        <v>4</v>
      </c>
      <c r="E43" s="50">
        <v>4</v>
      </c>
      <c r="F43" s="50">
        <v>9</v>
      </c>
      <c r="G43" s="50">
        <v>1</v>
      </c>
      <c r="H43" s="50">
        <v>0</v>
      </c>
      <c r="I43" s="50">
        <v>5</v>
      </c>
      <c r="J43" s="50">
        <v>0</v>
      </c>
      <c r="K43" s="50">
        <v>0</v>
      </c>
      <c r="L43" s="50">
        <v>0</v>
      </c>
      <c r="M43" s="50">
        <v>62</v>
      </c>
      <c r="N43" s="50">
        <v>0</v>
      </c>
      <c r="O43" s="15">
        <f t="shared" si="0"/>
        <v>64</v>
      </c>
      <c r="P43" s="15">
        <f t="shared" si="1"/>
        <v>126</v>
      </c>
    </row>
    <row r="44" spans="2:20" ht="23.1" customHeight="1" x14ac:dyDescent="0.25">
      <c r="B44" s="25" t="s">
        <v>71</v>
      </c>
      <c r="C44" s="50">
        <v>35</v>
      </c>
      <c r="D44" s="50">
        <v>4</v>
      </c>
      <c r="E44" s="50">
        <v>8</v>
      </c>
      <c r="F44" s="50">
        <v>14</v>
      </c>
      <c r="G44" s="50">
        <v>0</v>
      </c>
      <c r="H44" s="50">
        <v>0</v>
      </c>
      <c r="I44" s="50">
        <v>6</v>
      </c>
      <c r="J44" s="50">
        <v>0</v>
      </c>
      <c r="K44" s="50">
        <v>2</v>
      </c>
      <c r="L44" s="50">
        <v>2</v>
      </c>
      <c r="M44" s="50">
        <v>74</v>
      </c>
      <c r="N44" s="50">
        <v>0</v>
      </c>
      <c r="O44" s="15">
        <f t="shared" si="0"/>
        <v>71</v>
      </c>
      <c r="P44" s="15">
        <f t="shared" si="1"/>
        <v>145</v>
      </c>
    </row>
    <row r="45" spans="2:20" ht="23.1" customHeight="1" x14ac:dyDescent="0.25">
      <c r="B45" s="23" t="s">
        <v>72</v>
      </c>
      <c r="C45" s="50">
        <v>43</v>
      </c>
      <c r="D45" s="50">
        <v>4</v>
      </c>
      <c r="E45" s="50">
        <v>7</v>
      </c>
      <c r="F45" s="50">
        <v>7</v>
      </c>
      <c r="G45" s="50">
        <v>0</v>
      </c>
      <c r="H45" s="50">
        <v>0</v>
      </c>
      <c r="I45" s="50">
        <v>8</v>
      </c>
      <c r="J45" s="50">
        <v>1</v>
      </c>
      <c r="K45" s="50">
        <v>0</v>
      </c>
      <c r="L45" s="50">
        <v>0</v>
      </c>
      <c r="M45" s="50">
        <v>33</v>
      </c>
      <c r="N45" s="50">
        <v>0</v>
      </c>
      <c r="O45" s="15">
        <f t="shared" si="0"/>
        <v>70</v>
      </c>
      <c r="P45" s="15">
        <f t="shared" si="1"/>
        <v>103</v>
      </c>
    </row>
    <row r="46" spans="2:20" ht="23.1" customHeight="1" x14ac:dyDescent="0.25">
      <c r="B46" s="24" t="s">
        <v>73</v>
      </c>
      <c r="C46" s="50">
        <v>42</v>
      </c>
      <c r="D46" s="50">
        <v>1</v>
      </c>
      <c r="E46" s="50">
        <v>7</v>
      </c>
      <c r="F46" s="50">
        <v>10</v>
      </c>
      <c r="G46" s="50">
        <v>0</v>
      </c>
      <c r="H46" s="50">
        <v>0</v>
      </c>
      <c r="I46" s="50">
        <v>3</v>
      </c>
      <c r="J46" s="50">
        <v>3</v>
      </c>
      <c r="K46" s="50">
        <v>2</v>
      </c>
      <c r="L46" s="50">
        <v>1</v>
      </c>
      <c r="M46" s="50">
        <v>59</v>
      </c>
      <c r="N46" s="50">
        <v>0</v>
      </c>
      <c r="O46" s="15">
        <f t="shared" si="0"/>
        <v>69</v>
      </c>
      <c r="P46" s="15">
        <f t="shared" si="1"/>
        <v>128</v>
      </c>
      <c r="R46" s="8"/>
      <c r="T46"/>
    </row>
    <row r="47" spans="2:20" ht="23.1" customHeight="1" x14ac:dyDescent="0.25">
      <c r="B47" s="24" t="s">
        <v>74</v>
      </c>
      <c r="C47" s="50">
        <v>41</v>
      </c>
      <c r="D47" s="50">
        <v>5</v>
      </c>
      <c r="E47" s="50">
        <v>4</v>
      </c>
      <c r="F47" s="50">
        <v>9</v>
      </c>
      <c r="G47" s="50">
        <v>0</v>
      </c>
      <c r="H47" s="50">
        <v>0</v>
      </c>
      <c r="I47" s="50">
        <v>7</v>
      </c>
      <c r="J47" s="50">
        <v>0</v>
      </c>
      <c r="K47" s="50">
        <v>0</v>
      </c>
      <c r="L47" s="50">
        <v>0</v>
      </c>
      <c r="M47" s="50">
        <v>50</v>
      </c>
      <c r="N47" s="50">
        <v>0</v>
      </c>
      <c r="O47" s="15">
        <f t="shared" si="0"/>
        <v>66</v>
      </c>
      <c r="P47" s="15">
        <f t="shared" si="1"/>
        <v>116</v>
      </c>
      <c r="R47" s="8"/>
      <c r="T47"/>
    </row>
    <row r="48" spans="2:20" ht="23.1" customHeight="1" x14ac:dyDescent="0.25">
      <c r="B48" s="24" t="s">
        <v>75</v>
      </c>
      <c r="C48" s="50">
        <v>53</v>
      </c>
      <c r="D48" s="50">
        <v>8</v>
      </c>
      <c r="E48" s="50">
        <v>5</v>
      </c>
      <c r="F48" s="50">
        <v>9</v>
      </c>
      <c r="G48" s="50">
        <v>0</v>
      </c>
      <c r="H48" s="50">
        <v>1</v>
      </c>
      <c r="I48" s="50">
        <v>2</v>
      </c>
      <c r="J48" s="50">
        <v>0</v>
      </c>
      <c r="K48" s="50">
        <v>2</v>
      </c>
      <c r="L48" s="50">
        <v>0</v>
      </c>
      <c r="M48" s="50">
        <v>53</v>
      </c>
      <c r="N48" s="50">
        <v>0</v>
      </c>
      <c r="O48" s="15">
        <f t="shared" si="0"/>
        <v>80</v>
      </c>
      <c r="P48" s="15">
        <f t="shared" si="1"/>
        <v>133</v>
      </c>
      <c r="R48" s="8"/>
      <c r="T48"/>
    </row>
    <row r="49" spans="2:20" ht="23.1" customHeight="1" x14ac:dyDescent="0.25">
      <c r="B49" s="23" t="s">
        <v>76</v>
      </c>
      <c r="C49" s="50">
        <v>48</v>
      </c>
      <c r="D49" s="50">
        <v>6</v>
      </c>
      <c r="E49" s="50">
        <v>7</v>
      </c>
      <c r="F49" s="50">
        <v>9</v>
      </c>
      <c r="G49" s="50">
        <v>3</v>
      </c>
      <c r="H49" s="50">
        <v>1</v>
      </c>
      <c r="I49" s="50">
        <v>9</v>
      </c>
      <c r="J49" s="50">
        <v>2</v>
      </c>
      <c r="K49" s="50">
        <v>0</v>
      </c>
      <c r="L49" s="50">
        <v>1</v>
      </c>
      <c r="M49" s="50">
        <v>73</v>
      </c>
      <c r="N49" s="50">
        <v>0</v>
      </c>
      <c r="O49" s="15">
        <f t="shared" si="0"/>
        <v>86</v>
      </c>
      <c r="P49" s="15">
        <f t="shared" si="1"/>
        <v>159</v>
      </c>
      <c r="R49" s="8"/>
      <c r="T49"/>
    </row>
    <row r="50" spans="2:20" ht="23.1" customHeight="1" x14ac:dyDescent="0.25">
      <c r="B50" s="24" t="s">
        <v>77</v>
      </c>
      <c r="C50" s="50">
        <v>36</v>
      </c>
      <c r="D50" s="50">
        <v>7</v>
      </c>
      <c r="E50" s="50">
        <v>4</v>
      </c>
      <c r="F50" s="50">
        <v>7</v>
      </c>
      <c r="G50" s="50">
        <v>1</v>
      </c>
      <c r="H50" s="50">
        <v>0</v>
      </c>
      <c r="I50" s="50">
        <v>4</v>
      </c>
      <c r="J50" s="50">
        <v>0</v>
      </c>
      <c r="K50" s="50">
        <v>0</v>
      </c>
      <c r="L50" s="50">
        <v>1</v>
      </c>
      <c r="M50" s="50">
        <v>55</v>
      </c>
      <c r="N50" s="50">
        <v>0</v>
      </c>
      <c r="O50" s="15">
        <f t="shared" si="0"/>
        <v>60</v>
      </c>
      <c r="P50" s="15">
        <f t="shared" si="1"/>
        <v>115</v>
      </c>
      <c r="R50" s="8"/>
      <c r="T50"/>
    </row>
    <row r="51" spans="2:20" ht="23.1" customHeight="1" x14ac:dyDescent="0.25">
      <c r="B51" s="24" t="s">
        <v>78</v>
      </c>
      <c r="C51" s="50">
        <v>54</v>
      </c>
      <c r="D51" s="50">
        <v>4</v>
      </c>
      <c r="E51" s="50">
        <v>5</v>
      </c>
      <c r="F51" s="50">
        <v>12</v>
      </c>
      <c r="G51" s="50">
        <v>0</v>
      </c>
      <c r="H51" s="50">
        <v>1</v>
      </c>
      <c r="I51" s="50">
        <v>3</v>
      </c>
      <c r="J51" s="50">
        <v>0</v>
      </c>
      <c r="K51" s="50">
        <v>0</v>
      </c>
      <c r="L51" s="50">
        <v>0</v>
      </c>
      <c r="M51" s="50">
        <v>86</v>
      </c>
      <c r="N51" s="50">
        <v>0</v>
      </c>
      <c r="O51" s="15">
        <f t="shared" si="0"/>
        <v>79</v>
      </c>
      <c r="P51" s="15">
        <f t="shared" si="1"/>
        <v>165</v>
      </c>
      <c r="R51" s="8"/>
      <c r="T51"/>
    </row>
    <row r="52" spans="2:20" ht="23.1" customHeight="1" x14ac:dyDescent="0.25">
      <c r="B52" s="24" t="s">
        <v>79</v>
      </c>
      <c r="C52" s="50">
        <v>48</v>
      </c>
      <c r="D52" s="50">
        <v>4</v>
      </c>
      <c r="E52" s="50">
        <v>5</v>
      </c>
      <c r="F52" s="50">
        <v>13</v>
      </c>
      <c r="G52" s="50">
        <v>1</v>
      </c>
      <c r="H52" s="50">
        <v>0</v>
      </c>
      <c r="I52" s="50">
        <v>8</v>
      </c>
      <c r="J52" s="50">
        <v>1</v>
      </c>
      <c r="K52" s="50">
        <v>1</v>
      </c>
      <c r="L52" s="50">
        <v>0</v>
      </c>
      <c r="M52" s="50">
        <v>63</v>
      </c>
      <c r="N52" s="50">
        <v>0</v>
      </c>
      <c r="O52" s="15">
        <f t="shared" si="0"/>
        <v>81</v>
      </c>
      <c r="P52" s="15">
        <f t="shared" si="1"/>
        <v>144</v>
      </c>
      <c r="R52" s="8"/>
      <c r="T52"/>
    </row>
    <row r="53" spans="2:20" ht="23.1" customHeight="1" x14ac:dyDescent="0.25">
      <c r="B53" s="23" t="s">
        <v>80</v>
      </c>
      <c r="C53" s="50">
        <v>56</v>
      </c>
      <c r="D53" s="50">
        <v>3</v>
      </c>
      <c r="E53" s="50">
        <v>7</v>
      </c>
      <c r="F53" s="50">
        <v>12</v>
      </c>
      <c r="G53" s="50">
        <v>1</v>
      </c>
      <c r="H53" s="50">
        <v>0</v>
      </c>
      <c r="I53" s="50">
        <v>4</v>
      </c>
      <c r="J53" s="50">
        <v>0</v>
      </c>
      <c r="K53" s="50">
        <v>1</v>
      </c>
      <c r="L53" s="50">
        <v>0</v>
      </c>
      <c r="M53" s="50">
        <v>75</v>
      </c>
      <c r="N53" s="50">
        <v>0</v>
      </c>
      <c r="O53" s="15">
        <f t="shared" si="0"/>
        <v>84</v>
      </c>
      <c r="P53" s="15">
        <f t="shared" si="1"/>
        <v>159</v>
      </c>
      <c r="R53" s="8"/>
      <c r="T53"/>
    </row>
    <row r="54" spans="2:20" ht="23.1" customHeight="1" x14ac:dyDescent="0.25">
      <c r="B54" s="23" t="s">
        <v>81</v>
      </c>
      <c r="C54" s="50">
        <v>38</v>
      </c>
      <c r="D54" s="50">
        <v>4</v>
      </c>
      <c r="E54" s="50">
        <v>9</v>
      </c>
      <c r="F54" s="50">
        <v>16</v>
      </c>
      <c r="G54" s="50">
        <v>1</v>
      </c>
      <c r="H54" s="50">
        <v>0</v>
      </c>
      <c r="I54" s="50">
        <v>6</v>
      </c>
      <c r="J54" s="50">
        <v>1</v>
      </c>
      <c r="K54" s="50">
        <v>2</v>
      </c>
      <c r="L54" s="50">
        <v>0</v>
      </c>
      <c r="M54" s="50">
        <v>77</v>
      </c>
      <c r="N54" s="50">
        <v>0</v>
      </c>
      <c r="O54" s="15">
        <f t="shared" si="0"/>
        <v>77</v>
      </c>
      <c r="P54" s="15">
        <f t="shared" si="1"/>
        <v>154</v>
      </c>
      <c r="R54" s="8"/>
      <c r="T54"/>
    </row>
    <row r="55" spans="2:20" ht="23.1" customHeight="1" x14ac:dyDescent="0.25">
      <c r="B55" s="23" t="s">
        <v>82</v>
      </c>
      <c r="C55" s="50">
        <v>37</v>
      </c>
      <c r="D55" s="50">
        <v>7</v>
      </c>
      <c r="E55" s="50">
        <v>6</v>
      </c>
      <c r="F55" s="50">
        <v>9</v>
      </c>
      <c r="G55" s="50">
        <v>1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73</v>
      </c>
      <c r="N55" s="50">
        <v>0</v>
      </c>
      <c r="O55" s="15">
        <f t="shared" si="0"/>
        <v>64</v>
      </c>
      <c r="P55" s="15">
        <f t="shared" si="1"/>
        <v>137</v>
      </c>
      <c r="R55" s="8"/>
      <c r="T55"/>
    </row>
    <row r="56" spans="2:20" ht="23.1" customHeight="1" x14ac:dyDescent="0.25">
      <c r="B56" s="23" t="s">
        <v>83</v>
      </c>
      <c r="C56" s="50">
        <v>30</v>
      </c>
      <c r="D56" s="50">
        <v>4</v>
      </c>
      <c r="E56" s="50">
        <v>3</v>
      </c>
      <c r="F56" s="50">
        <v>13</v>
      </c>
      <c r="G56" s="50">
        <v>0</v>
      </c>
      <c r="H56" s="50">
        <v>0</v>
      </c>
      <c r="I56" s="50">
        <v>3</v>
      </c>
      <c r="J56" s="50">
        <v>0</v>
      </c>
      <c r="K56" s="50">
        <v>1</v>
      </c>
      <c r="L56" s="50">
        <v>0</v>
      </c>
      <c r="M56" s="50">
        <v>75</v>
      </c>
      <c r="N56" s="50">
        <v>0</v>
      </c>
      <c r="O56" s="15">
        <f t="shared" si="0"/>
        <v>54</v>
      </c>
      <c r="P56" s="15">
        <f t="shared" si="1"/>
        <v>129</v>
      </c>
      <c r="R56" s="8"/>
      <c r="T56"/>
    </row>
    <row r="57" spans="2:20" ht="23.1" customHeight="1" x14ac:dyDescent="0.25">
      <c r="B57" s="23" t="s">
        <v>84</v>
      </c>
      <c r="C57" s="50">
        <v>48</v>
      </c>
      <c r="D57" s="50">
        <v>7</v>
      </c>
      <c r="E57" s="50">
        <v>8</v>
      </c>
      <c r="F57" s="50">
        <v>11</v>
      </c>
      <c r="G57" s="50">
        <v>1</v>
      </c>
      <c r="H57" s="50">
        <v>0</v>
      </c>
      <c r="I57" s="50">
        <v>6</v>
      </c>
      <c r="J57" s="50">
        <v>1</v>
      </c>
      <c r="K57" s="50">
        <v>0</v>
      </c>
      <c r="L57" s="50">
        <v>0</v>
      </c>
      <c r="M57" s="50">
        <v>98</v>
      </c>
      <c r="N57" s="50">
        <v>0</v>
      </c>
      <c r="O57" s="15">
        <f t="shared" si="0"/>
        <v>82</v>
      </c>
      <c r="P57" s="15">
        <f t="shared" si="1"/>
        <v>180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2114</v>
      </c>
      <c r="D58" s="16">
        <f t="shared" si="21"/>
        <v>265</v>
      </c>
      <c r="E58" s="16">
        <f t="shared" si="21"/>
        <v>277</v>
      </c>
      <c r="F58" s="16">
        <f t="shared" si="21"/>
        <v>465</v>
      </c>
      <c r="G58" s="16">
        <f t="shared" si="21"/>
        <v>15</v>
      </c>
      <c r="H58" s="16">
        <f t="shared" si="21"/>
        <v>11</v>
      </c>
      <c r="I58" s="16">
        <f t="shared" si="21"/>
        <v>278</v>
      </c>
      <c r="J58" s="16">
        <f t="shared" si="21"/>
        <v>26</v>
      </c>
      <c r="K58" s="16">
        <f t="shared" si="21"/>
        <v>31</v>
      </c>
      <c r="L58" s="16">
        <f t="shared" si="21"/>
        <v>9</v>
      </c>
      <c r="M58" s="16">
        <f t="shared" si="21"/>
        <v>3315</v>
      </c>
      <c r="N58" s="16">
        <f t="shared" si="21"/>
        <v>4</v>
      </c>
      <c r="O58" s="16">
        <f t="shared" si="21"/>
        <v>3495</v>
      </c>
      <c r="P58" s="16">
        <f t="shared" si="21"/>
        <v>6810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0.31042584434654918</v>
      </c>
      <c r="D59" s="43">
        <f t="shared" si="22"/>
        <v>3.8913362701908955E-2</v>
      </c>
      <c r="E59" s="43">
        <f t="shared" si="22"/>
        <v>4.0675477239353892E-2</v>
      </c>
      <c r="F59" s="43">
        <f t="shared" si="22"/>
        <v>6.8281938325991193E-2</v>
      </c>
      <c r="G59" s="43">
        <f t="shared" si="22"/>
        <v>2.2026431718061676E-3</v>
      </c>
      <c r="H59" s="43">
        <f t="shared" si="22"/>
        <v>1.6152716593245229E-3</v>
      </c>
      <c r="I59" s="43">
        <f t="shared" si="22"/>
        <v>4.0822320117474303E-2</v>
      </c>
      <c r="J59" s="43">
        <f t="shared" si="22"/>
        <v>3.8179148311306903E-3</v>
      </c>
      <c r="K59" s="43">
        <f t="shared" si="22"/>
        <v>4.5521292217327461E-3</v>
      </c>
      <c r="L59" s="43">
        <f t="shared" si="22"/>
        <v>1.3215859030837004E-3</v>
      </c>
      <c r="M59" s="43">
        <f t="shared" si="22"/>
        <v>0.486784140969163</v>
      </c>
      <c r="N59" s="43">
        <f t="shared" si="22"/>
        <v>5.8737151248164463E-4</v>
      </c>
      <c r="R59" s="8"/>
      <c r="T59"/>
    </row>
    <row r="60" spans="2:20" ht="23.1" customHeight="1" x14ac:dyDescent="0.25">
      <c r="B60" s="42" t="s">
        <v>94</v>
      </c>
      <c r="C60" s="44">
        <f>C58/$O$58</f>
        <v>0.60486409155937049</v>
      </c>
      <c r="D60" s="44">
        <f t="shared" ref="D60:N60" si="23">D58/$O$58</f>
        <v>7.5822603719599424E-2</v>
      </c>
      <c r="E60" s="44">
        <f t="shared" si="23"/>
        <v>7.9256080114449207E-2</v>
      </c>
      <c r="F60" s="44">
        <f t="shared" si="23"/>
        <v>0.13304721030042918</v>
      </c>
      <c r="G60" s="44">
        <f t="shared" si="23"/>
        <v>4.2918454935622317E-3</v>
      </c>
      <c r="H60" s="44">
        <f t="shared" si="23"/>
        <v>3.1473533619456365E-3</v>
      </c>
      <c r="I60" s="44">
        <f t="shared" si="23"/>
        <v>7.9542203147353358E-2</v>
      </c>
      <c r="J60" s="44">
        <f t="shared" si="23"/>
        <v>7.4391988555078687E-3</v>
      </c>
      <c r="K60" s="44">
        <f t="shared" si="23"/>
        <v>8.8698140200286126E-3</v>
      </c>
      <c r="L60" s="44">
        <f t="shared" si="23"/>
        <v>2.5751072961373391E-3</v>
      </c>
      <c r="M60" s="44"/>
      <c r="N60" s="44">
        <f t="shared" si="23"/>
        <v>1.1444921316165952E-3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A1:AF174"/>
  <sheetViews>
    <sheetView view="pageBreakPreview" zoomScale="60" workbookViewId="0">
      <selection sqref="A1:AF1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67" t="str">
        <f>'[2]23.09 Kiira-Bulindo'!C3:G3</f>
        <v>MCC - C12- STN71- KIRA-BULINDO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51" t="s">
        <v>176</v>
      </c>
      <c r="F5" s="41" t="s">
        <v>1</v>
      </c>
      <c r="G5" s="62" t="str">
        <f>'[2]26.07 Makindye-Kibuye-24h'!G5:H5</f>
        <v>Kira Bulindo Road</v>
      </c>
      <c r="H5" s="63"/>
      <c r="I5" s="14"/>
      <c r="J5" s="2" t="s">
        <v>5</v>
      </c>
      <c r="K5" s="62" t="str">
        <f>'[2]26.07 Makindye-Kibuye-24h'!K5:L5</f>
        <v>Emma</v>
      </c>
      <c r="L5" s="63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2" t="str">
        <f>'[2]23.09 Kiira-Bulindo'!D6:E6</f>
        <v>KIRA</v>
      </c>
      <c r="E6" s="63"/>
      <c r="F6" s="2" t="s">
        <v>2</v>
      </c>
      <c r="G6" s="62" t="str">
        <f>'[2]23.09 Kiira-Bulindo'!G6:H6</f>
        <v>BULINDO</v>
      </c>
      <c r="H6" s="63"/>
      <c r="J6" s="2" t="s">
        <v>21</v>
      </c>
      <c r="K6" s="62" t="str">
        <f>'[2]26.07 Makindye-Kibuye-24h'!K6:L6</f>
        <v>Tracy</v>
      </c>
      <c r="L6" s="63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K7" s="5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13</v>
      </c>
      <c r="D10" s="50">
        <v>0</v>
      </c>
      <c r="E10" s="50">
        <v>2</v>
      </c>
      <c r="F10" s="50">
        <v>8</v>
      </c>
      <c r="G10" s="50">
        <v>0</v>
      </c>
      <c r="H10" s="50">
        <v>0</v>
      </c>
      <c r="I10" s="50">
        <v>3</v>
      </c>
      <c r="J10" s="50">
        <v>1</v>
      </c>
      <c r="K10" s="50">
        <v>0</v>
      </c>
      <c r="L10" s="50">
        <v>0</v>
      </c>
      <c r="M10" s="50">
        <v>38</v>
      </c>
      <c r="N10" s="50">
        <v>0</v>
      </c>
      <c r="O10" s="17">
        <f t="shared" ref="O10:O73" si="0">SUM(C10:L10,N10)</f>
        <v>27</v>
      </c>
      <c r="P10" s="17">
        <f t="shared" ref="P10:P73" si="1">SUM(C10:N10)</f>
        <v>65</v>
      </c>
      <c r="R10" s="1" t="s">
        <v>6</v>
      </c>
      <c r="S10" s="17">
        <f t="shared" ref="S10:AF10" si="2">SUM(C10:C13)</f>
        <v>64</v>
      </c>
      <c r="T10" s="17">
        <f t="shared" si="2"/>
        <v>9</v>
      </c>
      <c r="U10" s="17">
        <f t="shared" si="2"/>
        <v>11</v>
      </c>
      <c r="V10" s="17">
        <f t="shared" si="2"/>
        <v>39</v>
      </c>
      <c r="W10" s="17">
        <f t="shared" si="2"/>
        <v>0</v>
      </c>
      <c r="X10" s="17">
        <f t="shared" si="2"/>
        <v>0</v>
      </c>
      <c r="Y10" s="17">
        <f t="shared" si="2"/>
        <v>16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278</v>
      </c>
      <c r="AD10" s="17">
        <f t="shared" si="2"/>
        <v>0</v>
      </c>
      <c r="AE10" s="31">
        <f t="shared" si="2"/>
        <v>140</v>
      </c>
      <c r="AF10" s="31">
        <f t="shared" si="2"/>
        <v>418</v>
      </c>
    </row>
    <row r="11" spans="2:32" s="6" customFormat="1" ht="23.1" customHeight="1" x14ac:dyDescent="0.25">
      <c r="B11" s="45" t="s">
        <v>38</v>
      </c>
      <c r="C11" s="50">
        <v>15</v>
      </c>
      <c r="D11" s="50">
        <v>2</v>
      </c>
      <c r="E11" s="50">
        <v>3</v>
      </c>
      <c r="F11" s="50">
        <v>11</v>
      </c>
      <c r="G11" s="50">
        <v>0</v>
      </c>
      <c r="H11" s="50">
        <v>0</v>
      </c>
      <c r="I11" s="50">
        <v>4</v>
      </c>
      <c r="J11" s="50">
        <v>0</v>
      </c>
      <c r="K11" s="50">
        <v>0</v>
      </c>
      <c r="L11" s="50">
        <v>0</v>
      </c>
      <c r="M11" s="50">
        <v>87</v>
      </c>
      <c r="N11" s="50">
        <v>0</v>
      </c>
      <c r="O11" s="17">
        <f t="shared" si="0"/>
        <v>35</v>
      </c>
      <c r="P11" s="17">
        <f t="shared" si="1"/>
        <v>122</v>
      </c>
      <c r="R11" s="1" t="s">
        <v>7</v>
      </c>
      <c r="S11" s="17">
        <f t="shared" ref="S11:AF11" si="3">SUM(C14:C17)</f>
        <v>80</v>
      </c>
      <c r="T11" s="17">
        <f t="shared" si="3"/>
        <v>21</v>
      </c>
      <c r="U11" s="17">
        <f t="shared" si="3"/>
        <v>19</v>
      </c>
      <c r="V11" s="17">
        <f t="shared" si="3"/>
        <v>36</v>
      </c>
      <c r="W11" s="17">
        <f t="shared" si="3"/>
        <v>1</v>
      </c>
      <c r="X11" s="17">
        <f t="shared" si="3"/>
        <v>0</v>
      </c>
      <c r="Y11" s="17">
        <f t="shared" si="3"/>
        <v>11</v>
      </c>
      <c r="Z11" s="17">
        <f t="shared" si="3"/>
        <v>2</v>
      </c>
      <c r="AA11" s="17">
        <f t="shared" si="3"/>
        <v>3</v>
      </c>
      <c r="AB11" s="17">
        <f t="shared" si="3"/>
        <v>0</v>
      </c>
      <c r="AC11" s="17">
        <f t="shared" si="3"/>
        <v>364</v>
      </c>
      <c r="AD11" s="17">
        <f t="shared" si="3"/>
        <v>0</v>
      </c>
      <c r="AE11" s="31">
        <f t="shared" si="3"/>
        <v>173</v>
      </c>
      <c r="AF11" s="31">
        <f t="shared" si="3"/>
        <v>537</v>
      </c>
    </row>
    <row r="12" spans="2:32" ht="23.1" customHeight="1" x14ac:dyDescent="0.25">
      <c r="B12" s="45" t="s">
        <v>39</v>
      </c>
      <c r="C12" s="50">
        <v>21</v>
      </c>
      <c r="D12" s="50">
        <v>4</v>
      </c>
      <c r="E12" s="50">
        <v>3</v>
      </c>
      <c r="F12" s="50">
        <v>8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79</v>
      </c>
      <c r="N12" s="50">
        <v>0</v>
      </c>
      <c r="O12" s="17">
        <f t="shared" si="0"/>
        <v>39</v>
      </c>
      <c r="P12" s="17">
        <f t="shared" si="1"/>
        <v>118</v>
      </c>
      <c r="R12" s="1" t="s">
        <v>8</v>
      </c>
      <c r="S12" s="17">
        <f t="shared" ref="S12:AF12" si="4">SUM(C18:C21)</f>
        <v>130</v>
      </c>
      <c r="T12" s="17">
        <f t="shared" si="4"/>
        <v>23</v>
      </c>
      <c r="U12" s="17">
        <f t="shared" si="4"/>
        <v>21</v>
      </c>
      <c r="V12" s="17">
        <f t="shared" si="4"/>
        <v>30</v>
      </c>
      <c r="W12" s="17">
        <f t="shared" si="4"/>
        <v>2</v>
      </c>
      <c r="X12" s="17">
        <f t="shared" si="4"/>
        <v>3</v>
      </c>
      <c r="Y12" s="17">
        <f t="shared" si="4"/>
        <v>24</v>
      </c>
      <c r="Z12" s="17">
        <f t="shared" si="4"/>
        <v>0</v>
      </c>
      <c r="AA12" s="17">
        <f t="shared" si="4"/>
        <v>3</v>
      </c>
      <c r="AB12" s="17">
        <f t="shared" si="4"/>
        <v>0</v>
      </c>
      <c r="AC12" s="17">
        <f t="shared" si="4"/>
        <v>354</v>
      </c>
      <c r="AD12" s="17">
        <f t="shared" si="4"/>
        <v>0</v>
      </c>
      <c r="AE12" s="31">
        <f t="shared" si="4"/>
        <v>236</v>
      </c>
      <c r="AF12" s="31">
        <f t="shared" si="4"/>
        <v>590</v>
      </c>
    </row>
    <row r="13" spans="2:32" ht="23.1" customHeight="1" x14ac:dyDescent="0.25">
      <c r="B13" s="45" t="s">
        <v>40</v>
      </c>
      <c r="C13" s="50">
        <v>15</v>
      </c>
      <c r="D13" s="50">
        <v>3</v>
      </c>
      <c r="E13" s="50">
        <v>3</v>
      </c>
      <c r="F13" s="50">
        <v>12</v>
      </c>
      <c r="G13" s="50">
        <v>0</v>
      </c>
      <c r="H13" s="50">
        <v>0</v>
      </c>
      <c r="I13" s="50">
        <v>6</v>
      </c>
      <c r="J13" s="50">
        <v>0</v>
      </c>
      <c r="K13" s="50">
        <v>0</v>
      </c>
      <c r="L13" s="50">
        <v>0</v>
      </c>
      <c r="M13" s="50">
        <v>74</v>
      </c>
      <c r="N13" s="50">
        <v>0</v>
      </c>
      <c r="O13" s="17">
        <f t="shared" si="0"/>
        <v>39</v>
      </c>
      <c r="P13" s="17">
        <f t="shared" si="1"/>
        <v>113</v>
      </c>
      <c r="R13" s="1" t="s">
        <v>9</v>
      </c>
      <c r="S13" s="17">
        <f t="shared" ref="S13:AF13" si="5">SUM(C22:C25)</f>
        <v>143</v>
      </c>
      <c r="T13" s="17">
        <f t="shared" si="5"/>
        <v>36</v>
      </c>
      <c r="U13" s="17">
        <f t="shared" si="5"/>
        <v>36</v>
      </c>
      <c r="V13" s="17">
        <f t="shared" si="5"/>
        <v>32</v>
      </c>
      <c r="W13" s="17">
        <f t="shared" si="5"/>
        <v>0</v>
      </c>
      <c r="X13" s="17">
        <f t="shared" si="5"/>
        <v>0</v>
      </c>
      <c r="Y13" s="17">
        <f t="shared" si="5"/>
        <v>42</v>
      </c>
      <c r="Z13" s="17">
        <f t="shared" si="5"/>
        <v>3</v>
      </c>
      <c r="AA13" s="17">
        <f t="shared" si="5"/>
        <v>1</v>
      </c>
      <c r="AB13" s="17">
        <f t="shared" si="5"/>
        <v>0</v>
      </c>
      <c r="AC13" s="17">
        <f t="shared" si="5"/>
        <v>356</v>
      </c>
      <c r="AD13" s="17">
        <f t="shared" si="5"/>
        <v>0</v>
      </c>
      <c r="AE13" s="31">
        <f t="shared" si="5"/>
        <v>293</v>
      </c>
      <c r="AF13" s="31">
        <f t="shared" si="5"/>
        <v>649</v>
      </c>
    </row>
    <row r="14" spans="2:32" ht="23.1" customHeight="1" x14ac:dyDescent="0.25">
      <c r="B14" s="45" t="s">
        <v>41</v>
      </c>
      <c r="C14" s="50">
        <v>16</v>
      </c>
      <c r="D14" s="50">
        <v>6</v>
      </c>
      <c r="E14" s="50">
        <v>0</v>
      </c>
      <c r="F14" s="50">
        <v>7</v>
      </c>
      <c r="G14" s="50">
        <v>0</v>
      </c>
      <c r="H14" s="50">
        <v>0</v>
      </c>
      <c r="I14" s="50">
        <v>4</v>
      </c>
      <c r="J14" s="50">
        <v>0</v>
      </c>
      <c r="K14" s="50">
        <v>2</v>
      </c>
      <c r="L14" s="50">
        <v>0</v>
      </c>
      <c r="M14" s="50">
        <v>108</v>
      </c>
      <c r="N14" s="50">
        <v>0</v>
      </c>
      <c r="O14" s="17">
        <f t="shared" si="0"/>
        <v>35</v>
      </c>
      <c r="P14" s="17">
        <f t="shared" si="1"/>
        <v>143</v>
      </c>
      <c r="R14" s="1" t="s">
        <v>10</v>
      </c>
      <c r="S14" s="17">
        <f t="shared" ref="S14:AF14" si="6">SUM(C26:C29)</f>
        <v>199</v>
      </c>
      <c r="T14" s="17">
        <f t="shared" si="6"/>
        <v>29</v>
      </c>
      <c r="U14" s="17">
        <f t="shared" si="6"/>
        <v>32</v>
      </c>
      <c r="V14" s="17">
        <f t="shared" si="6"/>
        <v>36</v>
      </c>
      <c r="W14" s="17">
        <f t="shared" si="6"/>
        <v>0</v>
      </c>
      <c r="X14" s="17">
        <f t="shared" si="6"/>
        <v>0</v>
      </c>
      <c r="Y14" s="17">
        <f t="shared" si="6"/>
        <v>25</v>
      </c>
      <c r="Z14" s="17">
        <f t="shared" si="6"/>
        <v>8</v>
      </c>
      <c r="AA14" s="17">
        <f t="shared" si="6"/>
        <v>3</v>
      </c>
      <c r="AB14" s="17">
        <f t="shared" si="6"/>
        <v>1</v>
      </c>
      <c r="AC14" s="17">
        <f t="shared" si="6"/>
        <v>337</v>
      </c>
      <c r="AD14" s="17">
        <f t="shared" si="6"/>
        <v>0</v>
      </c>
      <c r="AE14" s="31">
        <f t="shared" si="6"/>
        <v>333</v>
      </c>
      <c r="AF14" s="31">
        <f t="shared" si="6"/>
        <v>670</v>
      </c>
    </row>
    <row r="15" spans="2:32" ht="23.1" customHeight="1" x14ac:dyDescent="0.25">
      <c r="B15" s="45" t="s">
        <v>42</v>
      </c>
      <c r="C15" s="50">
        <v>15</v>
      </c>
      <c r="D15" s="50">
        <v>4</v>
      </c>
      <c r="E15" s="50">
        <v>3</v>
      </c>
      <c r="F15" s="50">
        <v>10</v>
      </c>
      <c r="G15" s="50">
        <v>1</v>
      </c>
      <c r="H15" s="50">
        <v>0</v>
      </c>
      <c r="I15" s="50">
        <v>3</v>
      </c>
      <c r="J15" s="50">
        <v>1</v>
      </c>
      <c r="K15" s="50">
        <v>1</v>
      </c>
      <c r="L15" s="50">
        <v>0</v>
      </c>
      <c r="M15" s="50">
        <v>72</v>
      </c>
      <c r="N15" s="50">
        <v>0</v>
      </c>
      <c r="O15" s="17">
        <f t="shared" si="0"/>
        <v>38</v>
      </c>
      <c r="P15" s="17">
        <f t="shared" si="1"/>
        <v>110</v>
      </c>
      <c r="R15" s="1" t="s">
        <v>11</v>
      </c>
      <c r="S15" s="17">
        <f t="shared" ref="S15:AF15" si="7">SUM(C30:C33)</f>
        <v>173</v>
      </c>
      <c r="T15" s="17">
        <f t="shared" si="7"/>
        <v>33</v>
      </c>
      <c r="U15" s="17">
        <f t="shared" si="7"/>
        <v>25</v>
      </c>
      <c r="V15" s="17">
        <f t="shared" si="7"/>
        <v>40</v>
      </c>
      <c r="W15" s="17">
        <f t="shared" si="7"/>
        <v>2</v>
      </c>
      <c r="X15" s="17">
        <f t="shared" si="7"/>
        <v>0</v>
      </c>
      <c r="Y15" s="17">
        <f t="shared" si="7"/>
        <v>29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256</v>
      </c>
      <c r="AD15" s="17">
        <f t="shared" si="7"/>
        <v>0</v>
      </c>
      <c r="AE15" s="31">
        <f t="shared" si="7"/>
        <v>307</v>
      </c>
      <c r="AF15" s="31">
        <f t="shared" si="7"/>
        <v>563</v>
      </c>
    </row>
    <row r="16" spans="2:32" ht="23.1" customHeight="1" x14ac:dyDescent="0.25">
      <c r="B16" s="45" t="s">
        <v>43</v>
      </c>
      <c r="C16" s="50">
        <v>27</v>
      </c>
      <c r="D16" s="50">
        <v>6</v>
      </c>
      <c r="E16" s="50">
        <v>5</v>
      </c>
      <c r="F16" s="50">
        <v>11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90</v>
      </c>
      <c r="N16" s="50">
        <v>0</v>
      </c>
      <c r="O16" s="17">
        <f t="shared" si="0"/>
        <v>51</v>
      </c>
      <c r="P16" s="17">
        <f t="shared" si="1"/>
        <v>141</v>
      </c>
      <c r="R16" s="1" t="s">
        <v>12</v>
      </c>
      <c r="S16" s="17">
        <f t="shared" ref="S16:AF16" si="8">SUM(C34:C37)</f>
        <v>249</v>
      </c>
      <c r="T16" s="17">
        <f t="shared" si="8"/>
        <v>36</v>
      </c>
      <c r="U16" s="17">
        <f t="shared" si="8"/>
        <v>34</v>
      </c>
      <c r="V16" s="17">
        <f t="shared" si="8"/>
        <v>28</v>
      </c>
      <c r="W16" s="17">
        <f t="shared" si="8"/>
        <v>0</v>
      </c>
      <c r="X16" s="17">
        <f t="shared" si="8"/>
        <v>0</v>
      </c>
      <c r="Y16" s="17">
        <f t="shared" si="8"/>
        <v>33</v>
      </c>
      <c r="Z16" s="17">
        <f t="shared" si="8"/>
        <v>4</v>
      </c>
      <c r="AA16" s="17">
        <f t="shared" si="8"/>
        <v>2</v>
      </c>
      <c r="AB16" s="17">
        <f t="shared" si="8"/>
        <v>0</v>
      </c>
      <c r="AC16" s="17">
        <f t="shared" si="8"/>
        <v>300</v>
      </c>
      <c r="AD16" s="17">
        <f t="shared" si="8"/>
        <v>1</v>
      </c>
      <c r="AE16" s="31">
        <f t="shared" si="8"/>
        <v>387</v>
      </c>
      <c r="AF16" s="31">
        <f t="shared" si="8"/>
        <v>687</v>
      </c>
    </row>
    <row r="17" spans="2:32" ht="23.1" customHeight="1" x14ac:dyDescent="0.25">
      <c r="B17" s="45" t="s">
        <v>44</v>
      </c>
      <c r="C17" s="50">
        <v>22</v>
      </c>
      <c r="D17" s="50">
        <v>5</v>
      </c>
      <c r="E17" s="50">
        <v>11</v>
      </c>
      <c r="F17" s="50">
        <v>8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94</v>
      </c>
      <c r="N17" s="50">
        <v>0</v>
      </c>
      <c r="O17" s="17">
        <f t="shared" si="0"/>
        <v>49</v>
      </c>
      <c r="P17" s="17">
        <f t="shared" si="1"/>
        <v>143</v>
      </c>
      <c r="R17" s="1" t="s">
        <v>13</v>
      </c>
      <c r="S17" s="17">
        <f t="shared" ref="S17:AF17" si="9">SUM(C38:C41)</f>
        <v>226</v>
      </c>
      <c r="T17" s="17">
        <f t="shared" si="9"/>
        <v>32</v>
      </c>
      <c r="U17" s="17">
        <f t="shared" si="9"/>
        <v>31</v>
      </c>
      <c r="V17" s="17">
        <f t="shared" si="9"/>
        <v>25</v>
      </c>
      <c r="W17" s="17">
        <f t="shared" si="9"/>
        <v>1</v>
      </c>
      <c r="X17" s="17">
        <f t="shared" si="9"/>
        <v>0</v>
      </c>
      <c r="Y17" s="17">
        <f t="shared" si="9"/>
        <v>31</v>
      </c>
      <c r="Z17" s="17">
        <f t="shared" si="9"/>
        <v>1</v>
      </c>
      <c r="AA17" s="17">
        <f t="shared" si="9"/>
        <v>1</v>
      </c>
      <c r="AB17" s="17">
        <f t="shared" si="9"/>
        <v>0</v>
      </c>
      <c r="AC17" s="17">
        <f t="shared" si="9"/>
        <v>320</v>
      </c>
      <c r="AD17" s="17">
        <f t="shared" si="9"/>
        <v>0</v>
      </c>
      <c r="AE17" s="31">
        <f t="shared" si="9"/>
        <v>348</v>
      </c>
      <c r="AF17" s="31">
        <f t="shared" si="9"/>
        <v>668</v>
      </c>
    </row>
    <row r="18" spans="2:32" ht="23.1" customHeight="1" x14ac:dyDescent="0.25">
      <c r="B18" s="45" t="s">
        <v>45</v>
      </c>
      <c r="C18" s="50">
        <v>31</v>
      </c>
      <c r="D18" s="50">
        <v>2</v>
      </c>
      <c r="E18" s="50">
        <v>4</v>
      </c>
      <c r="F18" s="50">
        <v>6</v>
      </c>
      <c r="G18" s="50">
        <v>1</v>
      </c>
      <c r="H18" s="50">
        <v>1</v>
      </c>
      <c r="I18" s="50">
        <v>6</v>
      </c>
      <c r="J18" s="50">
        <v>0</v>
      </c>
      <c r="K18" s="50">
        <v>0</v>
      </c>
      <c r="L18" s="50">
        <v>0</v>
      </c>
      <c r="M18" s="50">
        <v>106</v>
      </c>
      <c r="N18" s="50">
        <v>0</v>
      </c>
      <c r="O18" s="17">
        <f t="shared" si="0"/>
        <v>51</v>
      </c>
      <c r="P18" s="17">
        <f t="shared" si="1"/>
        <v>157</v>
      </c>
      <c r="R18" s="1" t="s">
        <v>14</v>
      </c>
      <c r="S18" s="17">
        <f t="shared" ref="S18:AF18" si="10">SUM(C42:C45)</f>
        <v>214</v>
      </c>
      <c r="T18" s="17">
        <f t="shared" si="10"/>
        <v>34</v>
      </c>
      <c r="U18" s="17">
        <f t="shared" si="10"/>
        <v>21</v>
      </c>
      <c r="V18" s="17">
        <f t="shared" si="10"/>
        <v>37</v>
      </c>
      <c r="W18" s="17">
        <f t="shared" si="10"/>
        <v>0</v>
      </c>
      <c r="X18" s="17">
        <f t="shared" si="10"/>
        <v>0</v>
      </c>
      <c r="Y18" s="17">
        <f t="shared" si="10"/>
        <v>23</v>
      </c>
      <c r="Z18" s="17">
        <f t="shared" si="10"/>
        <v>2</v>
      </c>
      <c r="AA18" s="17">
        <f t="shared" si="10"/>
        <v>2</v>
      </c>
      <c r="AB18" s="17">
        <f t="shared" si="10"/>
        <v>0</v>
      </c>
      <c r="AC18" s="17">
        <f t="shared" si="10"/>
        <v>285</v>
      </c>
      <c r="AD18" s="17">
        <f t="shared" si="10"/>
        <v>0</v>
      </c>
      <c r="AE18" s="31">
        <f t="shared" si="10"/>
        <v>333</v>
      </c>
      <c r="AF18" s="31">
        <f t="shared" si="10"/>
        <v>618</v>
      </c>
    </row>
    <row r="19" spans="2:32" ht="23.1" customHeight="1" x14ac:dyDescent="0.25">
      <c r="B19" s="45" t="s">
        <v>46</v>
      </c>
      <c r="C19" s="50">
        <v>39</v>
      </c>
      <c r="D19" s="50">
        <v>5</v>
      </c>
      <c r="E19" s="50">
        <v>4</v>
      </c>
      <c r="F19" s="50">
        <v>6</v>
      </c>
      <c r="G19" s="50">
        <v>1</v>
      </c>
      <c r="H19" s="50">
        <v>0</v>
      </c>
      <c r="I19" s="50">
        <v>4</v>
      </c>
      <c r="J19" s="50">
        <v>0</v>
      </c>
      <c r="K19" s="50">
        <v>1</v>
      </c>
      <c r="L19" s="50">
        <v>0</v>
      </c>
      <c r="M19" s="50">
        <v>85</v>
      </c>
      <c r="N19" s="50">
        <v>0</v>
      </c>
      <c r="O19" s="17">
        <f t="shared" si="0"/>
        <v>60</v>
      </c>
      <c r="P19" s="17">
        <f t="shared" si="1"/>
        <v>145</v>
      </c>
      <c r="R19" s="1" t="s">
        <v>15</v>
      </c>
      <c r="S19" s="17">
        <f t="shared" ref="S19:AF19" si="11">SUM(C46:C49)</f>
        <v>230</v>
      </c>
      <c r="T19" s="17">
        <f t="shared" si="11"/>
        <v>42</v>
      </c>
      <c r="U19" s="17">
        <f t="shared" si="11"/>
        <v>24</v>
      </c>
      <c r="V19" s="17">
        <f t="shared" si="11"/>
        <v>31</v>
      </c>
      <c r="W19" s="17">
        <f t="shared" si="11"/>
        <v>1</v>
      </c>
      <c r="X19" s="17">
        <f t="shared" si="11"/>
        <v>0</v>
      </c>
      <c r="Y19" s="17">
        <f t="shared" si="11"/>
        <v>23</v>
      </c>
      <c r="Z19" s="17">
        <f t="shared" si="11"/>
        <v>6</v>
      </c>
      <c r="AA19" s="17">
        <f t="shared" si="11"/>
        <v>2</v>
      </c>
      <c r="AB19" s="17">
        <f t="shared" si="11"/>
        <v>0</v>
      </c>
      <c r="AC19" s="17">
        <f t="shared" si="11"/>
        <v>320</v>
      </c>
      <c r="AD19" s="17">
        <f t="shared" si="11"/>
        <v>0</v>
      </c>
      <c r="AE19" s="31">
        <f t="shared" si="11"/>
        <v>359</v>
      </c>
      <c r="AF19" s="31">
        <f t="shared" si="11"/>
        <v>679</v>
      </c>
    </row>
    <row r="20" spans="2:32" ht="23.1" customHeight="1" x14ac:dyDescent="0.25">
      <c r="B20" s="45" t="s">
        <v>47</v>
      </c>
      <c r="C20" s="50">
        <v>25</v>
      </c>
      <c r="D20" s="50">
        <v>10</v>
      </c>
      <c r="E20" s="50">
        <v>8</v>
      </c>
      <c r="F20" s="50">
        <v>5</v>
      </c>
      <c r="G20" s="50">
        <v>0</v>
      </c>
      <c r="H20" s="50">
        <v>0</v>
      </c>
      <c r="I20" s="50">
        <v>7</v>
      </c>
      <c r="J20" s="50">
        <v>0</v>
      </c>
      <c r="K20" s="50">
        <v>1</v>
      </c>
      <c r="L20" s="50">
        <v>0</v>
      </c>
      <c r="M20" s="50">
        <v>77</v>
      </c>
      <c r="N20" s="50">
        <v>0</v>
      </c>
      <c r="O20" s="17">
        <f t="shared" si="0"/>
        <v>56</v>
      </c>
      <c r="P20" s="17">
        <f t="shared" si="1"/>
        <v>133</v>
      </c>
      <c r="R20" s="1" t="s">
        <v>16</v>
      </c>
      <c r="S20" s="17">
        <f t="shared" ref="S20:AF20" si="12">SUM(C50:C53)</f>
        <v>213</v>
      </c>
      <c r="T20" s="17">
        <f t="shared" si="12"/>
        <v>28</v>
      </c>
      <c r="U20" s="17">
        <f t="shared" si="12"/>
        <v>28</v>
      </c>
      <c r="V20" s="17">
        <f t="shared" si="12"/>
        <v>35</v>
      </c>
      <c r="W20" s="17">
        <f t="shared" si="12"/>
        <v>0</v>
      </c>
      <c r="X20" s="17">
        <f t="shared" si="12"/>
        <v>0</v>
      </c>
      <c r="Y20" s="17">
        <f t="shared" si="12"/>
        <v>24</v>
      </c>
      <c r="Z20" s="17">
        <f t="shared" si="12"/>
        <v>0</v>
      </c>
      <c r="AA20" s="17">
        <f t="shared" si="12"/>
        <v>2</v>
      </c>
      <c r="AB20" s="17">
        <f t="shared" si="12"/>
        <v>0</v>
      </c>
      <c r="AC20" s="17">
        <f t="shared" si="12"/>
        <v>204</v>
      </c>
      <c r="AD20" s="17">
        <f t="shared" si="12"/>
        <v>0</v>
      </c>
      <c r="AE20" s="31">
        <f t="shared" si="12"/>
        <v>330</v>
      </c>
      <c r="AF20" s="31">
        <f t="shared" si="12"/>
        <v>534</v>
      </c>
    </row>
    <row r="21" spans="2:32" ht="23.1" customHeight="1" x14ac:dyDescent="0.25">
      <c r="B21" s="45" t="s">
        <v>48</v>
      </c>
      <c r="C21" s="50">
        <v>35</v>
      </c>
      <c r="D21" s="50">
        <v>6</v>
      </c>
      <c r="E21" s="50">
        <v>5</v>
      </c>
      <c r="F21" s="50">
        <v>13</v>
      </c>
      <c r="G21" s="50">
        <v>0</v>
      </c>
      <c r="H21" s="50">
        <v>2</v>
      </c>
      <c r="I21" s="50">
        <v>7</v>
      </c>
      <c r="J21" s="50">
        <v>0</v>
      </c>
      <c r="K21" s="50">
        <v>1</v>
      </c>
      <c r="L21" s="50">
        <v>0</v>
      </c>
      <c r="M21" s="50">
        <v>86</v>
      </c>
      <c r="N21" s="50">
        <v>0</v>
      </c>
      <c r="O21" s="17">
        <f t="shared" si="0"/>
        <v>69</v>
      </c>
      <c r="P21" s="17">
        <f t="shared" si="1"/>
        <v>155</v>
      </c>
      <c r="R21" s="36" t="s">
        <v>20</v>
      </c>
      <c r="S21" s="34">
        <f t="shared" ref="S21:AF21" si="13">SUM(C54:C57)</f>
        <v>270</v>
      </c>
      <c r="T21" s="17">
        <f t="shared" si="13"/>
        <v>25</v>
      </c>
      <c r="U21" s="17">
        <f t="shared" si="13"/>
        <v>35</v>
      </c>
      <c r="V21" s="17">
        <f t="shared" si="13"/>
        <v>29</v>
      </c>
      <c r="W21" s="17">
        <f t="shared" si="13"/>
        <v>1</v>
      </c>
      <c r="X21" s="17">
        <f t="shared" si="13"/>
        <v>2</v>
      </c>
      <c r="Y21" s="17">
        <f t="shared" si="13"/>
        <v>29</v>
      </c>
      <c r="Z21" s="17">
        <f t="shared" si="13"/>
        <v>0</v>
      </c>
      <c r="AA21" s="17">
        <f t="shared" si="13"/>
        <v>1</v>
      </c>
      <c r="AB21" s="17">
        <f t="shared" si="13"/>
        <v>1</v>
      </c>
      <c r="AC21" s="17">
        <f t="shared" si="13"/>
        <v>307</v>
      </c>
      <c r="AD21" s="17">
        <f t="shared" si="13"/>
        <v>0</v>
      </c>
      <c r="AE21" s="31">
        <f t="shared" si="13"/>
        <v>393</v>
      </c>
      <c r="AF21" s="31">
        <f t="shared" si="13"/>
        <v>700</v>
      </c>
    </row>
    <row r="22" spans="2:32" ht="23.1" customHeight="1" x14ac:dyDescent="0.25">
      <c r="B22" s="45" t="s">
        <v>49</v>
      </c>
      <c r="C22" s="50">
        <v>34</v>
      </c>
      <c r="D22" s="50">
        <v>13</v>
      </c>
      <c r="E22" s="50">
        <v>12</v>
      </c>
      <c r="F22" s="50">
        <v>7</v>
      </c>
      <c r="G22" s="50">
        <v>0</v>
      </c>
      <c r="H22" s="50">
        <v>0</v>
      </c>
      <c r="I22" s="50">
        <v>8</v>
      </c>
      <c r="J22" s="50">
        <v>1</v>
      </c>
      <c r="K22" s="50">
        <v>0</v>
      </c>
      <c r="L22" s="50">
        <v>0</v>
      </c>
      <c r="M22" s="50">
        <v>86</v>
      </c>
      <c r="N22" s="50">
        <v>0</v>
      </c>
      <c r="O22" s="17">
        <f t="shared" si="0"/>
        <v>75</v>
      </c>
      <c r="P22" s="17">
        <f t="shared" si="1"/>
        <v>161</v>
      </c>
      <c r="R22" s="36" t="s">
        <v>146</v>
      </c>
      <c r="S22" s="34">
        <f>SUM(C58:C61)</f>
        <v>249</v>
      </c>
      <c r="T22" s="34">
        <f t="shared" ref="T22:AF22" si="14">SUM(D58:D61)</f>
        <v>31</v>
      </c>
      <c r="U22" s="34">
        <f t="shared" si="14"/>
        <v>25</v>
      </c>
      <c r="V22" s="34">
        <f t="shared" si="14"/>
        <v>28</v>
      </c>
      <c r="W22" s="34">
        <f t="shared" si="14"/>
        <v>0</v>
      </c>
      <c r="X22" s="34">
        <f t="shared" si="14"/>
        <v>0</v>
      </c>
      <c r="Y22" s="34">
        <f t="shared" si="14"/>
        <v>26</v>
      </c>
      <c r="Z22" s="34">
        <f t="shared" si="14"/>
        <v>1</v>
      </c>
      <c r="AA22" s="34">
        <f t="shared" si="14"/>
        <v>1</v>
      </c>
      <c r="AB22" s="34">
        <f t="shared" si="14"/>
        <v>0</v>
      </c>
      <c r="AC22" s="34">
        <f t="shared" si="14"/>
        <v>428</v>
      </c>
      <c r="AD22" s="34">
        <f t="shared" si="14"/>
        <v>0</v>
      </c>
      <c r="AE22" s="31">
        <f t="shared" si="14"/>
        <v>361</v>
      </c>
      <c r="AF22" s="31">
        <f t="shared" si="14"/>
        <v>789</v>
      </c>
    </row>
    <row r="23" spans="2:32" ht="23.1" customHeight="1" x14ac:dyDescent="0.25">
      <c r="B23" s="45" t="s">
        <v>50</v>
      </c>
      <c r="C23" s="50">
        <v>17</v>
      </c>
      <c r="D23" s="50">
        <v>4</v>
      </c>
      <c r="E23" s="50">
        <v>10</v>
      </c>
      <c r="F23" s="50">
        <v>10</v>
      </c>
      <c r="G23" s="50">
        <v>0</v>
      </c>
      <c r="H23" s="50">
        <v>0</v>
      </c>
      <c r="I23" s="50">
        <v>8</v>
      </c>
      <c r="J23" s="50">
        <v>0</v>
      </c>
      <c r="K23" s="50">
        <v>0</v>
      </c>
      <c r="L23" s="50">
        <v>0</v>
      </c>
      <c r="M23" s="50">
        <v>86</v>
      </c>
      <c r="N23" s="50">
        <v>0</v>
      </c>
      <c r="O23" s="17">
        <f t="shared" si="0"/>
        <v>49</v>
      </c>
      <c r="P23" s="17">
        <f t="shared" si="1"/>
        <v>135</v>
      </c>
      <c r="R23" s="36" t="s">
        <v>147</v>
      </c>
      <c r="S23" s="34">
        <f>SUM(C62:C65)</f>
        <v>260</v>
      </c>
      <c r="T23" s="34">
        <f t="shared" ref="T23:AF23" si="15">SUM(D62:D65)</f>
        <v>22</v>
      </c>
      <c r="U23" s="34">
        <f t="shared" si="15"/>
        <v>29</v>
      </c>
      <c r="V23" s="34">
        <f t="shared" si="15"/>
        <v>35</v>
      </c>
      <c r="W23" s="34">
        <f t="shared" si="15"/>
        <v>1</v>
      </c>
      <c r="X23" s="34">
        <f t="shared" si="15"/>
        <v>0</v>
      </c>
      <c r="Y23" s="34">
        <f t="shared" si="15"/>
        <v>16</v>
      </c>
      <c r="Z23" s="34">
        <f t="shared" si="15"/>
        <v>3</v>
      </c>
      <c r="AA23" s="34">
        <f t="shared" si="15"/>
        <v>2</v>
      </c>
      <c r="AB23" s="34">
        <f t="shared" si="15"/>
        <v>0</v>
      </c>
      <c r="AC23" s="34">
        <f t="shared" si="15"/>
        <v>385</v>
      </c>
      <c r="AD23" s="34">
        <f t="shared" si="15"/>
        <v>0</v>
      </c>
      <c r="AE23" s="31">
        <f t="shared" si="15"/>
        <v>368</v>
      </c>
      <c r="AF23" s="31">
        <f t="shared" si="15"/>
        <v>753</v>
      </c>
    </row>
    <row r="24" spans="2:32" ht="23.1" customHeight="1" x14ac:dyDescent="0.25">
      <c r="B24" s="45" t="s">
        <v>51</v>
      </c>
      <c r="C24" s="50">
        <v>57</v>
      </c>
      <c r="D24" s="50">
        <v>11</v>
      </c>
      <c r="E24" s="50">
        <v>13</v>
      </c>
      <c r="F24" s="50">
        <v>7</v>
      </c>
      <c r="G24" s="50">
        <v>0</v>
      </c>
      <c r="H24" s="50">
        <v>0</v>
      </c>
      <c r="I24" s="50">
        <v>11</v>
      </c>
      <c r="J24" s="50">
        <v>1</v>
      </c>
      <c r="K24" s="50">
        <v>0</v>
      </c>
      <c r="L24" s="50">
        <v>0</v>
      </c>
      <c r="M24" s="50">
        <v>94</v>
      </c>
      <c r="N24" s="50">
        <v>0</v>
      </c>
      <c r="O24" s="17">
        <f t="shared" si="0"/>
        <v>100</v>
      </c>
      <c r="P24" s="17">
        <f t="shared" si="1"/>
        <v>194</v>
      </c>
      <c r="R24" s="36" t="s">
        <v>148</v>
      </c>
      <c r="S24" s="34">
        <f>SUM(C66:C69)</f>
        <v>242</v>
      </c>
      <c r="T24" s="34">
        <f t="shared" ref="T24:AF24" si="16">SUM(D66:D69)</f>
        <v>23</v>
      </c>
      <c r="U24" s="34">
        <f t="shared" si="16"/>
        <v>22</v>
      </c>
      <c r="V24" s="34">
        <f t="shared" si="16"/>
        <v>34</v>
      </c>
      <c r="W24" s="34">
        <f t="shared" si="16"/>
        <v>2</v>
      </c>
      <c r="X24" s="34">
        <f t="shared" si="16"/>
        <v>1</v>
      </c>
      <c r="Y24" s="34">
        <f t="shared" si="16"/>
        <v>7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319</v>
      </c>
      <c r="AD24" s="34">
        <f t="shared" si="16"/>
        <v>0</v>
      </c>
      <c r="AE24" s="31">
        <f t="shared" si="16"/>
        <v>331</v>
      </c>
      <c r="AF24" s="31">
        <f t="shared" si="16"/>
        <v>650</v>
      </c>
    </row>
    <row r="25" spans="2:32" ht="23.1" customHeight="1" x14ac:dyDescent="0.25">
      <c r="B25" s="45" t="s">
        <v>52</v>
      </c>
      <c r="C25" s="50">
        <v>35</v>
      </c>
      <c r="D25" s="50">
        <v>8</v>
      </c>
      <c r="E25" s="50">
        <v>1</v>
      </c>
      <c r="F25" s="50">
        <v>8</v>
      </c>
      <c r="G25" s="50">
        <v>0</v>
      </c>
      <c r="H25" s="50">
        <v>0</v>
      </c>
      <c r="I25" s="50">
        <v>15</v>
      </c>
      <c r="J25" s="50">
        <v>1</v>
      </c>
      <c r="K25" s="50">
        <v>1</v>
      </c>
      <c r="L25" s="50">
        <v>0</v>
      </c>
      <c r="M25" s="50">
        <v>90</v>
      </c>
      <c r="N25" s="50">
        <v>0</v>
      </c>
      <c r="O25" s="17">
        <f t="shared" si="0"/>
        <v>69</v>
      </c>
      <c r="P25" s="17">
        <f t="shared" si="1"/>
        <v>159</v>
      </c>
      <c r="R25" s="36" t="s">
        <v>149</v>
      </c>
      <c r="S25" s="34">
        <f>SUM(C70:C73)</f>
        <v>242</v>
      </c>
      <c r="T25" s="34">
        <f t="shared" ref="T25:AF25" si="17">SUM(D70:D73)</f>
        <v>22</v>
      </c>
      <c r="U25" s="34">
        <f t="shared" si="17"/>
        <v>20</v>
      </c>
      <c r="V25" s="34">
        <f t="shared" si="17"/>
        <v>29</v>
      </c>
      <c r="W25" s="34">
        <f t="shared" si="17"/>
        <v>0</v>
      </c>
      <c r="X25" s="34">
        <f t="shared" si="17"/>
        <v>1</v>
      </c>
      <c r="Y25" s="34">
        <f t="shared" si="17"/>
        <v>8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276</v>
      </c>
      <c r="AD25" s="34">
        <f t="shared" si="17"/>
        <v>0</v>
      </c>
      <c r="AE25" s="31">
        <f t="shared" si="17"/>
        <v>322</v>
      </c>
      <c r="AF25" s="31">
        <f t="shared" si="17"/>
        <v>598</v>
      </c>
    </row>
    <row r="26" spans="2:32" ht="23.1" customHeight="1" x14ac:dyDescent="0.25">
      <c r="B26" s="45" t="s">
        <v>53</v>
      </c>
      <c r="C26" s="50">
        <v>41</v>
      </c>
      <c r="D26" s="50">
        <v>7</v>
      </c>
      <c r="E26" s="50">
        <v>7</v>
      </c>
      <c r="F26" s="50">
        <v>10</v>
      </c>
      <c r="G26" s="50">
        <v>0</v>
      </c>
      <c r="H26" s="50">
        <v>0</v>
      </c>
      <c r="I26" s="50">
        <v>6</v>
      </c>
      <c r="J26" s="50">
        <v>2</v>
      </c>
      <c r="K26" s="50">
        <v>1</v>
      </c>
      <c r="L26" s="50">
        <v>0</v>
      </c>
      <c r="M26" s="50">
        <v>76</v>
      </c>
      <c r="N26" s="50">
        <v>0</v>
      </c>
      <c r="O26" s="17">
        <f t="shared" si="0"/>
        <v>74</v>
      </c>
      <c r="P26" s="17">
        <f t="shared" si="1"/>
        <v>150</v>
      </c>
      <c r="R26" s="36" t="s">
        <v>150</v>
      </c>
      <c r="S26" s="34">
        <f>SUM(C74:C77)</f>
        <v>182</v>
      </c>
      <c r="T26" s="34">
        <f t="shared" ref="T26:AF26" si="18">SUM(D74:D77)</f>
        <v>24</v>
      </c>
      <c r="U26" s="34">
        <f t="shared" si="18"/>
        <v>10</v>
      </c>
      <c r="V26" s="34">
        <f t="shared" si="18"/>
        <v>27</v>
      </c>
      <c r="W26" s="34">
        <f t="shared" si="18"/>
        <v>1</v>
      </c>
      <c r="X26" s="34">
        <f t="shared" si="18"/>
        <v>0</v>
      </c>
      <c r="Y26" s="34">
        <f t="shared" si="18"/>
        <v>6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168</v>
      </c>
      <c r="AD26" s="34">
        <f t="shared" si="18"/>
        <v>0</v>
      </c>
      <c r="AE26" s="31">
        <f t="shared" si="18"/>
        <v>250</v>
      </c>
      <c r="AF26" s="31">
        <f t="shared" si="18"/>
        <v>418</v>
      </c>
    </row>
    <row r="27" spans="2:32" ht="23.1" customHeight="1" x14ac:dyDescent="0.25">
      <c r="B27" s="45" t="s">
        <v>54</v>
      </c>
      <c r="C27" s="50">
        <v>43</v>
      </c>
      <c r="D27" s="50">
        <v>7</v>
      </c>
      <c r="E27" s="50">
        <v>9</v>
      </c>
      <c r="F27" s="50">
        <v>10</v>
      </c>
      <c r="G27" s="50">
        <v>0</v>
      </c>
      <c r="H27" s="50">
        <v>0</v>
      </c>
      <c r="I27" s="50">
        <v>8</v>
      </c>
      <c r="J27" s="50">
        <v>2</v>
      </c>
      <c r="K27" s="50">
        <v>1</v>
      </c>
      <c r="L27" s="50">
        <v>1</v>
      </c>
      <c r="M27" s="50">
        <v>90</v>
      </c>
      <c r="N27" s="50">
        <v>0</v>
      </c>
      <c r="O27" s="17">
        <f t="shared" si="0"/>
        <v>81</v>
      </c>
      <c r="P27" s="17">
        <f t="shared" si="1"/>
        <v>171</v>
      </c>
      <c r="R27" s="36" t="s">
        <v>151</v>
      </c>
      <c r="S27" s="34">
        <f>SUM(C78:C81)</f>
        <v>130</v>
      </c>
      <c r="T27" s="34">
        <f t="shared" ref="T27:AF27" si="19">SUM(D78:D81)</f>
        <v>13</v>
      </c>
      <c r="U27" s="34">
        <f t="shared" si="19"/>
        <v>13</v>
      </c>
      <c r="V27" s="34">
        <f t="shared" si="19"/>
        <v>5</v>
      </c>
      <c r="W27" s="34">
        <f t="shared" si="19"/>
        <v>0</v>
      </c>
      <c r="X27" s="34">
        <f t="shared" si="19"/>
        <v>0</v>
      </c>
      <c r="Y27" s="34">
        <f t="shared" si="19"/>
        <v>8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100</v>
      </c>
      <c r="AD27" s="34">
        <f t="shared" si="19"/>
        <v>0</v>
      </c>
      <c r="AE27" s="31">
        <f t="shared" si="19"/>
        <v>170</v>
      </c>
      <c r="AF27" s="31">
        <f t="shared" si="19"/>
        <v>270</v>
      </c>
    </row>
    <row r="28" spans="2:32" ht="23.1" customHeight="1" x14ac:dyDescent="0.25">
      <c r="B28" s="45" t="s">
        <v>55</v>
      </c>
      <c r="C28" s="50">
        <v>62</v>
      </c>
      <c r="D28" s="50">
        <v>13</v>
      </c>
      <c r="E28" s="50">
        <v>5</v>
      </c>
      <c r="F28" s="50">
        <v>11</v>
      </c>
      <c r="G28" s="50">
        <v>0</v>
      </c>
      <c r="H28" s="50">
        <v>0</v>
      </c>
      <c r="I28" s="50">
        <v>6</v>
      </c>
      <c r="J28" s="50">
        <v>2</v>
      </c>
      <c r="K28" s="50">
        <v>0</v>
      </c>
      <c r="L28" s="50">
        <v>0</v>
      </c>
      <c r="M28" s="50">
        <v>81</v>
      </c>
      <c r="N28" s="50">
        <v>0</v>
      </c>
      <c r="O28" s="17">
        <f t="shared" si="0"/>
        <v>99</v>
      </c>
      <c r="P28" s="17">
        <f t="shared" si="1"/>
        <v>180</v>
      </c>
      <c r="R28" s="36" t="s">
        <v>152</v>
      </c>
      <c r="S28" s="34">
        <f>SUM(C82:C85)</f>
        <v>72</v>
      </c>
      <c r="T28" s="34">
        <f t="shared" ref="T28:AF28" si="20">SUM(D82:D85)</f>
        <v>10</v>
      </c>
      <c r="U28" s="34">
        <f t="shared" si="20"/>
        <v>14</v>
      </c>
      <c r="V28" s="34">
        <f t="shared" si="20"/>
        <v>9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2</v>
      </c>
      <c r="AA28" s="34">
        <f t="shared" si="20"/>
        <v>0</v>
      </c>
      <c r="AB28" s="34">
        <f t="shared" si="20"/>
        <v>0</v>
      </c>
      <c r="AC28" s="34">
        <f t="shared" si="20"/>
        <v>74</v>
      </c>
      <c r="AD28" s="34">
        <f t="shared" si="20"/>
        <v>0</v>
      </c>
      <c r="AE28" s="31">
        <f t="shared" si="20"/>
        <v>109</v>
      </c>
      <c r="AF28" s="31">
        <f t="shared" si="20"/>
        <v>183</v>
      </c>
    </row>
    <row r="29" spans="2:32" ht="23.1" customHeight="1" x14ac:dyDescent="0.25">
      <c r="B29" s="45" t="s">
        <v>56</v>
      </c>
      <c r="C29" s="50">
        <v>53</v>
      </c>
      <c r="D29" s="50">
        <v>2</v>
      </c>
      <c r="E29" s="50">
        <v>11</v>
      </c>
      <c r="F29" s="50">
        <v>5</v>
      </c>
      <c r="G29" s="50">
        <v>0</v>
      </c>
      <c r="H29" s="50">
        <v>0</v>
      </c>
      <c r="I29" s="50">
        <v>5</v>
      </c>
      <c r="J29" s="50">
        <v>2</v>
      </c>
      <c r="K29" s="50">
        <v>1</v>
      </c>
      <c r="L29" s="50">
        <v>0</v>
      </c>
      <c r="M29" s="50">
        <v>90</v>
      </c>
      <c r="N29" s="50">
        <v>0</v>
      </c>
      <c r="O29" s="17">
        <f t="shared" si="0"/>
        <v>79</v>
      </c>
      <c r="P29" s="17">
        <f t="shared" si="1"/>
        <v>169</v>
      </c>
      <c r="R29" s="36" t="s">
        <v>153</v>
      </c>
      <c r="S29" s="34">
        <f>SUM(C86:C89)</f>
        <v>79</v>
      </c>
      <c r="T29" s="34">
        <f t="shared" ref="T29:AF29" si="21">SUM(D86:D89)</f>
        <v>11</v>
      </c>
      <c r="U29" s="34">
        <f t="shared" si="21"/>
        <v>10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85</v>
      </c>
      <c r="AD29" s="34">
        <f t="shared" si="21"/>
        <v>0</v>
      </c>
      <c r="AE29" s="31">
        <f t="shared" si="21"/>
        <v>104</v>
      </c>
      <c r="AF29" s="31">
        <f t="shared" si="21"/>
        <v>189</v>
      </c>
    </row>
    <row r="30" spans="2:32" ht="23.1" customHeight="1" x14ac:dyDescent="0.25">
      <c r="B30" s="45" t="s">
        <v>57</v>
      </c>
      <c r="C30" s="50">
        <v>68</v>
      </c>
      <c r="D30" s="50">
        <v>15</v>
      </c>
      <c r="E30" s="50">
        <v>4</v>
      </c>
      <c r="F30" s="50">
        <v>18</v>
      </c>
      <c r="G30" s="50">
        <v>1</v>
      </c>
      <c r="H30" s="50">
        <v>0</v>
      </c>
      <c r="I30" s="50">
        <v>12</v>
      </c>
      <c r="J30" s="50">
        <v>1</v>
      </c>
      <c r="K30" s="50">
        <v>0</v>
      </c>
      <c r="L30" s="50">
        <v>0</v>
      </c>
      <c r="M30" s="50">
        <v>56</v>
      </c>
      <c r="N30" s="50">
        <v>0</v>
      </c>
      <c r="O30" s="17">
        <f t="shared" si="0"/>
        <v>119</v>
      </c>
      <c r="P30" s="17">
        <f t="shared" si="1"/>
        <v>175</v>
      </c>
      <c r="R30" s="36" t="s">
        <v>154</v>
      </c>
      <c r="S30" s="34">
        <f>SUM(C90:C93)</f>
        <v>43</v>
      </c>
      <c r="T30" s="34">
        <f t="shared" ref="T30:AF30" si="22">SUM(D90:D93)</f>
        <v>10</v>
      </c>
      <c r="U30" s="34">
        <f t="shared" si="22"/>
        <v>4</v>
      </c>
      <c r="V30" s="34">
        <f t="shared" si="22"/>
        <v>3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42</v>
      </c>
      <c r="AD30" s="34">
        <f t="shared" si="22"/>
        <v>0</v>
      </c>
      <c r="AE30" s="31">
        <f t="shared" si="22"/>
        <v>61</v>
      </c>
      <c r="AF30" s="31">
        <f t="shared" si="22"/>
        <v>103</v>
      </c>
    </row>
    <row r="31" spans="2:32" ht="23.1" customHeight="1" x14ac:dyDescent="0.25">
      <c r="B31" s="46" t="s">
        <v>58</v>
      </c>
      <c r="C31" s="50">
        <v>41</v>
      </c>
      <c r="D31" s="50">
        <v>2</v>
      </c>
      <c r="E31" s="50">
        <v>6</v>
      </c>
      <c r="F31" s="50">
        <v>5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50</v>
      </c>
      <c r="N31" s="50">
        <v>0</v>
      </c>
      <c r="O31" s="17">
        <f t="shared" si="0"/>
        <v>57</v>
      </c>
      <c r="P31" s="17">
        <f t="shared" si="1"/>
        <v>107</v>
      </c>
      <c r="R31" s="36" t="s">
        <v>155</v>
      </c>
      <c r="S31" s="34">
        <f>SUM(C94:C97)</f>
        <v>43</v>
      </c>
      <c r="T31" s="34">
        <f t="shared" ref="T31:AF31" si="23">SUM(D94:D97)</f>
        <v>10</v>
      </c>
      <c r="U31" s="34">
        <f t="shared" si="23"/>
        <v>4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42</v>
      </c>
      <c r="AD31" s="34">
        <f t="shared" si="23"/>
        <v>0</v>
      </c>
      <c r="AE31" s="31">
        <f t="shared" si="23"/>
        <v>61</v>
      </c>
      <c r="AF31" s="31">
        <f t="shared" si="23"/>
        <v>103</v>
      </c>
    </row>
    <row r="32" spans="2:32" ht="23.1" customHeight="1" x14ac:dyDescent="0.25">
      <c r="B32" s="46" t="s">
        <v>59</v>
      </c>
      <c r="C32" s="50">
        <v>34</v>
      </c>
      <c r="D32" s="50">
        <v>6</v>
      </c>
      <c r="E32" s="50">
        <v>5</v>
      </c>
      <c r="F32" s="50">
        <v>12</v>
      </c>
      <c r="G32" s="50">
        <v>1</v>
      </c>
      <c r="H32" s="50">
        <v>0</v>
      </c>
      <c r="I32" s="50">
        <v>8</v>
      </c>
      <c r="J32" s="50">
        <v>1</v>
      </c>
      <c r="K32" s="50">
        <v>0</v>
      </c>
      <c r="L32" s="50">
        <v>0</v>
      </c>
      <c r="M32" s="50">
        <v>73</v>
      </c>
      <c r="N32" s="50">
        <v>0</v>
      </c>
      <c r="O32" s="17">
        <f t="shared" si="0"/>
        <v>67</v>
      </c>
      <c r="P32" s="17">
        <f t="shared" si="1"/>
        <v>140</v>
      </c>
      <c r="R32" s="53" t="s">
        <v>156</v>
      </c>
      <c r="S32" s="34">
        <f>SUM(C98:C101)</f>
        <v>37</v>
      </c>
      <c r="T32" s="34">
        <f t="shared" ref="T32:AF32" si="24">SUM(D98:D101)</f>
        <v>3</v>
      </c>
      <c r="U32" s="34">
        <f t="shared" si="24"/>
        <v>3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35</v>
      </c>
      <c r="AD32" s="34">
        <f t="shared" si="24"/>
        <v>0</v>
      </c>
      <c r="AE32" s="31">
        <f t="shared" si="24"/>
        <v>45</v>
      </c>
      <c r="AF32" s="31">
        <f t="shared" si="24"/>
        <v>80</v>
      </c>
    </row>
    <row r="33" spans="2:32" ht="23.1" customHeight="1" x14ac:dyDescent="0.25">
      <c r="B33" s="45" t="s">
        <v>60</v>
      </c>
      <c r="C33" s="50">
        <v>30</v>
      </c>
      <c r="D33" s="50">
        <v>10</v>
      </c>
      <c r="E33" s="50">
        <v>10</v>
      </c>
      <c r="F33" s="50">
        <v>5</v>
      </c>
      <c r="G33" s="50">
        <v>0</v>
      </c>
      <c r="H33" s="50">
        <v>0</v>
      </c>
      <c r="I33" s="50">
        <v>6</v>
      </c>
      <c r="J33" s="50">
        <v>3</v>
      </c>
      <c r="K33" s="50">
        <v>0</v>
      </c>
      <c r="L33" s="50">
        <v>0</v>
      </c>
      <c r="M33" s="50">
        <v>77</v>
      </c>
      <c r="N33" s="50">
        <v>0</v>
      </c>
      <c r="O33" s="17">
        <f t="shared" si="0"/>
        <v>64</v>
      </c>
      <c r="P33" s="17">
        <f t="shared" si="1"/>
        <v>141</v>
      </c>
      <c r="R33" s="53" t="s">
        <v>157</v>
      </c>
      <c r="S33" s="34">
        <f>SUM(C102:C105)</f>
        <v>25</v>
      </c>
      <c r="T33" s="34">
        <f t="shared" ref="T33:AF33" si="25">SUM(D102:D105)</f>
        <v>4</v>
      </c>
      <c r="U33" s="34">
        <f t="shared" si="25"/>
        <v>5</v>
      </c>
      <c r="V33" s="34">
        <f t="shared" si="25"/>
        <v>7</v>
      </c>
      <c r="W33" s="34">
        <f t="shared" si="25"/>
        <v>0</v>
      </c>
      <c r="X33" s="34">
        <f t="shared" si="25"/>
        <v>0</v>
      </c>
      <c r="Y33" s="34">
        <f t="shared" si="25"/>
        <v>4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33</v>
      </c>
      <c r="AD33" s="34">
        <f t="shared" si="25"/>
        <v>0</v>
      </c>
      <c r="AE33" s="31">
        <f t="shared" si="25"/>
        <v>45</v>
      </c>
      <c r="AF33" s="31">
        <f t="shared" si="25"/>
        <v>78</v>
      </c>
    </row>
    <row r="34" spans="2:32" ht="23.1" customHeight="1" x14ac:dyDescent="0.25">
      <c r="B34" s="46" t="s">
        <v>61</v>
      </c>
      <c r="C34" s="50">
        <v>63</v>
      </c>
      <c r="D34" s="50">
        <v>8</v>
      </c>
      <c r="E34" s="50">
        <v>4</v>
      </c>
      <c r="F34" s="50">
        <v>6</v>
      </c>
      <c r="G34" s="50">
        <v>0</v>
      </c>
      <c r="H34" s="50">
        <v>0</v>
      </c>
      <c r="I34" s="50">
        <v>9</v>
      </c>
      <c r="J34" s="50">
        <v>1</v>
      </c>
      <c r="K34" s="50">
        <v>0</v>
      </c>
      <c r="L34" s="50">
        <v>0</v>
      </c>
      <c r="M34" s="50">
        <v>79</v>
      </c>
      <c r="N34" s="50">
        <v>0</v>
      </c>
      <c r="O34" s="17">
        <f t="shared" si="0"/>
        <v>91</v>
      </c>
      <c r="P34" s="17">
        <f t="shared" si="1"/>
        <v>170</v>
      </c>
      <c r="R34" s="54" t="s">
        <v>90</v>
      </c>
      <c r="S34" s="55">
        <f t="shared" ref="S34:AF34" si="26">MAX(S10:S12)</f>
        <v>130</v>
      </c>
      <c r="T34" s="55">
        <f t="shared" si="26"/>
        <v>23</v>
      </c>
      <c r="U34" s="55">
        <f t="shared" si="26"/>
        <v>21</v>
      </c>
      <c r="V34" s="55">
        <f t="shared" si="26"/>
        <v>39</v>
      </c>
      <c r="W34" s="55">
        <f t="shared" si="26"/>
        <v>2</v>
      </c>
      <c r="X34" s="55">
        <f t="shared" si="26"/>
        <v>3</v>
      </c>
      <c r="Y34" s="55">
        <f t="shared" si="26"/>
        <v>24</v>
      </c>
      <c r="Z34" s="55">
        <f t="shared" si="26"/>
        <v>2</v>
      </c>
      <c r="AA34" s="55">
        <f t="shared" si="26"/>
        <v>3</v>
      </c>
      <c r="AB34" s="55">
        <f t="shared" si="26"/>
        <v>0</v>
      </c>
      <c r="AC34" s="55">
        <f t="shared" si="26"/>
        <v>364</v>
      </c>
      <c r="AD34" s="55">
        <f t="shared" si="26"/>
        <v>0</v>
      </c>
      <c r="AE34" s="40">
        <f t="shared" si="26"/>
        <v>236</v>
      </c>
      <c r="AF34" s="40">
        <f t="shared" si="26"/>
        <v>590</v>
      </c>
    </row>
    <row r="35" spans="2:32" ht="23.1" customHeight="1" x14ac:dyDescent="0.25">
      <c r="B35" s="46" t="s">
        <v>62</v>
      </c>
      <c r="C35" s="50">
        <v>75</v>
      </c>
      <c r="D35" s="50">
        <v>9</v>
      </c>
      <c r="E35" s="50">
        <v>13</v>
      </c>
      <c r="F35" s="50">
        <v>12</v>
      </c>
      <c r="G35" s="50">
        <v>0</v>
      </c>
      <c r="H35" s="50">
        <v>0</v>
      </c>
      <c r="I35" s="50">
        <v>6</v>
      </c>
      <c r="J35" s="50">
        <v>1</v>
      </c>
      <c r="K35" s="50">
        <v>0</v>
      </c>
      <c r="L35" s="50">
        <v>0</v>
      </c>
      <c r="M35" s="50">
        <v>62</v>
      </c>
      <c r="N35" s="50">
        <v>0</v>
      </c>
      <c r="O35" s="17">
        <f t="shared" si="0"/>
        <v>116</v>
      </c>
      <c r="P35" s="17">
        <f t="shared" si="1"/>
        <v>178</v>
      </c>
      <c r="R35" s="54" t="s">
        <v>91</v>
      </c>
      <c r="S35" s="55">
        <f t="shared" ref="S35:AF35" si="27">MAX(S13:S18)</f>
        <v>249</v>
      </c>
      <c r="T35" s="55">
        <f t="shared" si="27"/>
        <v>36</v>
      </c>
      <c r="U35" s="55">
        <f t="shared" si="27"/>
        <v>36</v>
      </c>
      <c r="V35" s="55">
        <f t="shared" si="27"/>
        <v>40</v>
      </c>
      <c r="W35" s="55">
        <f t="shared" si="27"/>
        <v>2</v>
      </c>
      <c r="X35" s="55">
        <f t="shared" si="27"/>
        <v>0</v>
      </c>
      <c r="Y35" s="55">
        <f t="shared" si="27"/>
        <v>42</v>
      </c>
      <c r="Z35" s="55">
        <f t="shared" si="27"/>
        <v>8</v>
      </c>
      <c r="AA35" s="55">
        <f t="shared" si="27"/>
        <v>3</v>
      </c>
      <c r="AB35" s="55">
        <f t="shared" si="27"/>
        <v>1</v>
      </c>
      <c r="AC35" s="55">
        <f t="shared" si="27"/>
        <v>356</v>
      </c>
      <c r="AD35" s="55">
        <f t="shared" si="27"/>
        <v>1</v>
      </c>
      <c r="AE35" s="40">
        <f t="shared" si="27"/>
        <v>387</v>
      </c>
      <c r="AF35" s="40">
        <f t="shared" si="27"/>
        <v>687</v>
      </c>
    </row>
    <row r="36" spans="2:32" ht="23.1" customHeight="1" x14ac:dyDescent="0.25">
      <c r="B36" s="46" t="s">
        <v>63</v>
      </c>
      <c r="C36" s="50">
        <v>53</v>
      </c>
      <c r="D36" s="50">
        <v>11</v>
      </c>
      <c r="E36" s="50">
        <v>11</v>
      </c>
      <c r="F36" s="50">
        <v>4</v>
      </c>
      <c r="G36" s="50">
        <v>0</v>
      </c>
      <c r="H36" s="50">
        <v>0</v>
      </c>
      <c r="I36" s="50">
        <v>7</v>
      </c>
      <c r="J36" s="50">
        <v>1</v>
      </c>
      <c r="K36" s="50">
        <v>2</v>
      </c>
      <c r="L36" s="50">
        <v>0</v>
      </c>
      <c r="M36" s="50">
        <v>81</v>
      </c>
      <c r="N36" s="50">
        <v>0</v>
      </c>
      <c r="O36" s="17">
        <f t="shared" si="0"/>
        <v>89</v>
      </c>
      <c r="P36" s="17">
        <f t="shared" si="1"/>
        <v>170</v>
      </c>
      <c r="R36" s="54" t="s">
        <v>92</v>
      </c>
      <c r="S36" s="55">
        <f t="shared" ref="S36:AF36" si="28">MAX(S19:S21)</f>
        <v>270</v>
      </c>
      <c r="T36" s="55">
        <f t="shared" si="28"/>
        <v>42</v>
      </c>
      <c r="U36" s="55">
        <f t="shared" si="28"/>
        <v>35</v>
      </c>
      <c r="V36" s="55">
        <f t="shared" si="28"/>
        <v>35</v>
      </c>
      <c r="W36" s="55">
        <f t="shared" si="28"/>
        <v>1</v>
      </c>
      <c r="X36" s="55">
        <f t="shared" si="28"/>
        <v>2</v>
      </c>
      <c r="Y36" s="55">
        <f t="shared" si="28"/>
        <v>29</v>
      </c>
      <c r="Z36" s="55">
        <f t="shared" si="28"/>
        <v>6</v>
      </c>
      <c r="AA36" s="55">
        <f t="shared" si="28"/>
        <v>2</v>
      </c>
      <c r="AB36" s="55">
        <f t="shared" si="28"/>
        <v>1</v>
      </c>
      <c r="AC36" s="55">
        <f t="shared" si="28"/>
        <v>320</v>
      </c>
      <c r="AD36" s="55">
        <f t="shared" si="28"/>
        <v>0</v>
      </c>
      <c r="AE36" s="40">
        <f t="shared" si="28"/>
        <v>393</v>
      </c>
      <c r="AF36" s="40">
        <f t="shared" si="28"/>
        <v>700</v>
      </c>
    </row>
    <row r="37" spans="2:32" ht="23.1" customHeight="1" x14ac:dyDescent="0.25">
      <c r="B37" s="45" t="s">
        <v>64</v>
      </c>
      <c r="C37" s="50">
        <v>58</v>
      </c>
      <c r="D37" s="50">
        <v>8</v>
      </c>
      <c r="E37" s="50">
        <v>6</v>
      </c>
      <c r="F37" s="50">
        <v>6</v>
      </c>
      <c r="G37" s="50">
        <v>0</v>
      </c>
      <c r="H37" s="50">
        <v>0</v>
      </c>
      <c r="I37" s="50">
        <v>11</v>
      </c>
      <c r="J37" s="50">
        <v>1</v>
      </c>
      <c r="K37" s="50">
        <v>0</v>
      </c>
      <c r="L37" s="50">
        <v>0</v>
      </c>
      <c r="M37" s="50">
        <v>78</v>
      </c>
      <c r="N37" s="50">
        <v>1</v>
      </c>
      <c r="O37" s="17">
        <f t="shared" si="0"/>
        <v>91</v>
      </c>
      <c r="P37" s="17">
        <f t="shared" si="1"/>
        <v>169</v>
      </c>
      <c r="R37" s="37" t="s">
        <v>85</v>
      </c>
      <c r="S37" s="35">
        <f t="shared" ref="S37:AF37" si="29">SUM(S10:S12)</f>
        <v>274</v>
      </c>
      <c r="T37" s="16">
        <f t="shared" si="29"/>
        <v>53</v>
      </c>
      <c r="U37" s="16">
        <f t="shared" si="29"/>
        <v>51</v>
      </c>
      <c r="V37" s="16">
        <f t="shared" si="29"/>
        <v>105</v>
      </c>
      <c r="W37" s="16">
        <f t="shared" si="29"/>
        <v>3</v>
      </c>
      <c r="X37" s="16">
        <f t="shared" si="29"/>
        <v>3</v>
      </c>
      <c r="Y37" s="16">
        <f t="shared" si="29"/>
        <v>51</v>
      </c>
      <c r="Z37" s="16">
        <f t="shared" si="29"/>
        <v>3</v>
      </c>
      <c r="AA37" s="16">
        <f t="shared" si="29"/>
        <v>6</v>
      </c>
      <c r="AB37" s="16">
        <f t="shared" si="29"/>
        <v>0</v>
      </c>
      <c r="AC37" s="16">
        <f t="shared" si="29"/>
        <v>996</v>
      </c>
      <c r="AD37" s="16">
        <f t="shared" si="29"/>
        <v>0</v>
      </c>
      <c r="AE37" s="32">
        <f t="shared" si="29"/>
        <v>549</v>
      </c>
      <c r="AF37" s="32">
        <f t="shared" si="29"/>
        <v>1545</v>
      </c>
    </row>
    <row r="38" spans="2:32" ht="23.1" customHeight="1" x14ac:dyDescent="0.25">
      <c r="B38" s="46" t="s">
        <v>65</v>
      </c>
      <c r="C38" s="50">
        <v>59</v>
      </c>
      <c r="D38" s="50">
        <v>5</v>
      </c>
      <c r="E38" s="50">
        <v>4</v>
      </c>
      <c r="F38" s="50">
        <v>8</v>
      </c>
      <c r="G38" s="50">
        <v>1</v>
      </c>
      <c r="H38" s="50">
        <v>0</v>
      </c>
      <c r="I38" s="50">
        <v>8</v>
      </c>
      <c r="J38" s="50">
        <v>0</v>
      </c>
      <c r="K38" s="50">
        <v>0</v>
      </c>
      <c r="L38" s="50">
        <v>0</v>
      </c>
      <c r="M38" s="50">
        <v>80</v>
      </c>
      <c r="N38" s="50">
        <v>0</v>
      </c>
      <c r="O38" s="17">
        <f t="shared" si="0"/>
        <v>85</v>
      </c>
      <c r="P38" s="17">
        <f t="shared" si="1"/>
        <v>165</v>
      </c>
      <c r="R38" s="28" t="s">
        <v>86</v>
      </c>
      <c r="S38" s="16">
        <f t="shared" ref="S38:AF38" si="30">SUM(S13:S18)</f>
        <v>1204</v>
      </c>
      <c r="T38" s="16">
        <f t="shared" si="30"/>
        <v>200</v>
      </c>
      <c r="U38" s="16">
        <f t="shared" si="30"/>
        <v>179</v>
      </c>
      <c r="V38" s="16">
        <f t="shared" si="30"/>
        <v>198</v>
      </c>
      <c r="W38" s="16">
        <f t="shared" si="30"/>
        <v>3</v>
      </c>
      <c r="X38" s="16">
        <f t="shared" si="30"/>
        <v>0</v>
      </c>
      <c r="Y38" s="16">
        <f t="shared" si="30"/>
        <v>183</v>
      </c>
      <c r="Z38" s="16">
        <f t="shared" si="30"/>
        <v>23</v>
      </c>
      <c r="AA38" s="16">
        <f t="shared" si="30"/>
        <v>9</v>
      </c>
      <c r="AB38" s="16">
        <f t="shared" si="30"/>
        <v>1</v>
      </c>
      <c r="AC38" s="16">
        <f t="shared" si="30"/>
        <v>1854</v>
      </c>
      <c r="AD38" s="16">
        <f t="shared" si="30"/>
        <v>1</v>
      </c>
      <c r="AE38" s="32">
        <f t="shared" si="30"/>
        <v>2001</v>
      </c>
      <c r="AF38" s="32">
        <f t="shared" si="30"/>
        <v>3855</v>
      </c>
    </row>
    <row r="39" spans="2:32" ht="23.1" customHeight="1" x14ac:dyDescent="0.25">
      <c r="B39" s="46" t="s">
        <v>66</v>
      </c>
      <c r="C39" s="50">
        <v>51</v>
      </c>
      <c r="D39" s="50">
        <v>10</v>
      </c>
      <c r="E39" s="50">
        <v>11</v>
      </c>
      <c r="F39" s="50">
        <v>5</v>
      </c>
      <c r="G39" s="50">
        <v>0</v>
      </c>
      <c r="H39" s="50">
        <v>0</v>
      </c>
      <c r="I39" s="50">
        <v>7</v>
      </c>
      <c r="J39" s="50">
        <v>0</v>
      </c>
      <c r="K39" s="50">
        <v>0</v>
      </c>
      <c r="L39" s="50">
        <v>0</v>
      </c>
      <c r="M39" s="50">
        <v>83</v>
      </c>
      <c r="N39" s="50">
        <v>0</v>
      </c>
      <c r="O39" s="17">
        <f t="shared" si="0"/>
        <v>84</v>
      </c>
      <c r="P39" s="17">
        <f t="shared" si="1"/>
        <v>167</v>
      </c>
      <c r="R39" s="29" t="s">
        <v>87</v>
      </c>
      <c r="S39" s="16">
        <f t="shared" ref="S39:AF39" si="31">SUM(S19:S21)</f>
        <v>713</v>
      </c>
      <c r="T39" s="16">
        <f t="shared" si="31"/>
        <v>95</v>
      </c>
      <c r="U39" s="16">
        <f t="shared" si="31"/>
        <v>87</v>
      </c>
      <c r="V39" s="16">
        <f t="shared" si="31"/>
        <v>95</v>
      </c>
      <c r="W39" s="16">
        <f t="shared" si="31"/>
        <v>2</v>
      </c>
      <c r="X39" s="16">
        <f t="shared" si="31"/>
        <v>2</v>
      </c>
      <c r="Y39" s="16">
        <f t="shared" si="31"/>
        <v>76</v>
      </c>
      <c r="Z39" s="16">
        <f t="shared" si="31"/>
        <v>6</v>
      </c>
      <c r="AA39" s="16">
        <f t="shared" si="31"/>
        <v>5</v>
      </c>
      <c r="AB39" s="16">
        <f t="shared" si="31"/>
        <v>1</v>
      </c>
      <c r="AC39" s="16">
        <f t="shared" si="31"/>
        <v>831</v>
      </c>
      <c r="AD39" s="16">
        <f t="shared" si="31"/>
        <v>0</v>
      </c>
      <c r="AE39" s="32">
        <f t="shared" si="31"/>
        <v>1082</v>
      </c>
      <c r="AF39" s="32">
        <f t="shared" si="31"/>
        <v>1913</v>
      </c>
    </row>
    <row r="40" spans="2:32" ht="23.1" customHeight="1" x14ac:dyDescent="0.25">
      <c r="B40" s="46" t="s">
        <v>67</v>
      </c>
      <c r="C40" s="50">
        <v>56</v>
      </c>
      <c r="D40" s="50">
        <v>10</v>
      </c>
      <c r="E40" s="50">
        <v>7</v>
      </c>
      <c r="F40" s="50">
        <v>3</v>
      </c>
      <c r="G40" s="50">
        <v>0</v>
      </c>
      <c r="H40" s="50">
        <v>0</v>
      </c>
      <c r="I40" s="50">
        <v>10</v>
      </c>
      <c r="J40" s="50">
        <v>1</v>
      </c>
      <c r="K40" s="50">
        <v>1</v>
      </c>
      <c r="L40" s="50">
        <v>0</v>
      </c>
      <c r="M40" s="50">
        <v>76</v>
      </c>
      <c r="N40" s="50">
        <v>0</v>
      </c>
      <c r="O40" s="17">
        <f t="shared" si="0"/>
        <v>88</v>
      </c>
      <c r="P40" s="17">
        <f t="shared" si="1"/>
        <v>164</v>
      </c>
      <c r="R40" s="5" t="s">
        <v>17</v>
      </c>
      <c r="S40" s="16">
        <f t="shared" ref="S40:AF40" si="32">SUM(S10:S21)</f>
        <v>2191</v>
      </c>
      <c r="T40" s="16">
        <f t="shared" si="32"/>
        <v>348</v>
      </c>
      <c r="U40" s="16">
        <f t="shared" si="32"/>
        <v>317</v>
      </c>
      <c r="V40" s="16">
        <f t="shared" si="32"/>
        <v>398</v>
      </c>
      <c r="W40" s="16">
        <f t="shared" si="32"/>
        <v>8</v>
      </c>
      <c r="X40" s="16">
        <f t="shared" si="32"/>
        <v>5</v>
      </c>
      <c r="Y40" s="16">
        <f t="shared" si="32"/>
        <v>310</v>
      </c>
      <c r="Z40" s="16">
        <f t="shared" si="32"/>
        <v>32</v>
      </c>
      <c r="AA40" s="16">
        <f t="shared" si="32"/>
        <v>20</v>
      </c>
      <c r="AB40" s="16">
        <f t="shared" si="32"/>
        <v>2</v>
      </c>
      <c r="AC40" s="16">
        <f t="shared" si="32"/>
        <v>3681</v>
      </c>
      <c r="AD40" s="16">
        <f t="shared" si="32"/>
        <v>1</v>
      </c>
      <c r="AE40" s="32">
        <f t="shared" si="32"/>
        <v>3632</v>
      </c>
      <c r="AF40" s="32">
        <f t="shared" si="32"/>
        <v>7313</v>
      </c>
    </row>
    <row r="41" spans="2:32" ht="23.1" customHeight="1" x14ac:dyDescent="0.25">
      <c r="B41" s="45" t="s">
        <v>68</v>
      </c>
      <c r="C41" s="50">
        <v>60</v>
      </c>
      <c r="D41" s="50">
        <v>7</v>
      </c>
      <c r="E41" s="50">
        <v>9</v>
      </c>
      <c r="F41" s="50">
        <v>9</v>
      </c>
      <c r="G41" s="50">
        <v>0</v>
      </c>
      <c r="H41" s="50">
        <v>0</v>
      </c>
      <c r="I41" s="50">
        <v>6</v>
      </c>
      <c r="J41" s="50">
        <v>0</v>
      </c>
      <c r="K41" s="50">
        <v>0</v>
      </c>
      <c r="L41" s="50">
        <v>0</v>
      </c>
      <c r="M41" s="50">
        <v>81</v>
      </c>
      <c r="N41" s="50">
        <v>0</v>
      </c>
      <c r="O41" s="17">
        <f t="shared" si="0"/>
        <v>91</v>
      </c>
      <c r="P41" s="17">
        <f t="shared" si="1"/>
        <v>172</v>
      </c>
      <c r="R41" s="5" t="s">
        <v>159</v>
      </c>
      <c r="S41" s="16">
        <f>SUM(S10:S33)</f>
        <v>3795</v>
      </c>
      <c r="T41" s="16">
        <f t="shared" ref="T41:AF41" si="33">SUM(T10:T33)</f>
        <v>531</v>
      </c>
      <c r="U41" s="16">
        <f t="shared" si="33"/>
        <v>476</v>
      </c>
      <c r="V41" s="16">
        <f t="shared" si="33"/>
        <v>579</v>
      </c>
      <c r="W41" s="16">
        <f t="shared" si="33"/>
        <v>12</v>
      </c>
      <c r="X41" s="16">
        <f t="shared" si="33"/>
        <v>7</v>
      </c>
      <c r="Y41" s="16">
        <f t="shared" si="33"/>
        <v>394</v>
      </c>
      <c r="Z41" s="16">
        <f t="shared" si="33"/>
        <v>39</v>
      </c>
      <c r="AA41" s="16">
        <f t="shared" si="33"/>
        <v>23</v>
      </c>
      <c r="AB41" s="16">
        <f t="shared" si="33"/>
        <v>2</v>
      </c>
      <c r="AC41" s="16">
        <f t="shared" si="33"/>
        <v>5668</v>
      </c>
      <c r="AD41" s="16">
        <f t="shared" si="33"/>
        <v>1</v>
      </c>
      <c r="AE41" s="32">
        <f t="shared" si="33"/>
        <v>5859</v>
      </c>
      <c r="AF41" s="32">
        <f t="shared" si="33"/>
        <v>11527</v>
      </c>
    </row>
    <row r="42" spans="2:32" ht="23.1" customHeight="1" x14ac:dyDescent="0.25">
      <c r="B42" s="46" t="s">
        <v>69</v>
      </c>
      <c r="C42" s="50">
        <v>41</v>
      </c>
      <c r="D42" s="50">
        <v>5</v>
      </c>
      <c r="E42" s="50">
        <v>4</v>
      </c>
      <c r="F42" s="50">
        <v>9</v>
      </c>
      <c r="G42" s="50">
        <v>0</v>
      </c>
      <c r="H42" s="50">
        <v>0</v>
      </c>
      <c r="I42" s="50">
        <v>6</v>
      </c>
      <c r="J42" s="50">
        <v>0</v>
      </c>
      <c r="K42" s="50">
        <v>0</v>
      </c>
      <c r="L42" s="50">
        <v>0</v>
      </c>
      <c r="M42" s="50">
        <v>72</v>
      </c>
      <c r="N42" s="50">
        <v>0</v>
      </c>
      <c r="O42" s="17">
        <f t="shared" si="0"/>
        <v>65</v>
      </c>
      <c r="P42" s="17">
        <f t="shared" si="1"/>
        <v>137</v>
      </c>
      <c r="R42" s="5" t="s">
        <v>160</v>
      </c>
      <c r="S42" s="48">
        <f>S41/S40</f>
        <v>1.7320858055682338</v>
      </c>
      <c r="T42" s="48">
        <f t="shared" ref="T42:AF42" si="34">T41/T40</f>
        <v>1.5258620689655173</v>
      </c>
      <c r="U42" s="48">
        <f t="shared" si="34"/>
        <v>1.501577287066246</v>
      </c>
      <c r="V42" s="48">
        <f t="shared" si="34"/>
        <v>1.4547738693467336</v>
      </c>
      <c r="W42" s="48">
        <f t="shared" si="34"/>
        <v>1.5</v>
      </c>
      <c r="X42" s="48">
        <f t="shared" si="34"/>
        <v>1.4</v>
      </c>
      <c r="Y42" s="48">
        <f t="shared" si="34"/>
        <v>1.2709677419354839</v>
      </c>
      <c r="Z42" s="48">
        <f t="shared" si="34"/>
        <v>1.21875</v>
      </c>
      <c r="AA42" s="48">
        <f t="shared" si="34"/>
        <v>1.1499999999999999</v>
      </c>
      <c r="AB42" s="48">
        <f t="shared" si="34"/>
        <v>1</v>
      </c>
      <c r="AC42" s="48">
        <f t="shared" si="34"/>
        <v>1.5397989676718282</v>
      </c>
      <c r="AD42" s="48">
        <f t="shared" si="34"/>
        <v>1</v>
      </c>
      <c r="AE42" s="48">
        <f t="shared" si="34"/>
        <v>1.6131607929515419</v>
      </c>
      <c r="AF42" s="48">
        <f t="shared" si="34"/>
        <v>1.5762341036510323</v>
      </c>
    </row>
    <row r="43" spans="2:32" ht="23.1" customHeight="1" x14ac:dyDescent="0.25">
      <c r="B43" s="45" t="s">
        <v>70</v>
      </c>
      <c r="C43" s="50">
        <v>70</v>
      </c>
      <c r="D43" s="50">
        <v>7</v>
      </c>
      <c r="E43" s="50">
        <v>7</v>
      </c>
      <c r="F43" s="50">
        <v>9</v>
      </c>
      <c r="G43" s="50">
        <v>0</v>
      </c>
      <c r="H43" s="50">
        <v>0</v>
      </c>
      <c r="I43" s="50">
        <v>5</v>
      </c>
      <c r="J43" s="50">
        <v>0</v>
      </c>
      <c r="K43" s="50">
        <v>1</v>
      </c>
      <c r="L43" s="50">
        <v>0</v>
      </c>
      <c r="M43" s="50">
        <v>78</v>
      </c>
      <c r="N43" s="50">
        <v>0</v>
      </c>
      <c r="O43" s="17">
        <f t="shared" si="0"/>
        <v>99</v>
      </c>
      <c r="P43" s="17">
        <f t="shared" si="1"/>
        <v>177</v>
      </c>
      <c r="R43"/>
      <c r="S43" s="19"/>
      <c r="T43" s="19"/>
    </row>
    <row r="44" spans="2:32" ht="23.1" customHeight="1" x14ac:dyDescent="0.25">
      <c r="B44" s="47" t="s">
        <v>71</v>
      </c>
      <c r="C44" s="50">
        <v>51</v>
      </c>
      <c r="D44" s="50">
        <v>12</v>
      </c>
      <c r="E44" s="50">
        <v>5</v>
      </c>
      <c r="F44" s="50">
        <v>5</v>
      </c>
      <c r="G44" s="50">
        <v>0</v>
      </c>
      <c r="H44" s="50">
        <v>0</v>
      </c>
      <c r="I44" s="50">
        <v>10</v>
      </c>
      <c r="J44" s="50">
        <v>1</v>
      </c>
      <c r="K44" s="50">
        <v>1</v>
      </c>
      <c r="L44" s="50">
        <v>0</v>
      </c>
      <c r="M44" s="50">
        <v>58</v>
      </c>
      <c r="N44" s="50">
        <v>0</v>
      </c>
      <c r="O44" s="17">
        <f t="shared" si="0"/>
        <v>85</v>
      </c>
      <c r="P44" s="17">
        <f t="shared" si="1"/>
        <v>143</v>
      </c>
      <c r="R44"/>
      <c r="S44" s="19"/>
      <c r="T44" s="19"/>
    </row>
    <row r="45" spans="2:32" ht="23.1" customHeight="1" x14ac:dyDescent="0.25">
      <c r="B45" s="45" t="s">
        <v>72</v>
      </c>
      <c r="C45" s="50">
        <v>52</v>
      </c>
      <c r="D45" s="50">
        <v>10</v>
      </c>
      <c r="E45" s="50">
        <v>5</v>
      </c>
      <c r="F45" s="50">
        <v>14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77</v>
      </c>
      <c r="N45" s="50">
        <v>0</v>
      </c>
      <c r="O45" s="17">
        <f t="shared" si="0"/>
        <v>84</v>
      </c>
      <c r="P45" s="17">
        <f t="shared" si="1"/>
        <v>161</v>
      </c>
      <c r="R45"/>
      <c r="S45" s="19"/>
      <c r="T45" s="19"/>
    </row>
    <row r="46" spans="2:32" ht="23.1" customHeight="1" x14ac:dyDescent="0.25">
      <c r="B46" s="46" t="s">
        <v>73</v>
      </c>
      <c r="C46" s="50">
        <v>61</v>
      </c>
      <c r="D46" s="50">
        <v>8</v>
      </c>
      <c r="E46" s="50">
        <v>7</v>
      </c>
      <c r="F46" s="50">
        <v>8</v>
      </c>
      <c r="G46" s="50">
        <v>1</v>
      </c>
      <c r="H46" s="50">
        <v>0</v>
      </c>
      <c r="I46" s="50">
        <v>3</v>
      </c>
      <c r="J46" s="50">
        <v>3</v>
      </c>
      <c r="K46" s="50">
        <v>0</v>
      </c>
      <c r="L46" s="50">
        <v>0</v>
      </c>
      <c r="M46" s="50">
        <v>75</v>
      </c>
      <c r="N46" s="50">
        <v>0</v>
      </c>
      <c r="O46" s="17">
        <f t="shared" si="0"/>
        <v>91</v>
      </c>
      <c r="P46" s="17">
        <f t="shared" si="1"/>
        <v>166</v>
      </c>
      <c r="R46" s="19"/>
      <c r="S46" s="19"/>
      <c r="T46"/>
    </row>
    <row r="47" spans="2:32" ht="23.1" customHeight="1" x14ac:dyDescent="0.25">
      <c r="B47" s="46" t="s">
        <v>74</v>
      </c>
      <c r="C47" s="50">
        <v>61</v>
      </c>
      <c r="D47" s="50">
        <v>13</v>
      </c>
      <c r="E47" s="50">
        <v>9</v>
      </c>
      <c r="F47" s="50">
        <v>9</v>
      </c>
      <c r="G47" s="50">
        <v>0</v>
      </c>
      <c r="H47" s="50">
        <v>0</v>
      </c>
      <c r="I47" s="50">
        <v>7</v>
      </c>
      <c r="J47" s="50">
        <v>0</v>
      </c>
      <c r="K47" s="50">
        <v>2</v>
      </c>
      <c r="L47" s="50">
        <v>0</v>
      </c>
      <c r="M47" s="50">
        <v>89</v>
      </c>
      <c r="N47" s="50">
        <v>0</v>
      </c>
      <c r="O47" s="17">
        <f t="shared" si="0"/>
        <v>101</v>
      </c>
      <c r="P47" s="17">
        <f t="shared" si="1"/>
        <v>190</v>
      </c>
      <c r="R47" s="19"/>
      <c r="S47" s="19"/>
      <c r="T47"/>
    </row>
    <row r="48" spans="2:32" ht="23.1" customHeight="1" x14ac:dyDescent="0.25">
      <c r="B48" s="46" t="s">
        <v>75</v>
      </c>
      <c r="C48" s="50">
        <v>59</v>
      </c>
      <c r="D48" s="50">
        <v>7</v>
      </c>
      <c r="E48" s="50">
        <v>5</v>
      </c>
      <c r="F48" s="50">
        <v>6</v>
      </c>
      <c r="G48" s="50">
        <v>0</v>
      </c>
      <c r="H48" s="50">
        <v>0</v>
      </c>
      <c r="I48" s="50">
        <v>6</v>
      </c>
      <c r="J48" s="50">
        <v>3</v>
      </c>
      <c r="K48" s="50">
        <v>0</v>
      </c>
      <c r="L48" s="50">
        <v>0</v>
      </c>
      <c r="M48" s="50">
        <v>80</v>
      </c>
      <c r="N48" s="50">
        <v>0</v>
      </c>
      <c r="O48" s="17">
        <f t="shared" si="0"/>
        <v>86</v>
      </c>
      <c r="P48" s="17">
        <f t="shared" si="1"/>
        <v>166</v>
      </c>
      <c r="R48" s="19"/>
      <c r="S48" s="19"/>
      <c r="T48"/>
    </row>
    <row r="49" spans="2:20" ht="23.1" customHeight="1" x14ac:dyDescent="0.25">
      <c r="B49" s="45" t="s">
        <v>76</v>
      </c>
      <c r="C49" s="50">
        <v>49</v>
      </c>
      <c r="D49" s="50">
        <v>14</v>
      </c>
      <c r="E49" s="50">
        <v>3</v>
      </c>
      <c r="F49" s="50">
        <v>8</v>
      </c>
      <c r="G49" s="50">
        <v>0</v>
      </c>
      <c r="H49" s="50">
        <v>0</v>
      </c>
      <c r="I49" s="50">
        <v>7</v>
      </c>
      <c r="J49" s="50">
        <v>0</v>
      </c>
      <c r="K49" s="50">
        <v>0</v>
      </c>
      <c r="L49" s="50">
        <v>0</v>
      </c>
      <c r="M49" s="50">
        <v>76</v>
      </c>
      <c r="N49" s="50">
        <v>0</v>
      </c>
      <c r="O49" s="17">
        <f t="shared" si="0"/>
        <v>81</v>
      </c>
      <c r="P49" s="17">
        <f t="shared" si="1"/>
        <v>157</v>
      </c>
      <c r="R49" s="19"/>
      <c r="S49" s="19"/>
      <c r="T49"/>
    </row>
    <row r="50" spans="2:20" ht="23.1" customHeight="1" x14ac:dyDescent="0.25">
      <c r="B50" s="46" t="s">
        <v>77</v>
      </c>
      <c r="C50" s="50">
        <v>48</v>
      </c>
      <c r="D50" s="50">
        <v>8</v>
      </c>
      <c r="E50" s="50">
        <v>5</v>
      </c>
      <c r="F50" s="50">
        <v>12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0</v>
      </c>
      <c r="M50" s="50">
        <v>57</v>
      </c>
      <c r="N50" s="50">
        <v>0</v>
      </c>
      <c r="O50" s="17">
        <f t="shared" si="0"/>
        <v>77</v>
      </c>
      <c r="P50" s="17">
        <f t="shared" si="1"/>
        <v>134</v>
      </c>
      <c r="R50" s="19"/>
      <c r="S50" s="19"/>
      <c r="T50"/>
    </row>
    <row r="51" spans="2:20" ht="23.1" customHeight="1" x14ac:dyDescent="0.25">
      <c r="B51" s="46" t="s">
        <v>78</v>
      </c>
      <c r="C51" s="50">
        <v>55</v>
      </c>
      <c r="D51" s="50">
        <v>7</v>
      </c>
      <c r="E51" s="50">
        <v>9</v>
      </c>
      <c r="F51" s="50">
        <v>10</v>
      </c>
      <c r="G51" s="50">
        <v>0</v>
      </c>
      <c r="H51" s="50">
        <v>0</v>
      </c>
      <c r="I51" s="50">
        <v>7</v>
      </c>
      <c r="J51" s="50">
        <v>0</v>
      </c>
      <c r="K51" s="50">
        <v>2</v>
      </c>
      <c r="L51" s="50">
        <v>0</v>
      </c>
      <c r="M51" s="50">
        <v>51</v>
      </c>
      <c r="N51" s="50">
        <v>0</v>
      </c>
      <c r="O51" s="17">
        <f t="shared" si="0"/>
        <v>90</v>
      </c>
      <c r="P51" s="17">
        <f t="shared" si="1"/>
        <v>141</v>
      </c>
      <c r="R51" s="19"/>
      <c r="S51" s="19"/>
      <c r="T51"/>
    </row>
    <row r="52" spans="2:20" ht="23.1" customHeight="1" x14ac:dyDescent="0.25">
      <c r="B52" s="46" t="s">
        <v>79</v>
      </c>
      <c r="C52" s="50">
        <v>62</v>
      </c>
      <c r="D52" s="50">
        <v>7</v>
      </c>
      <c r="E52" s="50">
        <v>5</v>
      </c>
      <c r="F52" s="50">
        <v>5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40</v>
      </c>
      <c r="N52" s="50">
        <v>0</v>
      </c>
      <c r="O52" s="17">
        <f t="shared" si="0"/>
        <v>82</v>
      </c>
      <c r="P52" s="17">
        <f t="shared" si="1"/>
        <v>122</v>
      </c>
      <c r="R52" s="19"/>
      <c r="S52" s="19"/>
      <c r="T52"/>
    </row>
    <row r="53" spans="2:20" ht="23.1" customHeight="1" x14ac:dyDescent="0.25">
      <c r="B53" s="45" t="s">
        <v>80</v>
      </c>
      <c r="C53" s="50">
        <v>48</v>
      </c>
      <c r="D53" s="50">
        <v>6</v>
      </c>
      <c r="E53" s="50">
        <v>9</v>
      </c>
      <c r="F53" s="50">
        <v>8</v>
      </c>
      <c r="G53" s="50">
        <v>0</v>
      </c>
      <c r="H53" s="50">
        <v>0</v>
      </c>
      <c r="I53" s="50">
        <v>10</v>
      </c>
      <c r="J53" s="50">
        <v>0</v>
      </c>
      <c r="K53" s="50">
        <v>0</v>
      </c>
      <c r="L53" s="50">
        <v>0</v>
      </c>
      <c r="M53" s="50">
        <v>56</v>
      </c>
      <c r="N53" s="50">
        <v>0</v>
      </c>
      <c r="O53" s="17">
        <f t="shared" si="0"/>
        <v>81</v>
      </c>
      <c r="P53" s="17">
        <f t="shared" si="1"/>
        <v>137</v>
      </c>
      <c r="R53" s="19"/>
      <c r="S53" s="19"/>
      <c r="T53"/>
    </row>
    <row r="54" spans="2:20" ht="23.1" customHeight="1" x14ac:dyDescent="0.25">
      <c r="B54" s="45" t="s">
        <v>81</v>
      </c>
      <c r="C54" s="50">
        <v>85</v>
      </c>
      <c r="D54" s="50">
        <v>6</v>
      </c>
      <c r="E54" s="50">
        <v>7</v>
      </c>
      <c r="F54" s="50">
        <v>6</v>
      </c>
      <c r="G54" s="50">
        <v>0</v>
      </c>
      <c r="H54" s="50">
        <v>0</v>
      </c>
      <c r="I54" s="50">
        <v>10</v>
      </c>
      <c r="J54" s="50">
        <v>0</v>
      </c>
      <c r="K54" s="50">
        <v>1</v>
      </c>
      <c r="L54" s="50">
        <v>0</v>
      </c>
      <c r="M54" s="50">
        <v>72</v>
      </c>
      <c r="N54" s="50">
        <v>0</v>
      </c>
      <c r="O54" s="17">
        <f t="shared" si="0"/>
        <v>115</v>
      </c>
      <c r="P54" s="17">
        <f t="shared" si="1"/>
        <v>187</v>
      </c>
      <c r="R54" s="19"/>
      <c r="S54" s="19"/>
      <c r="T54"/>
    </row>
    <row r="55" spans="2:20" ht="23.1" customHeight="1" x14ac:dyDescent="0.25">
      <c r="B55" s="45" t="s">
        <v>82</v>
      </c>
      <c r="C55" s="50">
        <v>64</v>
      </c>
      <c r="D55" s="50">
        <v>7</v>
      </c>
      <c r="E55" s="50">
        <v>11</v>
      </c>
      <c r="F55" s="50">
        <v>9</v>
      </c>
      <c r="G55" s="50">
        <v>0</v>
      </c>
      <c r="H55" s="50">
        <v>2</v>
      </c>
      <c r="I55" s="50">
        <v>6</v>
      </c>
      <c r="J55" s="50">
        <v>0</v>
      </c>
      <c r="K55" s="50">
        <v>0</v>
      </c>
      <c r="L55" s="50">
        <v>1</v>
      </c>
      <c r="M55" s="50">
        <v>80</v>
      </c>
      <c r="N55" s="50">
        <v>0</v>
      </c>
      <c r="O55" s="17">
        <f t="shared" si="0"/>
        <v>100</v>
      </c>
      <c r="P55" s="17">
        <f t="shared" si="1"/>
        <v>180</v>
      </c>
      <c r="R55" s="19"/>
      <c r="S55" s="19"/>
      <c r="T55"/>
    </row>
    <row r="56" spans="2:20" ht="23.1" customHeight="1" x14ac:dyDescent="0.25">
      <c r="B56" s="45" t="s">
        <v>83</v>
      </c>
      <c r="C56" s="50">
        <v>56</v>
      </c>
      <c r="D56" s="50">
        <v>6</v>
      </c>
      <c r="E56" s="50">
        <v>10</v>
      </c>
      <c r="F56" s="50">
        <v>7</v>
      </c>
      <c r="G56" s="50">
        <v>1</v>
      </c>
      <c r="H56" s="50">
        <v>0</v>
      </c>
      <c r="I56" s="50">
        <v>8</v>
      </c>
      <c r="J56" s="50">
        <v>0</v>
      </c>
      <c r="K56" s="50">
        <v>0</v>
      </c>
      <c r="L56" s="50">
        <v>0</v>
      </c>
      <c r="M56" s="50">
        <v>91</v>
      </c>
      <c r="N56" s="50">
        <v>0</v>
      </c>
      <c r="O56" s="17">
        <f t="shared" si="0"/>
        <v>88</v>
      </c>
      <c r="P56" s="17">
        <f t="shared" si="1"/>
        <v>179</v>
      </c>
      <c r="R56" s="19"/>
      <c r="S56" s="19"/>
      <c r="T56"/>
    </row>
    <row r="57" spans="2:20" ht="23.1" customHeight="1" x14ac:dyDescent="0.25">
      <c r="B57" s="45" t="s">
        <v>84</v>
      </c>
      <c r="C57" s="50">
        <v>65</v>
      </c>
      <c r="D57" s="50">
        <v>6</v>
      </c>
      <c r="E57" s="50">
        <v>7</v>
      </c>
      <c r="F57" s="50">
        <v>7</v>
      </c>
      <c r="G57" s="50">
        <v>0</v>
      </c>
      <c r="H57" s="50">
        <v>0</v>
      </c>
      <c r="I57" s="50">
        <v>5</v>
      </c>
      <c r="J57" s="50">
        <v>0</v>
      </c>
      <c r="K57" s="50">
        <v>0</v>
      </c>
      <c r="L57" s="50">
        <v>0</v>
      </c>
      <c r="M57" s="50">
        <v>64</v>
      </c>
      <c r="N57" s="50">
        <v>0</v>
      </c>
      <c r="O57" s="17">
        <f t="shared" si="0"/>
        <v>90</v>
      </c>
      <c r="P57" s="17">
        <f t="shared" si="1"/>
        <v>154</v>
      </c>
      <c r="R57" s="19"/>
      <c r="S57" s="19"/>
      <c r="T57"/>
    </row>
    <row r="58" spans="2:20" ht="23.1" customHeight="1" x14ac:dyDescent="0.25">
      <c r="B58" s="45" t="s">
        <v>99</v>
      </c>
      <c r="C58" s="50">
        <v>68</v>
      </c>
      <c r="D58" s="50">
        <v>12</v>
      </c>
      <c r="E58" s="50">
        <v>4</v>
      </c>
      <c r="F58" s="50">
        <v>5</v>
      </c>
      <c r="G58" s="50">
        <v>0</v>
      </c>
      <c r="H58" s="50">
        <v>0</v>
      </c>
      <c r="I58" s="50">
        <v>7</v>
      </c>
      <c r="J58" s="50">
        <v>0</v>
      </c>
      <c r="K58" s="50">
        <v>1</v>
      </c>
      <c r="L58" s="50">
        <v>0</v>
      </c>
      <c r="M58" s="50">
        <v>112</v>
      </c>
      <c r="N58" s="50">
        <v>0</v>
      </c>
      <c r="O58" s="17">
        <f t="shared" si="0"/>
        <v>97</v>
      </c>
      <c r="P58" s="17">
        <f t="shared" si="1"/>
        <v>209</v>
      </c>
      <c r="R58" s="19"/>
      <c r="S58" s="19"/>
      <c r="T58"/>
    </row>
    <row r="59" spans="2:20" ht="23.1" customHeight="1" x14ac:dyDescent="0.25">
      <c r="B59" s="45" t="s">
        <v>100</v>
      </c>
      <c r="C59" s="50">
        <v>54</v>
      </c>
      <c r="D59" s="50">
        <v>7</v>
      </c>
      <c r="E59" s="50">
        <v>10</v>
      </c>
      <c r="F59" s="50">
        <v>7</v>
      </c>
      <c r="G59" s="50">
        <v>0</v>
      </c>
      <c r="H59" s="50">
        <v>0</v>
      </c>
      <c r="I59" s="50">
        <v>7</v>
      </c>
      <c r="J59" s="50">
        <v>0</v>
      </c>
      <c r="K59" s="50">
        <v>0</v>
      </c>
      <c r="L59" s="50">
        <v>0</v>
      </c>
      <c r="M59" s="50">
        <v>116</v>
      </c>
      <c r="N59" s="50">
        <v>0</v>
      </c>
      <c r="O59" s="17">
        <f t="shared" si="0"/>
        <v>85</v>
      </c>
      <c r="P59" s="17">
        <f t="shared" si="1"/>
        <v>201</v>
      </c>
      <c r="R59" s="19"/>
      <c r="S59" s="19"/>
      <c r="T59"/>
    </row>
    <row r="60" spans="2:20" ht="23.1" customHeight="1" x14ac:dyDescent="0.25">
      <c r="B60" s="45" t="s">
        <v>101</v>
      </c>
      <c r="C60" s="50">
        <v>60</v>
      </c>
      <c r="D60" s="50">
        <v>8</v>
      </c>
      <c r="E60" s="50">
        <v>5</v>
      </c>
      <c r="F60" s="50">
        <v>8</v>
      </c>
      <c r="G60" s="50">
        <v>0</v>
      </c>
      <c r="H60" s="50">
        <v>0</v>
      </c>
      <c r="I60" s="50">
        <v>9</v>
      </c>
      <c r="J60" s="50">
        <v>0</v>
      </c>
      <c r="K60" s="50">
        <v>0</v>
      </c>
      <c r="L60" s="50">
        <v>0</v>
      </c>
      <c r="M60" s="50">
        <v>108</v>
      </c>
      <c r="N60" s="50">
        <v>0</v>
      </c>
      <c r="O60" s="17">
        <f t="shared" si="0"/>
        <v>90</v>
      </c>
      <c r="P60" s="17">
        <f t="shared" si="1"/>
        <v>198</v>
      </c>
      <c r="R60" s="19"/>
      <c r="S60" s="19"/>
      <c r="T60"/>
    </row>
    <row r="61" spans="2:20" ht="23.1" customHeight="1" x14ac:dyDescent="0.25">
      <c r="B61" s="45" t="s">
        <v>102</v>
      </c>
      <c r="C61" s="50">
        <v>67</v>
      </c>
      <c r="D61" s="50">
        <v>4</v>
      </c>
      <c r="E61" s="50">
        <v>6</v>
      </c>
      <c r="F61" s="50">
        <v>8</v>
      </c>
      <c r="G61" s="50">
        <v>0</v>
      </c>
      <c r="H61" s="50">
        <v>0</v>
      </c>
      <c r="I61" s="50">
        <v>3</v>
      </c>
      <c r="J61" s="50">
        <v>1</v>
      </c>
      <c r="K61" s="50">
        <v>0</v>
      </c>
      <c r="L61" s="50">
        <v>0</v>
      </c>
      <c r="M61" s="50">
        <v>92</v>
      </c>
      <c r="N61" s="50">
        <v>0</v>
      </c>
      <c r="O61" s="17">
        <f t="shared" si="0"/>
        <v>89</v>
      </c>
      <c r="P61" s="17">
        <f t="shared" si="1"/>
        <v>181</v>
      </c>
      <c r="R61" s="19"/>
      <c r="S61" s="19"/>
      <c r="T61"/>
    </row>
    <row r="62" spans="2:20" ht="23.1" customHeight="1" x14ac:dyDescent="0.25">
      <c r="B62" s="45" t="s">
        <v>107</v>
      </c>
      <c r="C62" s="50">
        <v>52</v>
      </c>
      <c r="D62" s="50">
        <v>6</v>
      </c>
      <c r="E62" s="50">
        <v>6</v>
      </c>
      <c r="F62" s="50">
        <v>9</v>
      </c>
      <c r="G62" s="50">
        <v>0</v>
      </c>
      <c r="H62" s="50">
        <v>0</v>
      </c>
      <c r="I62" s="50">
        <v>6</v>
      </c>
      <c r="J62" s="50">
        <v>0</v>
      </c>
      <c r="K62" s="50">
        <v>0</v>
      </c>
      <c r="L62" s="50">
        <v>0</v>
      </c>
      <c r="M62" s="50">
        <v>105</v>
      </c>
      <c r="N62" s="50">
        <v>0</v>
      </c>
      <c r="O62" s="17">
        <f t="shared" si="0"/>
        <v>79</v>
      </c>
      <c r="P62" s="17">
        <f t="shared" si="1"/>
        <v>184</v>
      </c>
      <c r="R62" s="19"/>
      <c r="S62" s="19"/>
      <c r="T62"/>
    </row>
    <row r="63" spans="2:20" ht="23.1" customHeight="1" x14ac:dyDescent="0.25">
      <c r="B63" s="45" t="s">
        <v>108</v>
      </c>
      <c r="C63" s="50">
        <v>63</v>
      </c>
      <c r="D63" s="50">
        <v>4</v>
      </c>
      <c r="E63" s="50">
        <v>10</v>
      </c>
      <c r="F63" s="50">
        <v>7</v>
      </c>
      <c r="G63" s="50">
        <v>0</v>
      </c>
      <c r="H63" s="50">
        <v>0</v>
      </c>
      <c r="I63" s="50">
        <v>5</v>
      </c>
      <c r="J63" s="50">
        <v>2</v>
      </c>
      <c r="K63" s="50">
        <v>1</v>
      </c>
      <c r="L63" s="50">
        <v>0</v>
      </c>
      <c r="M63" s="50">
        <v>96</v>
      </c>
      <c r="N63" s="50">
        <v>0</v>
      </c>
      <c r="O63" s="17">
        <f t="shared" si="0"/>
        <v>92</v>
      </c>
      <c r="P63" s="17">
        <f t="shared" si="1"/>
        <v>188</v>
      </c>
      <c r="R63" s="19"/>
      <c r="S63" s="19"/>
      <c r="T63"/>
    </row>
    <row r="64" spans="2:20" ht="23.1" customHeight="1" x14ac:dyDescent="0.25">
      <c r="B64" s="45" t="s">
        <v>109</v>
      </c>
      <c r="C64" s="50">
        <v>73</v>
      </c>
      <c r="D64" s="50">
        <v>8</v>
      </c>
      <c r="E64" s="50">
        <v>5</v>
      </c>
      <c r="F64" s="50">
        <v>6</v>
      </c>
      <c r="G64" s="50">
        <v>0</v>
      </c>
      <c r="H64" s="50">
        <v>0</v>
      </c>
      <c r="I64" s="50">
        <v>3</v>
      </c>
      <c r="J64" s="50">
        <v>0</v>
      </c>
      <c r="K64" s="50">
        <v>1</v>
      </c>
      <c r="L64" s="50">
        <v>0</v>
      </c>
      <c r="M64" s="50">
        <v>82</v>
      </c>
      <c r="N64" s="50">
        <v>0</v>
      </c>
      <c r="O64" s="17">
        <f t="shared" si="0"/>
        <v>96</v>
      </c>
      <c r="P64" s="17">
        <f t="shared" si="1"/>
        <v>178</v>
      </c>
      <c r="R64" s="19"/>
      <c r="S64" s="19"/>
      <c r="T64"/>
    </row>
    <row r="65" spans="2:20" ht="23.1" customHeight="1" x14ac:dyDescent="0.25">
      <c r="B65" s="45" t="s">
        <v>158</v>
      </c>
      <c r="C65" s="50">
        <v>72</v>
      </c>
      <c r="D65" s="50">
        <v>4</v>
      </c>
      <c r="E65" s="50">
        <v>8</v>
      </c>
      <c r="F65" s="50">
        <v>13</v>
      </c>
      <c r="G65" s="50">
        <v>1</v>
      </c>
      <c r="H65" s="50">
        <v>0</v>
      </c>
      <c r="I65" s="50">
        <v>2</v>
      </c>
      <c r="J65" s="50">
        <v>1</v>
      </c>
      <c r="K65" s="50">
        <v>0</v>
      </c>
      <c r="L65" s="50">
        <v>0</v>
      </c>
      <c r="M65" s="50">
        <v>102</v>
      </c>
      <c r="N65" s="50">
        <v>0</v>
      </c>
      <c r="O65" s="17">
        <f t="shared" si="0"/>
        <v>101</v>
      </c>
      <c r="P65" s="17">
        <f t="shared" si="1"/>
        <v>203</v>
      </c>
      <c r="R65" s="19"/>
      <c r="S65" s="19"/>
      <c r="T65"/>
    </row>
    <row r="66" spans="2:20" ht="23.1" customHeight="1" x14ac:dyDescent="0.25">
      <c r="B66" s="45" t="s">
        <v>103</v>
      </c>
      <c r="C66" s="50">
        <v>58</v>
      </c>
      <c r="D66" s="50">
        <v>7</v>
      </c>
      <c r="E66" s="50">
        <v>6</v>
      </c>
      <c r="F66" s="50">
        <v>10</v>
      </c>
      <c r="G66" s="50">
        <v>2</v>
      </c>
      <c r="H66" s="50">
        <v>0</v>
      </c>
      <c r="I66" s="50">
        <v>3</v>
      </c>
      <c r="J66" s="50">
        <v>0</v>
      </c>
      <c r="K66" s="50">
        <v>0</v>
      </c>
      <c r="L66" s="50">
        <v>0</v>
      </c>
      <c r="M66" s="50">
        <v>75</v>
      </c>
      <c r="N66" s="50">
        <v>0</v>
      </c>
      <c r="O66" s="17">
        <f t="shared" si="0"/>
        <v>86</v>
      </c>
      <c r="P66" s="17">
        <f t="shared" si="1"/>
        <v>161</v>
      </c>
      <c r="R66" s="19"/>
      <c r="S66" s="19"/>
      <c r="T66"/>
    </row>
    <row r="67" spans="2:20" ht="23.1" customHeight="1" x14ac:dyDescent="0.25">
      <c r="B67" s="45" t="s">
        <v>104</v>
      </c>
      <c r="C67" s="50">
        <v>51</v>
      </c>
      <c r="D67" s="50">
        <v>6</v>
      </c>
      <c r="E67" s="50">
        <v>6</v>
      </c>
      <c r="F67" s="50">
        <v>10</v>
      </c>
      <c r="G67" s="50">
        <v>0</v>
      </c>
      <c r="H67" s="50">
        <v>1</v>
      </c>
      <c r="I67" s="50">
        <v>0</v>
      </c>
      <c r="J67" s="50">
        <v>0</v>
      </c>
      <c r="K67" s="50">
        <v>0</v>
      </c>
      <c r="L67" s="50">
        <v>0</v>
      </c>
      <c r="M67" s="50">
        <v>77</v>
      </c>
      <c r="N67" s="50">
        <v>0</v>
      </c>
      <c r="O67" s="17">
        <f t="shared" si="0"/>
        <v>74</v>
      </c>
      <c r="P67" s="17">
        <f t="shared" si="1"/>
        <v>151</v>
      </c>
      <c r="R67" s="19"/>
      <c r="S67" s="19"/>
      <c r="T67"/>
    </row>
    <row r="68" spans="2:20" ht="23.1" customHeight="1" x14ac:dyDescent="0.25">
      <c r="B68" s="45" t="s">
        <v>105</v>
      </c>
      <c r="C68" s="50">
        <v>71</v>
      </c>
      <c r="D68" s="50">
        <v>6</v>
      </c>
      <c r="E68" s="50">
        <v>4</v>
      </c>
      <c r="F68" s="50">
        <v>9</v>
      </c>
      <c r="G68" s="50">
        <v>0</v>
      </c>
      <c r="H68" s="50">
        <v>0</v>
      </c>
      <c r="I68" s="50">
        <v>4</v>
      </c>
      <c r="J68" s="50">
        <v>0</v>
      </c>
      <c r="K68" s="50">
        <v>0</v>
      </c>
      <c r="L68" s="50">
        <v>0</v>
      </c>
      <c r="M68" s="50">
        <v>75</v>
      </c>
      <c r="N68" s="50">
        <v>0</v>
      </c>
      <c r="O68" s="17">
        <f t="shared" si="0"/>
        <v>94</v>
      </c>
      <c r="P68" s="17">
        <f t="shared" si="1"/>
        <v>169</v>
      </c>
      <c r="R68" s="19"/>
      <c r="S68" s="19"/>
      <c r="T68"/>
    </row>
    <row r="69" spans="2:20" ht="23.1" customHeight="1" x14ac:dyDescent="0.25">
      <c r="B69" s="45" t="s">
        <v>106</v>
      </c>
      <c r="C69" s="50">
        <v>62</v>
      </c>
      <c r="D69" s="50">
        <v>4</v>
      </c>
      <c r="E69" s="50">
        <v>6</v>
      </c>
      <c r="F69" s="50">
        <v>5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92</v>
      </c>
      <c r="N69" s="50">
        <v>0</v>
      </c>
      <c r="O69" s="17">
        <f t="shared" si="0"/>
        <v>77</v>
      </c>
      <c r="P69" s="17">
        <f t="shared" si="1"/>
        <v>169</v>
      </c>
      <c r="R69" s="19"/>
      <c r="S69" s="19"/>
      <c r="T69"/>
    </row>
    <row r="70" spans="2:20" ht="23.1" customHeight="1" x14ac:dyDescent="0.25">
      <c r="B70" s="45" t="s">
        <v>110</v>
      </c>
      <c r="C70" s="50">
        <v>53</v>
      </c>
      <c r="D70" s="50">
        <v>6</v>
      </c>
      <c r="E70" s="50">
        <v>5</v>
      </c>
      <c r="F70" s="50">
        <v>9</v>
      </c>
      <c r="G70" s="50">
        <v>0</v>
      </c>
      <c r="H70" s="50">
        <v>0</v>
      </c>
      <c r="I70" s="50">
        <v>3</v>
      </c>
      <c r="J70" s="50">
        <v>0</v>
      </c>
      <c r="K70" s="50">
        <v>0</v>
      </c>
      <c r="L70" s="50">
        <v>0</v>
      </c>
      <c r="M70" s="50">
        <v>78</v>
      </c>
      <c r="N70" s="50">
        <v>0</v>
      </c>
      <c r="O70" s="17">
        <f t="shared" si="0"/>
        <v>76</v>
      </c>
      <c r="P70" s="17">
        <f t="shared" si="1"/>
        <v>154</v>
      </c>
      <c r="R70" s="19"/>
      <c r="S70" s="19"/>
      <c r="T70"/>
    </row>
    <row r="71" spans="2:20" ht="23.1" customHeight="1" x14ac:dyDescent="0.25">
      <c r="B71" s="45" t="s">
        <v>111</v>
      </c>
      <c r="C71" s="50">
        <v>61</v>
      </c>
      <c r="D71" s="50">
        <v>2</v>
      </c>
      <c r="E71" s="50">
        <v>5</v>
      </c>
      <c r="F71" s="50">
        <v>9</v>
      </c>
      <c r="G71" s="50">
        <v>0</v>
      </c>
      <c r="H71" s="50">
        <v>1</v>
      </c>
      <c r="I71" s="50">
        <v>2</v>
      </c>
      <c r="J71" s="50">
        <v>0</v>
      </c>
      <c r="K71" s="50">
        <v>0</v>
      </c>
      <c r="L71" s="50">
        <v>0</v>
      </c>
      <c r="M71" s="50">
        <v>73</v>
      </c>
      <c r="N71" s="50">
        <v>0</v>
      </c>
      <c r="O71" s="17">
        <f t="shared" si="0"/>
        <v>80</v>
      </c>
      <c r="P71" s="17">
        <f t="shared" si="1"/>
        <v>153</v>
      </c>
      <c r="R71" s="19"/>
      <c r="S71" s="19"/>
      <c r="T71"/>
    </row>
    <row r="72" spans="2:20" ht="23.1" customHeight="1" x14ac:dyDescent="0.25">
      <c r="B72" s="45" t="s">
        <v>112</v>
      </c>
      <c r="C72" s="50">
        <v>62</v>
      </c>
      <c r="D72" s="50">
        <v>3</v>
      </c>
      <c r="E72" s="50">
        <v>8</v>
      </c>
      <c r="F72" s="50">
        <v>6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80</v>
      </c>
      <c r="N72" s="50">
        <v>0</v>
      </c>
      <c r="O72" s="17">
        <f t="shared" si="0"/>
        <v>81</v>
      </c>
      <c r="P72" s="17">
        <f t="shared" si="1"/>
        <v>161</v>
      </c>
      <c r="R72" s="19"/>
      <c r="S72" s="19"/>
      <c r="T72"/>
    </row>
    <row r="73" spans="2:20" ht="23.1" customHeight="1" x14ac:dyDescent="0.25">
      <c r="B73" s="45" t="s">
        <v>113</v>
      </c>
      <c r="C73" s="50">
        <v>66</v>
      </c>
      <c r="D73" s="50">
        <v>11</v>
      </c>
      <c r="E73" s="50">
        <v>2</v>
      </c>
      <c r="F73" s="50">
        <v>5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45</v>
      </c>
      <c r="N73" s="50">
        <v>0</v>
      </c>
      <c r="O73" s="17">
        <f t="shared" si="0"/>
        <v>85</v>
      </c>
      <c r="P73" s="17">
        <f t="shared" si="1"/>
        <v>130</v>
      </c>
      <c r="R73" s="19"/>
      <c r="S73" s="19"/>
      <c r="T73"/>
    </row>
    <row r="74" spans="2:20" ht="23.1" customHeight="1" x14ac:dyDescent="0.25">
      <c r="B74" s="45" t="s">
        <v>114</v>
      </c>
      <c r="C74" s="50">
        <v>45</v>
      </c>
      <c r="D74" s="50">
        <v>4</v>
      </c>
      <c r="E74" s="50">
        <v>2</v>
      </c>
      <c r="F74" s="50">
        <v>7</v>
      </c>
      <c r="G74" s="50">
        <v>0</v>
      </c>
      <c r="H74" s="50">
        <v>0</v>
      </c>
      <c r="I74" s="50">
        <v>3</v>
      </c>
      <c r="J74" s="50">
        <v>0</v>
      </c>
      <c r="K74" s="50">
        <v>0</v>
      </c>
      <c r="L74" s="50">
        <v>0</v>
      </c>
      <c r="M74" s="50">
        <v>43</v>
      </c>
      <c r="N74" s="50">
        <v>0</v>
      </c>
      <c r="O74" s="17">
        <f t="shared" ref="O74:O105" si="35">SUM(C74:L74,N74)</f>
        <v>61</v>
      </c>
      <c r="P74" s="17">
        <f t="shared" ref="P74:P105" si="36">SUM(C74:N74)</f>
        <v>104</v>
      </c>
      <c r="R74" s="19"/>
      <c r="S74" s="19"/>
      <c r="T74"/>
    </row>
    <row r="75" spans="2:20" ht="23.1" customHeight="1" x14ac:dyDescent="0.25">
      <c r="B75" s="45" t="s">
        <v>115</v>
      </c>
      <c r="C75" s="50">
        <v>56</v>
      </c>
      <c r="D75" s="50">
        <v>12</v>
      </c>
      <c r="E75" s="50">
        <v>3</v>
      </c>
      <c r="F75" s="50">
        <v>6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53</v>
      </c>
      <c r="N75" s="50">
        <v>0</v>
      </c>
      <c r="O75" s="17">
        <f t="shared" si="35"/>
        <v>77</v>
      </c>
      <c r="P75" s="17">
        <f t="shared" si="36"/>
        <v>130</v>
      </c>
      <c r="R75" s="19"/>
      <c r="S75" s="19"/>
      <c r="T75"/>
    </row>
    <row r="76" spans="2:20" ht="23.1" customHeight="1" x14ac:dyDescent="0.25">
      <c r="B76" s="45" t="s">
        <v>116</v>
      </c>
      <c r="C76" s="50">
        <v>45</v>
      </c>
      <c r="D76" s="50">
        <v>5</v>
      </c>
      <c r="E76" s="50">
        <v>3</v>
      </c>
      <c r="F76" s="50">
        <v>6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42</v>
      </c>
      <c r="N76" s="50">
        <v>0</v>
      </c>
      <c r="O76" s="17">
        <f t="shared" si="35"/>
        <v>60</v>
      </c>
      <c r="P76" s="17">
        <f t="shared" si="36"/>
        <v>102</v>
      </c>
      <c r="R76" s="19"/>
      <c r="S76" s="19"/>
      <c r="T76"/>
    </row>
    <row r="77" spans="2:20" ht="23.1" customHeight="1" x14ac:dyDescent="0.25">
      <c r="B77" s="45" t="s">
        <v>117</v>
      </c>
      <c r="C77" s="50">
        <v>36</v>
      </c>
      <c r="D77" s="50">
        <v>3</v>
      </c>
      <c r="E77" s="50">
        <v>2</v>
      </c>
      <c r="F77" s="50">
        <v>8</v>
      </c>
      <c r="G77" s="50">
        <v>1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30</v>
      </c>
      <c r="N77" s="50">
        <v>0</v>
      </c>
      <c r="O77" s="17">
        <f t="shared" si="35"/>
        <v>52</v>
      </c>
      <c r="P77" s="17">
        <f t="shared" si="36"/>
        <v>82</v>
      </c>
      <c r="R77" s="19"/>
      <c r="S77" s="19"/>
      <c r="T77"/>
    </row>
    <row r="78" spans="2:20" ht="23.1" customHeight="1" x14ac:dyDescent="0.25">
      <c r="B78" s="46" t="s">
        <v>118</v>
      </c>
      <c r="C78" s="50">
        <v>41</v>
      </c>
      <c r="D78" s="50">
        <v>6</v>
      </c>
      <c r="E78" s="50">
        <v>7</v>
      </c>
      <c r="F78" s="50">
        <v>1</v>
      </c>
      <c r="G78" s="50">
        <v>0</v>
      </c>
      <c r="H78" s="50">
        <v>0</v>
      </c>
      <c r="I78" s="50">
        <v>3</v>
      </c>
      <c r="J78" s="50">
        <v>1</v>
      </c>
      <c r="K78" s="50">
        <v>0</v>
      </c>
      <c r="L78" s="50">
        <v>0</v>
      </c>
      <c r="M78" s="50">
        <v>33</v>
      </c>
      <c r="N78" s="50">
        <v>0</v>
      </c>
      <c r="O78" s="17">
        <f t="shared" si="35"/>
        <v>59</v>
      </c>
      <c r="P78" s="17">
        <f t="shared" si="36"/>
        <v>92</v>
      </c>
      <c r="R78" s="19"/>
      <c r="S78" s="19"/>
      <c r="T78"/>
    </row>
    <row r="79" spans="2:20" ht="23.1" customHeight="1" x14ac:dyDescent="0.25">
      <c r="B79" s="45" t="s">
        <v>119</v>
      </c>
      <c r="C79" s="50">
        <v>34</v>
      </c>
      <c r="D79" s="50">
        <v>3</v>
      </c>
      <c r="E79" s="50">
        <v>4</v>
      </c>
      <c r="F79" s="50">
        <v>0</v>
      </c>
      <c r="G79" s="50">
        <v>0</v>
      </c>
      <c r="H79" s="50">
        <v>0</v>
      </c>
      <c r="I79" s="50">
        <v>3</v>
      </c>
      <c r="J79" s="50">
        <v>0</v>
      </c>
      <c r="K79" s="50">
        <v>0</v>
      </c>
      <c r="L79" s="50">
        <v>0</v>
      </c>
      <c r="M79" s="50">
        <v>25</v>
      </c>
      <c r="N79" s="50">
        <v>0</v>
      </c>
      <c r="O79" s="17">
        <f t="shared" si="35"/>
        <v>44</v>
      </c>
      <c r="P79" s="17">
        <f t="shared" si="36"/>
        <v>69</v>
      </c>
      <c r="R79" s="19"/>
      <c r="S79" s="19"/>
      <c r="T79"/>
    </row>
    <row r="80" spans="2:20" ht="23.1" customHeight="1" x14ac:dyDescent="0.25">
      <c r="B80" s="47" t="s">
        <v>120</v>
      </c>
      <c r="C80" s="50">
        <v>27</v>
      </c>
      <c r="D80" s="50">
        <v>1</v>
      </c>
      <c r="E80" s="50">
        <v>0</v>
      </c>
      <c r="F80" s="50">
        <v>2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21</v>
      </c>
      <c r="N80" s="50">
        <v>0</v>
      </c>
      <c r="O80" s="17">
        <f t="shared" si="35"/>
        <v>31</v>
      </c>
      <c r="P80" s="17">
        <f t="shared" si="36"/>
        <v>52</v>
      </c>
      <c r="R80" s="19"/>
      <c r="S80" s="19"/>
      <c r="T80"/>
    </row>
    <row r="81" spans="2:20" ht="23.1" customHeight="1" x14ac:dyDescent="0.25">
      <c r="B81" s="45" t="s">
        <v>121</v>
      </c>
      <c r="C81" s="50">
        <v>28</v>
      </c>
      <c r="D81" s="50">
        <v>3</v>
      </c>
      <c r="E81" s="50">
        <v>2</v>
      </c>
      <c r="F81" s="50">
        <v>2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21</v>
      </c>
      <c r="N81" s="50">
        <v>0</v>
      </c>
      <c r="O81" s="17">
        <f t="shared" si="35"/>
        <v>36</v>
      </c>
      <c r="P81" s="17">
        <f t="shared" si="36"/>
        <v>57</v>
      </c>
      <c r="R81" s="19"/>
      <c r="S81" s="19"/>
      <c r="T81"/>
    </row>
    <row r="82" spans="2:20" ht="23.1" customHeight="1" x14ac:dyDescent="0.25">
      <c r="B82" s="46" t="s">
        <v>122</v>
      </c>
      <c r="C82" s="50">
        <v>16</v>
      </c>
      <c r="D82" s="50">
        <v>3</v>
      </c>
      <c r="E82" s="50">
        <v>3</v>
      </c>
      <c r="F82" s="50">
        <v>4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16</v>
      </c>
      <c r="N82" s="50">
        <v>0</v>
      </c>
      <c r="O82" s="17">
        <f t="shared" si="35"/>
        <v>27</v>
      </c>
      <c r="P82" s="17">
        <f t="shared" si="36"/>
        <v>43</v>
      </c>
      <c r="R82" s="19"/>
      <c r="S82" s="19"/>
      <c r="T82"/>
    </row>
    <row r="83" spans="2:20" ht="23.1" customHeight="1" x14ac:dyDescent="0.25">
      <c r="B83" s="45" t="s">
        <v>123</v>
      </c>
      <c r="C83" s="50">
        <v>20</v>
      </c>
      <c r="D83" s="50">
        <v>4</v>
      </c>
      <c r="E83" s="50">
        <v>4</v>
      </c>
      <c r="F83" s="50">
        <v>2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23</v>
      </c>
      <c r="N83" s="50">
        <v>0</v>
      </c>
      <c r="O83" s="17">
        <f t="shared" si="35"/>
        <v>30</v>
      </c>
      <c r="P83" s="17">
        <f t="shared" si="36"/>
        <v>53</v>
      </c>
      <c r="R83" s="19"/>
      <c r="S83" s="19"/>
      <c r="T83"/>
    </row>
    <row r="84" spans="2:20" ht="23.1" customHeight="1" x14ac:dyDescent="0.25">
      <c r="B84" s="47" t="s">
        <v>124</v>
      </c>
      <c r="C84" s="50">
        <v>22</v>
      </c>
      <c r="D84" s="50">
        <v>1</v>
      </c>
      <c r="E84" s="50">
        <v>5</v>
      </c>
      <c r="F84" s="50">
        <v>1</v>
      </c>
      <c r="G84" s="50">
        <v>0</v>
      </c>
      <c r="H84" s="50">
        <v>0</v>
      </c>
      <c r="I84" s="50">
        <v>1</v>
      </c>
      <c r="J84" s="50">
        <v>1</v>
      </c>
      <c r="K84" s="50">
        <v>0</v>
      </c>
      <c r="L84" s="50">
        <v>0</v>
      </c>
      <c r="M84" s="50">
        <v>16</v>
      </c>
      <c r="N84" s="50">
        <v>0</v>
      </c>
      <c r="O84" s="17">
        <f t="shared" si="35"/>
        <v>31</v>
      </c>
      <c r="P84" s="17">
        <f t="shared" si="36"/>
        <v>47</v>
      </c>
      <c r="R84" s="19"/>
      <c r="S84" s="19"/>
      <c r="T84"/>
    </row>
    <row r="85" spans="2:20" ht="23.1" customHeight="1" x14ac:dyDescent="0.25">
      <c r="B85" s="45" t="s">
        <v>125</v>
      </c>
      <c r="C85" s="50">
        <v>14</v>
      </c>
      <c r="D85" s="50">
        <v>2</v>
      </c>
      <c r="E85" s="50">
        <v>2</v>
      </c>
      <c r="F85" s="50">
        <v>2</v>
      </c>
      <c r="G85" s="50">
        <v>0</v>
      </c>
      <c r="H85" s="50">
        <v>0</v>
      </c>
      <c r="I85" s="50">
        <v>0</v>
      </c>
      <c r="J85" s="50">
        <v>1</v>
      </c>
      <c r="K85" s="50">
        <v>0</v>
      </c>
      <c r="L85" s="50">
        <v>0</v>
      </c>
      <c r="M85" s="50">
        <v>19</v>
      </c>
      <c r="N85" s="50">
        <v>0</v>
      </c>
      <c r="O85" s="17">
        <f t="shared" si="35"/>
        <v>21</v>
      </c>
      <c r="P85" s="17">
        <f t="shared" si="36"/>
        <v>40</v>
      </c>
      <c r="R85" s="19"/>
      <c r="S85" s="19"/>
      <c r="T85"/>
    </row>
    <row r="86" spans="2:20" ht="23.1" customHeight="1" x14ac:dyDescent="0.25">
      <c r="B86" s="46" t="s">
        <v>126</v>
      </c>
      <c r="C86" s="50">
        <v>23</v>
      </c>
      <c r="D86" s="50">
        <v>4</v>
      </c>
      <c r="E86" s="50">
        <v>1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21</v>
      </c>
      <c r="N86" s="50">
        <v>0</v>
      </c>
      <c r="O86" s="17">
        <f t="shared" si="35"/>
        <v>29</v>
      </c>
      <c r="P86" s="17">
        <f t="shared" si="36"/>
        <v>50</v>
      </c>
      <c r="R86" s="19"/>
      <c r="S86" s="19"/>
      <c r="T86"/>
    </row>
    <row r="87" spans="2:20" ht="23.1" customHeight="1" x14ac:dyDescent="0.25">
      <c r="B87" s="45" t="s">
        <v>127</v>
      </c>
      <c r="C87" s="50">
        <v>19</v>
      </c>
      <c r="D87" s="50">
        <v>3</v>
      </c>
      <c r="E87" s="50">
        <v>3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23</v>
      </c>
      <c r="N87" s="50">
        <v>0</v>
      </c>
      <c r="O87" s="17">
        <f t="shared" si="35"/>
        <v>25</v>
      </c>
      <c r="P87" s="17">
        <f t="shared" si="36"/>
        <v>48</v>
      </c>
      <c r="R87" s="19"/>
      <c r="S87" s="19"/>
      <c r="T87"/>
    </row>
    <row r="88" spans="2:20" ht="23.1" customHeight="1" x14ac:dyDescent="0.25">
      <c r="B88" s="47" t="s">
        <v>128</v>
      </c>
      <c r="C88" s="50">
        <v>16</v>
      </c>
      <c r="D88" s="50">
        <v>1</v>
      </c>
      <c r="E88" s="50">
        <v>2</v>
      </c>
      <c r="F88" s="50">
        <v>0</v>
      </c>
      <c r="G88" s="50">
        <v>0</v>
      </c>
      <c r="H88" s="50">
        <v>0</v>
      </c>
      <c r="I88" s="50">
        <v>2</v>
      </c>
      <c r="J88" s="50">
        <v>0</v>
      </c>
      <c r="K88" s="50">
        <v>0</v>
      </c>
      <c r="L88" s="50">
        <v>0</v>
      </c>
      <c r="M88" s="50">
        <v>18</v>
      </c>
      <c r="N88" s="50">
        <v>0</v>
      </c>
      <c r="O88" s="17">
        <f t="shared" si="35"/>
        <v>21</v>
      </c>
      <c r="P88" s="17">
        <f t="shared" si="36"/>
        <v>39</v>
      </c>
      <c r="R88" s="19"/>
      <c r="S88" s="19"/>
      <c r="T88"/>
    </row>
    <row r="89" spans="2:20" ht="23.1" customHeight="1" x14ac:dyDescent="0.25">
      <c r="B89" s="45" t="s">
        <v>129</v>
      </c>
      <c r="C89" s="50">
        <v>21</v>
      </c>
      <c r="D89" s="50">
        <v>3</v>
      </c>
      <c r="E89" s="50">
        <v>4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23</v>
      </c>
      <c r="N89" s="50">
        <v>0</v>
      </c>
      <c r="O89" s="17">
        <f t="shared" si="35"/>
        <v>29</v>
      </c>
      <c r="P89" s="17">
        <f t="shared" si="36"/>
        <v>52</v>
      </c>
      <c r="R89" s="19"/>
      <c r="S89" s="19"/>
      <c r="T89"/>
    </row>
    <row r="90" spans="2:20" ht="23.1" customHeight="1" x14ac:dyDescent="0.25">
      <c r="B90" s="46" t="s">
        <v>130</v>
      </c>
      <c r="C90" s="50">
        <v>14</v>
      </c>
      <c r="D90" s="50">
        <v>2</v>
      </c>
      <c r="E90" s="50">
        <v>1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13</v>
      </c>
      <c r="N90" s="50">
        <v>0</v>
      </c>
      <c r="O90" s="17">
        <f t="shared" si="35"/>
        <v>18</v>
      </c>
      <c r="P90" s="17">
        <f t="shared" si="36"/>
        <v>31</v>
      </c>
      <c r="R90" s="19"/>
      <c r="S90" s="19"/>
      <c r="T90"/>
    </row>
    <row r="91" spans="2:20" ht="23.1" customHeight="1" x14ac:dyDescent="0.25">
      <c r="B91" s="45" t="s">
        <v>131</v>
      </c>
      <c r="C91" s="50">
        <v>8</v>
      </c>
      <c r="D91" s="50">
        <v>4</v>
      </c>
      <c r="E91" s="50">
        <v>1</v>
      </c>
      <c r="F91" s="50">
        <v>2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10</v>
      </c>
      <c r="N91" s="50">
        <v>0</v>
      </c>
      <c r="O91" s="17">
        <f t="shared" si="35"/>
        <v>15</v>
      </c>
      <c r="P91" s="17">
        <f t="shared" si="36"/>
        <v>25</v>
      </c>
      <c r="R91" s="19"/>
      <c r="S91" s="19"/>
      <c r="T91"/>
    </row>
    <row r="92" spans="2:20" ht="23.1" customHeight="1" x14ac:dyDescent="0.25">
      <c r="B92" s="47" t="s">
        <v>132</v>
      </c>
      <c r="C92" s="50">
        <v>12</v>
      </c>
      <c r="D92" s="50">
        <v>3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11</v>
      </c>
      <c r="N92" s="50">
        <v>0</v>
      </c>
      <c r="O92" s="17">
        <f t="shared" si="35"/>
        <v>15</v>
      </c>
      <c r="P92" s="17">
        <f t="shared" si="36"/>
        <v>26</v>
      </c>
      <c r="R92" s="19"/>
      <c r="S92" s="19"/>
      <c r="T92"/>
    </row>
    <row r="93" spans="2:20" ht="23.1" customHeight="1" x14ac:dyDescent="0.25">
      <c r="B93" s="45" t="s">
        <v>133</v>
      </c>
      <c r="C93" s="50">
        <v>9</v>
      </c>
      <c r="D93" s="50">
        <v>1</v>
      </c>
      <c r="E93" s="50">
        <v>2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8</v>
      </c>
      <c r="N93" s="50">
        <v>0</v>
      </c>
      <c r="O93" s="17">
        <f t="shared" si="35"/>
        <v>13</v>
      </c>
      <c r="P93" s="17">
        <f t="shared" si="36"/>
        <v>21</v>
      </c>
      <c r="R93" s="19"/>
      <c r="S93" s="19"/>
      <c r="T93"/>
    </row>
    <row r="94" spans="2:20" ht="23.1" customHeight="1" x14ac:dyDescent="0.25">
      <c r="B94" s="46" t="s">
        <v>134</v>
      </c>
      <c r="C94" s="50">
        <v>14</v>
      </c>
      <c r="D94" s="50">
        <v>2</v>
      </c>
      <c r="E94" s="50">
        <v>1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13</v>
      </c>
      <c r="N94" s="50">
        <v>0</v>
      </c>
      <c r="O94" s="17">
        <f t="shared" si="35"/>
        <v>18</v>
      </c>
      <c r="P94" s="17">
        <f t="shared" si="36"/>
        <v>31</v>
      </c>
      <c r="R94" s="19"/>
      <c r="S94" s="19"/>
      <c r="T94"/>
    </row>
    <row r="95" spans="2:20" ht="23.1" customHeight="1" x14ac:dyDescent="0.25">
      <c r="B95" s="45" t="s">
        <v>135</v>
      </c>
      <c r="C95" s="50">
        <v>8</v>
      </c>
      <c r="D95" s="50">
        <v>4</v>
      </c>
      <c r="E95" s="50">
        <v>1</v>
      </c>
      <c r="F95" s="50">
        <v>2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10</v>
      </c>
      <c r="N95" s="50">
        <v>0</v>
      </c>
      <c r="O95" s="17">
        <f t="shared" si="35"/>
        <v>15</v>
      </c>
      <c r="P95" s="17">
        <f t="shared" si="36"/>
        <v>25</v>
      </c>
      <c r="R95" s="19"/>
      <c r="S95" s="19"/>
      <c r="T95"/>
    </row>
    <row r="96" spans="2:20" ht="23.1" customHeight="1" x14ac:dyDescent="0.25">
      <c r="B96" s="47" t="s">
        <v>136</v>
      </c>
      <c r="C96" s="50">
        <v>12</v>
      </c>
      <c r="D96" s="50">
        <v>3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11</v>
      </c>
      <c r="N96" s="50">
        <v>0</v>
      </c>
      <c r="O96" s="17">
        <f t="shared" si="35"/>
        <v>15</v>
      </c>
      <c r="P96" s="17">
        <f t="shared" si="36"/>
        <v>26</v>
      </c>
      <c r="R96" s="19"/>
      <c r="S96" s="19"/>
      <c r="T96"/>
    </row>
    <row r="97" spans="2:20" ht="23.1" customHeight="1" x14ac:dyDescent="0.25">
      <c r="B97" s="45" t="s">
        <v>137</v>
      </c>
      <c r="C97" s="50">
        <v>9</v>
      </c>
      <c r="D97" s="50">
        <v>1</v>
      </c>
      <c r="E97" s="50">
        <v>2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8</v>
      </c>
      <c r="N97" s="50">
        <v>0</v>
      </c>
      <c r="O97" s="17">
        <f t="shared" si="35"/>
        <v>13</v>
      </c>
      <c r="P97" s="17">
        <f t="shared" si="36"/>
        <v>21</v>
      </c>
      <c r="R97" s="19"/>
      <c r="S97" s="19"/>
      <c r="T97"/>
    </row>
    <row r="98" spans="2:20" ht="23.1" customHeight="1" x14ac:dyDescent="0.25">
      <c r="B98" s="46" t="s">
        <v>138</v>
      </c>
      <c r="C98" s="50">
        <v>13</v>
      </c>
      <c r="D98" s="50">
        <v>0</v>
      </c>
      <c r="E98" s="50">
        <v>2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11</v>
      </c>
      <c r="N98" s="50">
        <v>0</v>
      </c>
      <c r="O98" s="17">
        <f t="shared" si="35"/>
        <v>16</v>
      </c>
      <c r="P98" s="17">
        <f t="shared" si="36"/>
        <v>27</v>
      </c>
      <c r="R98" s="19"/>
      <c r="S98" s="19"/>
      <c r="T98"/>
    </row>
    <row r="99" spans="2:20" ht="23.1" customHeight="1" x14ac:dyDescent="0.25">
      <c r="B99" s="45" t="s">
        <v>139</v>
      </c>
      <c r="C99" s="50">
        <v>9</v>
      </c>
      <c r="D99" s="50">
        <v>2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10</v>
      </c>
      <c r="N99" s="50">
        <v>0</v>
      </c>
      <c r="O99" s="17">
        <f t="shared" si="35"/>
        <v>12</v>
      </c>
      <c r="P99" s="17">
        <f t="shared" si="36"/>
        <v>22</v>
      </c>
      <c r="R99" s="19"/>
      <c r="S99" s="19"/>
      <c r="T99"/>
    </row>
    <row r="100" spans="2:20" ht="23.1" customHeight="1" x14ac:dyDescent="0.25">
      <c r="B100" s="47" t="s">
        <v>140</v>
      </c>
      <c r="C100" s="50">
        <v>10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4</v>
      </c>
      <c r="N100" s="50">
        <v>0</v>
      </c>
      <c r="O100" s="17">
        <f t="shared" si="35"/>
        <v>10</v>
      </c>
      <c r="P100" s="17">
        <f t="shared" si="36"/>
        <v>14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5</v>
      </c>
      <c r="D101" s="50">
        <v>1</v>
      </c>
      <c r="E101" s="50">
        <v>0</v>
      </c>
      <c r="F101" s="50">
        <v>0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10</v>
      </c>
      <c r="N101" s="50">
        <v>0</v>
      </c>
      <c r="O101" s="17">
        <f t="shared" si="35"/>
        <v>7</v>
      </c>
      <c r="P101" s="17">
        <f t="shared" si="36"/>
        <v>17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3</v>
      </c>
      <c r="D102" s="50">
        <v>1</v>
      </c>
      <c r="E102" s="50">
        <v>2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7</v>
      </c>
      <c r="N102" s="50">
        <v>0</v>
      </c>
      <c r="O102" s="17">
        <f t="shared" si="35"/>
        <v>6</v>
      </c>
      <c r="P102" s="17">
        <f t="shared" si="36"/>
        <v>13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8</v>
      </c>
      <c r="D103" s="50">
        <v>1</v>
      </c>
      <c r="E103" s="50">
        <v>0</v>
      </c>
      <c r="F103" s="50">
        <v>1</v>
      </c>
      <c r="G103" s="50">
        <v>0</v>
      </c>
      <c r="H103" s="50">
        <v>0</v>
      </c>
      <c r="I103" s="50">
        <v>2</v>
      </c>
      <c r="J103" s="50">
        <v>0</v>
      </c>
      <c r="K103" s="50">
        <v>0</v>
      </c>
      <c r="L103" s="50">
        <v>0</v>
      </c>
      <c r="M103" s="50">
        <v>9</v>
      </c>
      <c r="N103" s="50">
        <v>0</v>
      </c>
      <c r="O103" s="17">
        <f t="shared" si="35"/>
        <v>12</v>
      </c>
      <c r="P103" s="17">
        <f t="shared" si="36"/>
        <v>21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7</v>
      </c>
      <c r="D104" s="50">
        <v>2</v>
      </c>
      <c r="E104" s="50">
        <v>0</v>
      </c>
      <c r="F104" s="50">
        <v>4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8</v>
      </c>
      <c r="N104" s="50">
        <v>0</v>
      </c>
      <c r="O104" s="17">
        <f t="shared" si="35"/>
        <v>14</v>
      </c>
      <c r="P104" s="17">
        <f t="shared" si="36"/>
        <v>22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7</v>
      </c>
      <c r="D105" s="50">
        <v>0</v>
      </c>
      <c r="E105" s="50">
        <v>3</v>
      </c>
      <c r="F105" s="50">
        <v>2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9</v>
      </c>
      <c r="N105" s="50">
        <v>0</v>
      </c>
      <c r="O105" s="17">
        <f t="shared" si="35"/>
        <v>13</v>
      </c>
      <c r="P105" s="17">
        <f t="shared" si="36"/>
        <v>22</v>
      </c>
      <c r="R105" s="19"/>
      <c r="S105" s="19"/>
      <c r="T105"/>
    </row>
    <row r="106" spans="2:20" ht="23.1" customHeight="1" x14ac:dyDescent="0.25">
      <c r="B106" s="56" t="s">
        <v>18</v>
      </c>
      <c r="C106" s="16">
        <f>SUM(C10:C105)</f>
        <v>3795</v>
      </c>
      <c r="D106" s="16">
        <f t="shared" ref="D106:P106" si="37">SUM(D10:D105)</f>
        <v>531</v>
      </c>
      <c r="E106" s="16">
        <f t="shared" si="37"/>
        <v>476</v>
      </c>
      <c r="F106" s="16">
        <f t="shared" si="37"/>
        <v>579</v>
      </c>
      <c r="G106" s="16">
        <f t="shared" si="37"/>
        <v>12</v>
      </c>
      <c r="H106" s="16">
        <f t="shared" si="37"/>
        <v>7</v>
      </c>
      <c r="I106" s="16">
        <f t="shared" si="37"/>
        <v>394</v>
      </c>
      <c r="J106" s="16">
        <f t="shared" si="37"/>
        <v>39</v>
      </c>
      <c r="K106" s="16">
        <f t="shared" si="37"/>
        <v>23</v>
      </c>
      <c r="L106" s="16">
        <f t="shared" si="37"/>
        <v>2</v>
      </c>
      <c r="M106" s="16">
        <f t="shared" si="37"/>
        <v>5668</v>
      </c>
      <c r="N106" s="16">
        <f t="shared" si="37"/>
        <v>1</v>
      </c>
      <c r="O106" s="16">
        <f t="shared" si="37"/>
        <v>5859</v>
      </c>
      <c r="P106" s="16">
        <f t="shared" si="37"/>
        <v>11527</v>
      </c>
      <c r="R106" s="19"/>
      <c r="S106" s="19"/>
      <c r="T106"/>
    </row>
    <row r="107" spans="2:20" ht="23.1" customHeight="1" x14ac:dyDescent="0.25">
      <c r="B107" s="56" t="s">
        <v>93</v>
      </c>
      <c r="C107" s="43">
        <f t="shared" ref="C107:N107" si="38">C106/$P$106</f>
        <v>0.32922703218530408</v>
      </c>
      <c r="D107" s="43">
        <f t="shared" si="38"/>
        <v>4.6065758653595905E-2</v>
      </c>
      <c r="E107" s="43">
        <f t="shared" si="38"/>
        <v>4.1294352390040777E-2</v>
      </c>
      <c r="F107" s="43">
        <f t="shared" si="38"/>
        <v>5.0229895029062201E-2</v>
      </c>
      <c r="G107" s="43">
        <f t="shared" si="38"/>
        <v>1.0410340938665742E-3</v>
      </c>
      <c r="H107" s="43">
        <f t="shared" si="38"/>
        <v>6.0726988808883491E-4</v>
      </c>
      <c r="I107" s="43">
        <f t="shared" si="38"/>
        <v>3.418061941528585E-2</v>
      </c>
      <c r="J107" s="43">
        <f t="shared" si="38"/>
        <v>3.3833608050663658E-3</v>
      </c>
      <c r="K107" s="43">
        <f t="shared" si="38"/>
        <v>1.9953153465776005E-3</v>
      </c>
      <c r="L107" s="43">
        <f t="shared" si="38"/>
        <v>1.7350568231109568E-4</v>
      </c>
      <c r="M107" s="43">
        <f t="shared" si="38"/>
        <v>0.49171510366964516</v>
      </c>
      <c r="N107" s="43">
        <f t="shared" si="38"/>
        <v>8.6752841155547842E-5</v>
      </c>
      <c r="R107" s="19"/>
      <c r="S107" s="19"/>
      <c r="T107"/>
    </row>
    <row r="108" spans="2:20" ht="23.1" customHeight="1" x14ac:dyDescent="0.25">
      <c r="B108" s="57" t="s">
        <v>94</v>
      </c>
      <c r="C108" s="44">
        <f>C106/$O$106</f>
        <v>0.64772145417306703</v>
      </c>
      <c r="D108" s="44">
        <f t="shared" ref="D108:N108" si="39">D106/$O$106</f>
        <v>9.0629800307219663E-2</v>
      </c>
      <c r="E108" s="44">
        <f t="shared" si="39"/>
        <v>8.1242532855436075E-2</v>
      </c>
      <c r="F108" s="44">
        <f t="shared" si="39"/>
        <v>9.8822324628776242E-2</v>
      </c>
      <c r="G108" s="44">
        <f t="shared" si="39"/>
        <v>2.0481310803891449E-3</v>
      </c>
      <c r="H108" s="44">
        <f t="shared" si="39"/>
        <v>1.1947431302270011E-3</v>
      </c>
      <c r="I108" s="44">
        <f t="shared" si="39"/>
        <v>6.7246970472776918E-2</v>
      </c>
      <c r="J108" s="44">
        <f t="shared" si="39"/>
        <v>6.6564260112647209E-3</v>
      </c>
      <c r="K108" s="44">
        <f t="shared" si="39"/>
        <v>3.9255845707458614E-3</v>
      </c>
      <c r="L108" s="44">
        <f t="shared" si="39"/>
        <v>3.413551800648575E-4</v>
      </c>
      <c r="M108" s="44"/>
      <c r="N108" s="44">
        <f t="shared" si="39"/>
        <v>1.7067759003242875E-4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1:32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1:32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1:32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1:32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1:32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1:32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1:32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1:32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1:32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1:32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1:32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1:32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1:32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1:32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A1:AF174"/>
  <sheetViews>
    <sheetView view="pageBreakPreview" zoomScale="60" workbookViewId="0">
      <selection activeCell="P6" sqref="P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67" t="str">
        <f>'[2]23.09 Kiira-Bulindo'!C3:G3</f>
        <v>MCC - C12- STN71- KIRA-BULINDO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51" t="str">
        <f>'[2]28.09 Kira-Bulindo-24h'!D5</f>
        <v>28.09.19</v>
      </c>
      <c r="F5" s="41" t="s">
        <v>1</v>
      </c>
      <c r="G5" s="62" t="str">
        <f>'[2]28.09 Kira-Bulindo-24h'!G5:H5</f>
        <v>Kira Bulindo Road</v>
      </c>
      <c r="H5" s="63"/>
      <c r="I5" s="14"/>
      <c r="J5" s="2" t="s">
        <v>5</v>
      </c>
      <c r="K5" s="62" t="str">
        <f>'[2]28.09 Kira-Bulindo-24h'!K5:L5</f>
        <v>Emma</v>
      </c>
      <c r="L5" s="63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2" t="s">
        <v>177</v>
      </c>
      <c r="E6" s="63"/>
      <c r="F6" s="2" t="s">
        <v>2</v>
      </c>
      <c r="G6" s="62" t="s">
        <v>167</v>
      </c>
      <c r="H6" s="63"/>
      <c r="J6" s="2" t="s">
        <v>21</v>
      </c>
      <c r="K6" s="62" t="str">
        <f>'[2]28.09 Kira-Bulindo-24h'!K6:L6</f>
        <v>Tracy</v>
      </c>
      <c r="L6" s="63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23</v>
      </c>
      <c r="D10" s="50">
        <v>3</v>
      </c>
      <c r="E10" s="50">
        <v>3</v>
      </c>
      <c r="F10" s="50">
        <v>16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49</v>
      </c>
      <c r="N10" s="50">
        <v>0</v>
      </c>
      <c r="O10" s="17">
        <f t="shared" ref="O10:O73" si="0">SUM(C10:L10,N10)</f>
        <v>48</v>
      </c>
      <c r="P10" s="17">
        <f t="shared" ref="P10:P73" si="1">SUM(C10:N10)</f>
        <v>97</v>
      </c>
      <c r="R10" s="1" t="s">
        <v>6</v>
      </c>
      <c r="S10" s="17">
        <f t="shared" ref="S10:AF10" si="2">SUM(C10:C13)</f>
        <v>208</v>
      </c>
      <c r="T10" s="17">
        <f t="shared" si="2"/>
        <v>17</v>
      </c>
      <c r="U10" s="17">
        <f t="shared" si="2"/>
        <v>20</v>
      </c>
      <c r="V10" s="17">
        <f t="shared" si="2"/>
        <v>54</v>
      </c>
      <c r="W10" s="17">
        <f t="shared" si="2"/>
        <v>1</v>
      </c>
      <c r="X10" s="17">
        <f t="shared" si="2"/>
        <v>0</v>
      </c>
      <c r="Y10" s="17">
        <f t="shared" si="2"/>
        <v>21</v>
      </c>
      <c r="Z10" s="17">
        <f t="shared" si="2"/>
        <v>3</v>
      </c>
      <c r="AA10" s="17">
        <f t="shared" si="2"/>
        <v>1</v>
      </c>
      <c r="AB10" s="17">
        <f t="shared" si="2"/>
        <v>0</v>
      </c>
      <c r="AC10" s="17">
        <f t="shared" si="2"/>
        <v>335</v>
      </c>
      <c r="AD10" s="17">
        <f t="shared" si="2"/>
        <v>0</v>
      </c>
      <c r="AE10" s="31">
        <f t="shared" si="2"/>
        <v>325</v>
      </c>
      <c r="AF10" s="31">
        <f t="shared" si="2"/>
        <v>660</v>
      </c>
    </row>
    <row r="11" spans="2:32" s="6" customFormat="1" ht="23.1" customHeight="1" x14ac:dyDescent="0.25">
      <c r="B11" s="45" t="s">
        <v>38</v>
      </c>
      <c r="C11" s="50">
        <v>60</v>
      </c>
      <c r="D11" s="50">
        <v>5</v>
      </c>
      <c r="E11" s="50">
        <v>7</v>
      </c>
      <c r="F11" s="50">
        <v>11</v>
      </c>
      <c r="G11" s="50">
        <v>0</v>
      </c>
      <c r="H11" s="50">
        <v>0</v>
      </c>
      <c r="I11" s="50">
        <v>7</v>
      </c>
      <c r="J11" s="50">
        <v>1</v>
      </c>
      <c r="K11" s="50">
        <v>1</v>
      </c>
      <c r="L11" s="50">
        <v>0</v>
      </c>
      <c r="M11" s="50">
        <v>97</v>
      </c>
      <c r="N11" s="50">
        <v>0</v>
      </c>
      <c r="O11" s="17">
        <f t="shared" si="0"/>
        <v>92</v>
      </c>
      <c r="P11" s="17">
        <f t="shared" si="1"/>
        <v>189</v>
      </c>
      <c r="R11" s="1" t="s">
        <v>7</v>
      </c>
      <c r="S11" s="17">
        <f t="shared" ref="S11:AF11" si="3">SUM(C14:C17)</f>
        <v>270</v>
      </c>
      <c r="T11" s="17">
        <f t="shared" si="3"/>
        <v>34</v>
      </c>
      <c r="U11" s="17">
        <f t="shared" si="3"/>
        <v>18</v>
      </c>
      <c r="V11" s="17">
        <f t="shared" si="3"/>
        <v>48</v>
      </c>
      <c r="W11" s="17">
        <f t="shared" si="3"/>
        <v>2</v>
      </c>
      <c r="X11" s="17">
        <f t="shared" si="3"/>
        <v>1</v>
      </c>
      <c r="Y11" s="17">
        <f t="shared" si="3"/>
        <v>27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413</v>
      </c>
      <c r="AD11" s="17">
        <f t="shared" si="3"/>
        <v>0</v>
      </c>
      <c r="AE11" s="31">
        <f t="shared" si="3"/>
        <v>402</v>
      </c>
      <c r="AF11" s="31">
        <f t="shared" si="3"/>
        <v>815</v>
      </c>
    </row>
    <row r="12" spans="2:32" ht="23.1" customHeight="1" x14ac:dyDescent="0.25">
      <c r="B12" s="45" t="s">
        <v>39</v>
      </c>
      <c r="C12" s="50">
        <v>62</v>
      </c>
      <c r="D12" s="50">
        <v>8</v>
      </c>
      <c r="E12" s="50">
        <v>4</v>
      </c>
      <c r="F12" s="50">
        <v>13</v>
      </c>
      <c r="G12" s="50">
        <v>0</v>
      </c>
      <c r="H12" s="50">
        <v>0</v>
      </c>
      <c r="I12" s="50">
        <v>5</v>
      </c>
      <c r="J12" s="50">
        <v>0</v>
      </c>
      <c r="K12" s="50">
        <v>0</v>
      </c>
      <c r="L12" s="50">
        <v>0</v>
      </c>
      <c r="M12" s="50">
        <v>92</v>
      </c>
      <c r="N12" s="50">
        <v>0</v>
      </c>
      <c r="O12" s="17">
        <f t="shared" si="0"/>
        <v>92</v>
      </c>
      <c r="P12" s="17">
        <f t="shared" si="1"/>
        <v>184</v>
      </c>
      <c r="R12" s="1" t="s">
        <v>8</v>
      </c>
      <c r="S12" s="17">
        <f t="shared" ref="S12:AF12" si="4">SUM(C18:C21)</f>
        <v>301</v>
      </c>
      <c r="T12" s="17">
        <f t="shared" si="4"/>
        <v>36</v>
      </c>
      <c r="U12" s="17">
        <f t="shared" si="4"/>
        <v>28</v>
      </c>
      <c r="V12" s="17">
        <f t="shared" si="4"/>
        <v>38</v>
      </c>
      <c r="W12" s="17">
        <f t="shared" si="4"/>
        <v>3</v>
      </c>
      <c r="X12" s="17">
        <f t="shared" si="4"/>
        <v>1</v>
      </c>
      <c r="Y12" s="17">
        <f t="shared" si="4"/>
        <v>36</v>
      </c>
      <c r="Z12" s="17">
        <f t="shared" si="4"/>
        <v>0</v>
      </c>
      <c r="AA12" s="17">
        <f t="shared" si="4"/>
        <v>4</v>
      </c>
      <c r="AB12" s="17">
        <f t="shared" si="4"/>
        <v>0</v>
      </c>
      <c r="AC12" s="17">
        <f t="shared" si="4"/>
        <v>438</v>
      </c>
      <c r="AD12" s="17">
        <f t="shared" si="4"/>
        <v>0</v>
      </c>
      <c r="AE12" s="31">
        <f t="shared" si="4"/>
        <v>447</v>
      </c>
      <c r="AF12" s="31">
        <f t="shared" si="4"/>
        <v>885</v>
      </c>
    </row>
    <row r="13" spans="2:32" ht="23.1" customHeight="1" x14ac:dyDescent="0.25">
      <c r="B13" s="45" t="s">
        <v>40</v>
      </c>
      <c r="C13" s="50">
        <v>63</v>
      </c>
      <c r="D13" s="50">
        <v>1</v>
      </c>
      <c r="E13" s="50">
        <v>6</v>
      </c>
      <c r="F13" s="50">
        <v>14</v>
      </c>
      <c r="G13" s="50">
        <v>0</v>
      </c>
      <c r="H13" s="50">
        <v>0</v>
      </c>
      <c r="I13" s="50">
        <v>7</v>
      </c>
      <c r="J13" s="50">
        <v>2</v>
      </c>
      <c r="K13" s="50">
        <v>0</v>
      </c>
      <c r="L13" s="50">
        <v>0</v>
      </c>
      <c r="M13" s="50">
        <v>97</v>
      </c>
      <c r="N13" s="50">
        <v>0</v>
      </c>
      <c r="O13" s="17">
        <f t="shared" si="0"/>
        <v>93</v>
      </c>
      <c r="P13" s="17">
        <f t="shared" si="1"/>
        <v>190</v>
      </c>
      <c r="R13" s="1" t="s">
        <v>9</v>
      </c>
      <c r="S13" s="17">
        <f t="shared" ref="S13:AF13" si="5">SUM(C22:C25)</f>
        <v>280</v>
      </c>
      <c r="T13" s="17">
        <f t="shared" si="5"/>
        <v>41</v>
      </c>
      <c r="U13" s="17">
        <f t="shared" si="5"/>
        <v>21</v>
      </c>
      <c r="V13" s="17">
        <f t="shared" si="5"/>
        <v>40</v>
      </c>
      <c r="W13" s="17">
        <f t="shared" si="5"/>
        <v>1</v>
      </c>
      <c r="X13" s="17">
        <f t="shared" si="5"/>
        <v>1</v>
      </c>
      <c r="Y13" s="17">
        <f t="shared" si="5"/>
        <v>39</v>
      </c>
      <c r="Z13" s="17">
        <f t="shared" si="5"/>
        <v>4</v>
      </c>
      <c r="AA13" s="17">
        <f t="shared" si="5"/>
        <v>1</v>
      </c>
      <c r="AB13" s="17">
        <f t="shared" si="5"/>
        <v>0</v>
      </c>
      <c r="AC13" s="17">
        <f t="shared" si="5"/>
        <v>341</v>
      </c>
      <c r="AD13" s="17">
        <f t="shared" si="5"/>
        <v>0</v>
      </c>
      <c r="AE13" s="31">
        <f t="shared" si="5"/>
        <v>428</v>
      </c>
      <c r="AF13" s="31">
        <f t="shared" si="5"/>
        <v>769</v>
      </c>
    </row>
    <row r="14" spans="2:32" ht="23.1" customHeight="1" x14ac:dyDescent="0.25">
      <c r="B14" s="45" t="s">
        <v>41</v>
      </c>
      <c r="C14" s="50">
        <v>72</v>
      </c>
      <c r="D14" s="50">
        <v>10</v>
      </c>
      <c r="E14" s="50">
        <v>4</v>
      </c>
      <c r="F14" s="50">
        <v>14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0</v>
      </c>
      <c r="M14" s="50">
        <v>111</v>
      </c>
      <c r="N14" s="50">
        <v>0</v>
      </c>
      <c r="O14" s="17">
        <f t="shared" si="0"/>
        <v>104</v>
      </c>
      <c r="P14" s="17">
        <f t="shared" si="1"/>
        <v>215</v>
      </c>
      <c r="R14" s="1" t="s">
        <v>10</v>
      </c>
      <c r="S14" s="17">
        <f t="shared" ref="S14:AF14" si="6">SUM(C26:C29)</f>
        <v>235</v>
      </c>
      <c r="T14" s="17">
        <f t="shared" si="6"/>
        <v>40</v>
      </c>
      <c r="U14" s="17">
        <f t="shared" si="6"/>
        <v>23</v>
      </c>
      <c r="V14" s="17">
        <f t="shared" si="6"/>
        <v>29</v>
      </c>
      <c r="W14" s="17">
        <f t="shared" si="6"/>
        <v>0</v>
      </c>
      <c r="X14" s="17">
        <f t="shared" si="6"/>
        <v>0</v>
      </c>
      <c r="Y14" s="17">
        <f t="shared" si="6"/>
        <v>49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283</v>
      </c>
      <c r="AD14" s="17">
        <f t="shared" si="6"/>
        <v>0</v>
      </c>
      <c r="AE14" s="31">
        <f t="shared" si="6"/>
        <v>380</v>
      </c>
      <c r="AF14" s="31">
        <f t="shared" si="6"/>
        <v>663</v>
      </c>
    </row>
    <row r="15" spans="2:32" ht="23.1" customHeight="1" x14ac:dyDescent="0.25">
      <c r="B15" s="45" t="s">
        <v>42</v>
      </c>
      <c r="C15" s="50">
        <v>67</v>
      </c>
      <c r="D15" s="50">
        <v>9</v>
      </c>
      <c r="E15" s="50">
        <v>4</v>
      </c>
      <c r="F15" s="50">
        <v>10</v>
      </c>
      <c r="G15" s="50">
        <v>1</v>
      </c>
      <c r="H15" s="50">
        <v>0</v>
      </c>
      <c r="I15" s="50">
        <v>5</v>
      </c>
      <c r="J15" s="50">
        <v>0</v>
      </c>
      <c r="K15" s="50">
        <v>0</v>
      </c>
      <c r="L15" s="50">
        <v>0</v>
      </c>
      <c r="M15" s="50">
        <v>96</v>
      </c>
      <c r="N15" s="50">
        <v>0</v>
      </c>
      <c r="O15" s="17">
        <f t="shared" si="0"/>
        <v>96</v>
      </c>
      <c r="P15" s="17">
        <f t="shared" si="1"/>
        <v>192</v>
      </c>
      <c r="R15" s="1" t="s">
        <v>11</v>
      </c>
      <c r="S15" s="17">
        <f t="shared" ref="S15:AF15" si="7">SUM(C30:C33)</f>
        <v>222</v>
      </c>
      <c r="T15" s="17">
        <f t="shared" si="7"/>
        <v>41</v>
      </c>
      <c r="U15" s="17">
        <f t="shared" si="7"/>
        <v>31</v>
      </c>
      <c r="V15" s="17">
        <f t="shared" si="7"/>
        <v>28</v>
      </c>
      <c r="W15" s="17">
        <f t="shared" si="7"/>
        <v>0</v>
      </c>
      <c r="X15" s="17">
        <f t="shared" si="7"/>
        <v>1</v>
      </c>
      <c r="Y15" s="17">
        <f t="shared" si="7"/>
        <v>32</v>
      </c>
      <c r="Z15" s="17">
        <f t="shared" si="7"/>
        <v>3</v>
      </c>
      <c r="AA15" s="17">
        <f t="shared" si="7"/>
        <v>2</v>
      </c>
      <c r="AB15" s="17">
        <f t="shared" si="7"/>
        <v>0</v>
      </c>
      <c r="AC15" s="17">
        <f t="shared" si="7"/>
        <v>318</v>
      </c>
      <c r="AD15" s="17">
        <f t="shared" si="7"/>
        <v>0</v>
      </c>
      <c r="AE15" s="31">
        <f t="shared" si="7"/>
        <v>360</v>
      </c>
      <c r="AF15" s="31">
        <f t="shared" si="7"/>
        <v>678</v>
      </c>
    </row>
    <row r="16" spans="2:32" ht="23.1" customHeight="1" x14ac:dyDescent="0.25">
      <c r="B16" s="45" t="s">
        <v>43</v>
      </c>
      <c r="C16" s="50">
        <v>57</v>
      </c>
      <c r="D16" s="50">
        <v>12</v>
      </c>
      <c r="E16" s="50">
        <v>5</v>
      </c>
      <c r="F16" s="50">
        <v>13</v>
      </c>
      <c r="G16" s="50">
        <v>0</v>
      </c>
      <c r="H16" s="50">
        <v>1</v>
      </c>
      <c r="I16" s="50">
        <v>8</v>
      </c>
      <c r="J16" s="50">
        <v>1</v>
      </c>
      <c r="K16" s="50">
        <v>1</v>
      </c>
      <c r="L16" s="50">
        <v>0</v>
      </c>
      <c r="M16" s="50">
        <v>105</v>
      </c>
      <c r="N16" s="50">
        <v>0</v>
      </c>
      <c r="O16" s="17">
        <f t="shared" si="0"/>
        <v>98</v>
      </c>
      <c r="P16" s="17">
        <f t="shared" si="1"/>
        <v>203</v>
      </c>
      <c r="R16" s="1" t="s">
        <v>12</v>
      </c>
      <c r="S16" s="17">
        <f t="shared" ref="S16:AF16" si="8">SUM(C34:C37)</f>
        <v>186</v>
      </c>
      <c r="T16" s="17">
        <f t="shared" si="8"/>
        <v>26</v>
      </c>
      <c r="U16" s="17">
        <f t="shared" si="8"/>
        <v>22</v>
      </c>
      <c r="V16" s="17">
        <f t="shared" si="8"/>
        <v>29</v>
      </c>
      <c r="W16" s="17">
        <f t="shared" si="8"/>
        <v>0</v>
      </c>
      <c r="X16" s="17">
        <f t="shared" si="8"/>
        <v>0</v>
      </c>
      <c r="Y16" s="17">
        <f t="shared" si="8"/>
        <v>41</v>
      </c>
      <c r="Z16" s="17">
        <f t="shared" si="8"/>
        <v>3</v>
      </c>
      <c r="AA16" s="17">
        <f t="shared" si="8"/>
        <v>3</v>
      </c>
      <c r="AB16" s="17">
        <f t="shared" si="8"/>
        <v>0</v>
      </c>
      <c r="AC16" s="17">
        <f t="shared" si="8"/>
        <v>269</v>
      </c>
      <c r="AD16" s="17">
        <f t="shared" si="8"/>
        <v>0</v>
      </c>
      <c r="AE16" s="31">
        <f t="shared" si="8"/>
        <v>310</v>
      </c>
      <c r="AF16" s="31">
        <f t="shared" si="8"/>
        <v>579</v>
      </c>
    </row>
    <row r="17" spans="2:32" ht="23.1" customHeight="1" x14ac:dyDescent="0.25">
      <c r="B17" s="45" t="s">
        <v>44</v>
      </c>
      <c r="C17" s="50">
        <v>74</v>
      </c>
      <c r="D17" s="50">
        <v>3</v>
      </c>
      <c r="E17" s="50">
        <v>5</v>
      </c>
      <c r="F17" s="50">
        <v>11</v>
      </c>
      <c r="G17" s="50">
        <v>1</v>
      </c>
      <c r="H17" s="50">
        <v>0</v>
      </c>
      <c r="I17" s="50">
        <v>10</v>
      </c>
      <c r="J17" s="50">
        <v>0</v>
      </c>
      <c r="K17" s="50">
        <v>0</v>
      </c>
      <c r="L17" s="50">
        <v>0</v>
      </c>
      <c r="M17" s="50">
        <v>101</v>
      </c>
      <c r="N17" s="50">
        <v>0</v>
      </c>
      <c r="O17" s="17">
        <f t="shared" si="0"/>
        <v>104</v>
      </c>
      <c r="P17" s="17">
        <f t="shared" si="1"/>
        <v>205</v>
      </c>
      <c r="R17" s="1" t="s">
        <v>13</v>
      </c>
      <c r="S17" s="17">
        <f t="shared" ref="S17:AF17" si="9">SUM(C38:C41)</f>
        <v>176</v>
      </c>
      <c r="T17" s="17">
        <f t="shared" si="9"/>
        <v>22</v>
      </c>
      <c r="U17" s="17">
        <f t="shared" si="9"/>
        <v>17</v>
      </c>
      <c r="V17" s="17">
        <f t="shared" si="9"/>
        <v>26</v>
      </c>
      <c r="W17" s="17">
        <f t="shared" si="9"/>
        <v>0</v>
      </c>
      <c r="X17" s="17">
        <f t="shared" si="9"/>
        <v>0</v>
      </c>
      <c r="Y17" s="17">
        <f t="shared" si="9"/>
        <v>26</v>
      </c>
      <c r="Z17" s="17">
        <f t="shared" si="9"/>
        <v>11</v>
      </c>
      <c r="AA17" s="17">
        <f t="shared" si="9"/>
        <v>1</v>
      </c>
      <c r="AB17" s="17">
        <f t="shared" si="9"/>
        <v>1</v>
      </c>
      <c r="AC17" s="17">
        <f t="shared" si="9"/>
        <v>248</v>
      </c>
      <c r="AD17" s="17">
        <f t="shared" si="9"/>
        <v>0</v>
      </c>
      <c r="AE17" s="31">
        <f t="shared" si="9"/>
        <v>280</v>
      </c>
      <c r="AF17" s="31">
        <f t="shared" si="9"/>
        <v>528</v>
      </c>
    </row>
    <row r="18" spans="2:32" ht="23.1" customHeight="1" x14ac:dyDescent="0.25">
      <c r="B18" s="45" t="s">
        <v>45</v>
      </c>
      <c r="C18" s="50">
        <v>85</v>
      </c>
      <c r="D18" s="50">
        <v>9</v>
      </c>
      <c r="E18" s="50">
        <v>3</v>
      </c>
      <c r="F18" s="50">
        <v>13</v>
      </c>
      <c r="G18" s="50">
        <v>0</v>
      </c>
      <c r="H18" s="50">
        <v>0</v>
      </c>
      <c r="I18" s="50">
        <v>10</v>
      </c>
      <c r="J18" s="50">
        <v>0</v>
      </c>
      <c r="K18" s="50">
        <v>1</v>
      </c>
      <c r="L18" s="50">
        <v>0</v>
      </c>
      <c r="M18" s="50">
        <v>115</v>
      </c>
      <c r="N18" s="50">
        <v>0</v>
      </c>
      <c r="O18" s="17">
        <f t="shared" si="0"/>
        <v>121</v>
      </c>
      <c r="P18" s="17">
        <f t="shared" si="1"/>
        <v>236</v>
      </c>
      <c r="R18" s="1" t="s">
        <v>14</v>
      </c>
      <c r="S18" s="17">
        <f t="shared" ref="S18:AF18" si="10">SUM(C42:C45)</f>
        <v>199</v>
      </c>
      <c r="T18" s="17">
        <f t="shared" si="10"/>
        <v>28</v>
      </c>
      <c r="U18" s="17">
        <f t="shared" si="10"/>
        <v>24</v>
      </c>
      <c r="V18" s="17">
        <f t="shared" si="10"/>
        <v>24</v>
      </c>
      <c r="W18" s="17">
        <f t="shared" si="10"/>
        <v>0</v>
      </c>
      <c r="X18" s="17">
        <f t="shared" si="10"/>
        <v>0</v>
      </c>
      <c r="Y18" s="17">
        <f t="shared" si="10"/>
        <v>41</v>
      </c>
      <c r="Z18" s="17">
        <f t="shared" si="10"/>
        <v>1</v>
      </c>
      <c r="AA18" s="17">
        <f t="shared" si="10"/>
        <v>6</v>
      </c>
      <c r="AB18" s="17">
        <f t="shared" si="10"/>
        <v>0</v>
      </c>
      <c r="AC18" s="17">
        <f t="shared" si="10"/>
        <v>274</v>
      </c>
      <c r="AD18" s="17">
        <f t="shared" si="10"/>
        <v>0</v>
      </c>
      <c r="AE18" s="31">
        <f t="shared" si="10"/>
        <v>323</v>
      </c>
      <c r="AF18" s="31">
        <f t="shared" si="10"/>
        <v>597</v>
      </c>
    </row>
    <row r="19" spans="2:32" ht="23.1" customHeight="1" x14ac:dyDescent="0.25">
      <c r="B19" s="45" t="s">
        <v>46</v>
      </c>
      <c r="C19" s="50">
        <v>67</v>
      </c>
      <c r="D19" s="50">
        <v>9</v>
      </c>
      <c r="E19" s="50">
        <v>6</v>
      </c>
      <c r="F19" s="50">
        <v>12</v>
      </c>
      <c r="G19" s="50">
        <v>0</v>
      </c>
      <c r="H19" s="50">
        <v>0</v>
      </c>
      <c r="I19" s="50">
        <v>7</v>
      </c>
      <c r="J19" s="50">
        <v>0</v>
      </c>
      <c r="K19" s="50">
        <v>2</v>
      </c>
      <c r="L19" s="50">
        <v>0</v>
      </c>
      <c r="M19" s="50">
        <v>120</v>
      </c>
      <c r="N19" s="50">
        <v>0</v>
      </c>
      <c r="O19" s="17">
        <f t="shared" si="0"/>
        <v>103</v>
      </c>
      <c r="P19" s="17">
        <f t="shared" si="1"/>
        <v>223</v>
      </c>
      <c r="R19" s="1" t="s">
        <v>15</v>
      </c>
      <c r="S19" s="17">
        <f t="shared" ref="S19:AF19" si="11">SUM(C46:C49)</f>
        <v>220</v>
      </c>
      <c r="T19" s="17">
        <f t="shared" si="11"/>
        <v>35</v>
      </c>
      <c r="U19" s="17">
        <f t="shared" si="11"/>
        <v>24</v>
      </c>
      <c r="V19" s="17">
        <f t="shared" si="11"/>
        <v>38</v>
      </c>
      <c r="W19" s="17">
        <f t="shared" si="11"/>
        <v>0</v>
      </c>
      <c r="X19" s="17">
        <f t="shared" si="11"/>
        <v>0</v>
      </c>
      <c r="Y19" s="17">
        <f t="shared" si="11"/>
        <v>31</v>
      </c>
      <c r="Z19" s="17">
        <f t="shared" si="11"/>
        <v>2</v>
      </c>
      <c r="AA19" s="17">
        <f t="shared" si="11"/>
        <v>1</v>
      </c>
      <c r="AB19" s="17">
        <f t="shared" si="11"/>
        <v>1</v>
      </c>
      <c r="AC19" s="17">
        <f t="shared" si="11"/>
        <v>339</v>
      </c>
      <c r="AD19" s="17">
        <f t="shared" si="11"/>
        <v>1</v>
      </c>
      <c r="AE19" s="31">
        <f t="shared" si="11"/>
        <v>353</v>
      </c>
      <c r="AF19" s="31">
        <f t="shared" si="11"/>
        <v>692</v>
      </c>
    </row>
    <row r="20" spans="2:32" ht="23.1" customHeight="1" x14ac:dyDescent="0.25">
      <c r="B20" s="45" t="s">
        <v>47</v>
      </c>
      <c r="C20" s="50">
        <v>83</v>
      </c>
      <c r="D20" s="50">
        <v>9</v>
      </c>
      <c r="E20" s="50">
        <v>12</v>
      </c>
      <c r="F20" s="50">
        <v>7</v>
      </c>
      <c r="G20" s="50">
        <v>2</v>
      </c>
      <c r="H20" s="50">
        <v>0</v>
      </c>
      <c r="I20" s="50">
        <v>12</v>
      </c>
      <c r="J20" s="50">
        <v>0</v>
      </c>
      <c r="K20" s="50">
        <v>0</v>
      </c>
      <c r="L20" s="50">
        <v>0</v>
      </c>
      <c r="M20" s="50">
        <v>118</v>
      </c>
      <c r="N20" s="50">
        <v>0</v>
      </c>
      <c r="O20" s="17">
        <f t="shared" si="0"/>
        <v>125</v>
      </c>
      <c r="P20" s="17">
        <f t="shared" si="1"/>
        <v>243</v>
      </c>
      <c r="R20" s="1" t="s">
        <v>16</v>
      </c>
      <c r="S20" s="17">
        <f t="shared" ref="S20:AF20" si="12">SUM(C50:C53)</f>
        <v>260</v>
      </c>
      <c r="T20" s="17">
        <f t="shared" si="12"/>
        <v>36</v>
      </c>
      <c r="U20" s="17">
        <f t="shared" si="12"/>
        <v>25</v>
      </c>
      <c r="V20" s="17">
        <f t="shared" si="12"/>
        <v>43</v>
      </c>
      <c r="W20" s="17">
        <f t="shared" si="12"/>
        <v>1</v>
      </c>
      <c r="X20" s="17">
        <f t="shared" si="12"/>
        <v>0</v>
      </c>
      <c r="Y20" s="17">
        <f t="shared" si="12"/>
        <v>0</v>
      </c>
      <c r="Z20" s="17">
        <f t="shared" si="12"/>
        <v>33</v>
      </c>
      <c r="AA20" s="17">
        <f t="shared" si="12"/>
        <v>2</v>
      </c>
      <c r="AB20" s="17">
        <f t="shared" si="12"/>
        <v>0</v>
      </c>
      <c r="AC20" s="17">
        <f t="shared" si="12"/>
        <v>265</v>
      </c>
      <c r="AD20" s="17">
        <f t="shared" si="12"/>
        <v>1</v>
      </c>
      <c r="AE20" s="31">
        <f t="shared" si="12"/>
        <v>401</v>
      </c>
      <c r="AF20" s="31">
        <f t="shared" si="12"/>
        <v>666</v>
      </c>
    </row>
    <row r="21" spans="2:32" ht="23.1" customHeight="1" x14ac:dyDescent="0.25">
      <c r="B21" s="45" t="s">
        <v>48</v>
      </c>
      <c r="C21" s="50">
        <v>66</v>
      </c>
      <c r="D21" s="50">
        <v>9</v>
      </c>
      <c r="E21" s="50">
        <v>7</v>
      </c>
      <c r="F21" s="50">
        <v>6</v>
      </c>
      <c r="G21" s="50">
        <v>1</v>
      </c>
      <c r="H21" s="50">
        <v>1</v>
      </c>
      <c r="I21" s="50">
        <v>7</v>
      </c>
      <c r="J21" s="50">
        <v>0</v>
      </c>
      <c r="K21" s="50">
        <v>1</v>
      </c>
      <c r="L21" s="50">
        <v>0</v>
      </c>
      <c r="M21" s="50">
        <v>85</v>
      </c>
      <c r="N21" s="50">
        <v>0</v>
      </c>
      <c r="O21" s="17">
        <f t="shared" si="0"/>
        <v>98</v>
      </c>
      <c r="P21" s="17">
        <f t="shared" si="1"/>
        <v>183</v>
      </c>
      <c r="R21" s="36" t="s">
        <v>20</v>
      </c>
      <c r="S21" s="34">
        <f t="shared" ref="S21:AF21" si="13">SUM(C54:C57)</f>
        <v>215</v>
      </c>
      <c r="T21" s="17">
        <f t="shared" si="13"/>
        <v>32</v>
      </c>
      <c r="U21" s="17">
        <f t="shared" si="13"/>
        <v>27</v>
      </c>
      <c r="V21" s="17">
        <f t="shared" si="13"/>
        <v>30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42</v>
      </c>
      <c r="AA21" s="17">
        <f t="shared" si="13"/>
        <v>2</v>
      </c>
      <c r="AB21" s="17">
        <f t="shared" si="13"/>
        <v>2</v>
      </c>
      <c r="AC21" s="17">
        <f t="shared" si="13"/>
        <v>280</v>
      </c>
      <c r="AD21" s="17">
        <f t="shared" si="13"/>
        <v>0</v>
      </c>
      <c r="AE21" s="31">
        <f t="shared" si="13"/>
        <v>351</v>
      </c>
      <c r="AF21" s="31">
        <f t="shared" si="13"/>
        <v>631</v>
      </c>
    </row>
    <row r="22" spans="2:32" ht="23.1" customHeight="1" x14ac:dyDescent="0.25">
      <c r="B22" s="45" t="s">
        <v>49</v>
      </c>
      <c r="C22" s="50">
        <v>70</v>
      </c>
      <c r="D22" s="50">
        <v>15</v>
      </c>
      <c r="E22" s="50">
        <v>7</v>
      </c>
      <c r="F22" s="50">
        <v>9</v>
      </c>
      <c r="G22" s="50">
        <v>0</v>
      </c>
      <c r="H22" s="50">
        <v>0</v>
      </c>
      <c r="I22" s="50">
        <v>10</v>
      </c>
      <c r="J22" s="50">
        <v>4</v>
      </c>
      <c r="K22" s="50">
        <v>1</v>
      </c>
      <c r="L22" s="50">
        <v>0</v>
      </c>
      <c r="M22" s="50">
        <v>78</v>
      </c>
      <c r="N22" s="50">
        <v>0</v>
      </c>
      <c r="O22" s="17">
        <f t="shared" si="0"/>
        <v>116</v>
      </c>
      <c r="P22" s="17">
        <f t="shared" si="1"/>
        <v>194</v>
      </c>
      <c r="R22" s="36" t="s">
        <v>146</v>
      </c>
      <c r="S22" s="34">
        <f>SUM(C58:C61)</f>
        <v>291</v>
      </c>
      <c r="T22" s="34">
        <f t="shared" ref="T22:AF22" si="14">SUM(D58:D61)</f>
        <v>32</v>
      </c>
      <c r="U22" s="34">
        <f t="shared" si="14"/>
        <v>37</v>
      </c>
      <c r="V22" s="34">
        <f t="shared" si="14"/>
        <v>30</v>
      </c>
      <c r="W22" s="34">
        <f t="shared" si="14"/>
        <v>1</v>
      </c>
      <c r="X22" s="34">
        <f t="shared" si="14"/>
        <v>0</v>
      </c>
      <c r="Y22" s="34">
        <f t="shared" si="14"/>
        <v>30</v>
      </c>
      <c r="Z22" s="34">
        <f t="shared" si="14"/>
        <v>1</v>
      </c>
      <c r="AA22" s="34">
        <f t="shared" si="14"/>
        <v>1</v>
      </c>
      <c r="AB22" s="34">
        <f t="shared" si="14"/>
        <v>0</v>
      </c>
      <c r="AC22" s="34">
        <f t="shared" si="14"/>
        <v>294</v>
      </c>
      <c r="AD22" s="34">
        <f t="shared" si="14"/>
        <v>0</v>
      </c>
      <c r="AE22" s="31">
        <f t="shared" si="14"/>
        <v>423</v>
      </c>
      <c r="AF22" s="31">
        <f t="shared" si="14"/>
        <v>717</v>
      </c>
    </row>
    <row r="23" spans="2:32" ht="23.1" customHeight="1" x14ac:dyDescent="0.25">
      <c r="B23" s="45" t="s">
        <v>50</v>
      </c>
      <c r="C23" s="50">
        <v>68</v>
      </c>
      <c r="D23" s="50">
        <v>10</v>
      </c>
      <c r="E23" s="50">
        <v>9</v>
      </c>
      <c r="F23" s="50">
        <v>10</v>
      </c>
      <c r="G23" s="50">
        <v>1</v>
      </c>
      <c r="H23" s="50">
        <v>0</v>
      </c>
      <c r="I23" s="50">
        <v>8</v>
      </c>
      <c r="J23" s="50">
        <v>0</v>
      </c>
      <c r="K23" s="50">
        <v>0</v>
      </c>
      <c r="L23" s="50">
        <v>0</v>
      </c>
      <c r="M23" s="50">
        <v>81</v>
      </c>
      <c r="N23" s="50">
        <v>0</v>
      </c>
      <c r="O23" s="17">
        <f t="shared" si="0"/>
        <v>106</v>
      </c>
      <c r="P23" s="17">
        <f t="shared" si="1"/>
        <v>187</v>
      </c>
      <c r="R23" s="36" t="s">
        <v>147</v>
      </c>
      <c r="S23" s="34">
        <f>SUM(C62:C65)</f>
        <v>225</v>
      </c>
      <c r="T23" s="34">
        <f t="shared" ref="T23:AF23" si="15">SUM(D62:D65)</f>
        <v>32</v>
      </c>
      <c r="U23" s="34">
        <f t="shared" si="15"/>
        <v>28</v>
      </c>
      <c r="V23" s="34">
        <f t="shared" si="15"/>
        <v>31</v>
      </c>
      <c r="W23" s="34">
        <f t="shared" si="15"/>
        <v>0</v>
      </c>
      <c r="X23" s="34">
        <f t="shared" si="15"/>
        <v>0</v>
      </c>
      <c r="Y23" s="34">
        <f t="shared" si="15"/>
        <v>26</v>
      </c>
      <c r="Z23" s="34">
        <f t="shared" si="15"/>
        <v>1</v>
      </c>
      <c r="AA23" s="34">
        <f t="shared" si="15"/>
        <v>2</v>
      </c>
      <c r="AB23" s="34">
        <f t="shared" si="15"/>
        <v>0</v>
      </c>
      <c r="AC23" s="34">
        <f t="shared" si="15"/>
        <v>313</v>
      </c>
      <c r="AD23" s="34">
        <f t="shared" si="15"/>
        <v>0</v>
      </c>
      <c r="AE23" s="31">
        <f t="shared" si="15"/>
        <v>345</v>
      </c>
      <c r="AF23" s="31">
        <f t="shared" si="15"/>
        <v>658</v>
      </c>
    </row>
    <row r="24" spans="2:32" ht="23.1" customHeight="1" x14ac:dyDescent="0.25">
      <c r="B24" s="45" t="s">
        <v>51</v>
      </c>
      <c r="C24" s="50">
        <v>86</v>
      </c>
      <c r="D24" s="50">
        <v>11</v>
      </c>
      <c r="E24" s="50">
        <v>2</v>
      </c>
      <c r="F24" s="50">
        <v>7</v>
      </c>
      <c r="G24" s="50">
        <v>0</v>
      </c>
      <c r="H24" s="50">
        <v>1</v>
      </c>
      <c r="I24" s="50">
        <v>12</v>
      </c>
      <c r="J24" s="50">
        <v>0</v>
      </c>
      <c r="K24" s="50">
        <v>0</v>
      </c>
      <c r="L24" s="50">
        <v>0</v>
      </c>
      <c r="M24" s="50">
        <v>91</v>
      </c>
      <c r="N24" s="50">
        <v>0</v>
      </c>
      <c r="O24" s="17">
        <f t="shared" si="0"/>
        <v>119</v>
      </c>
      <c r="P24" s="17">
        <f t="shared" si="1"/>
        <v>210</v>
      </c>
      <c r="R24" s="36" t="s">
        <v>148</v>
      </c>
      <c r="S24" s="34">
        <f>SUM(C66:C69)</f>
        <v>163</v>
      </c>
      <c r="T24" s="34">
        <f t="shared" ref="T24:AF24" si="16">SUM(D66:D69)</f>
        <v>23</v>
      </c>
      <c r="U24" s="34">
        <f t="shared" si="16"/>
        <v>18</v>
      </c>
      <c r="V24" s="34">
        <f t="shared" si="16"/>
        <v>23</v>
      </c>
      <c r="W24" s="34">
        <f t="shared" si="16"/>
        <v>1</v>
      </c>
      <c r="X24" s="34">
        <f t="shared" si="16"/>
        <v>0</v>
      </c>
      <c r="Y24" s="34">
        <f t="shared" si="16"/>
        <v>14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220</v>
      </c>
      <c r="AD24" s="34">
        <f t="shared" si="16"/>
        <v>0</v>
      </c>
      <c r="AE24" s="31">
        <f t="shared" si="16"/>
        <v>242</v>
      </c>
      <c r="AF24" s="31">
        <f t="shared" si="16"/>
        <v>462</v>
      </c>
    </row>
    <row r="25" spans="2:32" ht="23.1" customHeight="1" x14ac:dyDescent="0.25">
      <c r="B25" s="45" t="s">
        <v>52</v>
      </c>
      <c r="C25" s="50">
        <v>56</v>
      </c>
      <c r="D25" s="50">
        <v>5</v>
      </c>
      <c r="E25" s="50">
        <v>3</v>
      </c>
      <c r="F25" s="50">
        <v>14</v>
      </c>
      <c r="G25" s="50">
        <v>0</v>
      </c>
      <c r="H25" s="50">
        <v>0</v>
      </c>
      <c r="I25" s="50">
        <v>9</v>
      </c>
      <c r="J25" s="50">
        <v>0</v>
      </c>
      <c r="K25" s="50">
        <v>0</v>
      </c>
      <c r="L25" s="50">
        <v>0</v>
      </c>
      <c r="M25" s="50">
        <v>91</v>
      </c>
      <c r="N25" s="50">
        <v>0</v>
      </c>
      <c r="O25" s="17">
        <f t="shared" si="0"/>
        <v>87</v>
      </c>
      <c r="P25" s="17">
        <f t="shared" si="1"/>
        <v>178</v>
      </c>
      <c r="R25" s="36" t="s">
        <v>149</v>
      </c>
      <c r="S25" s="34">
        <f>SUM(C70:C73)</f>
        <v>120</v>
      </c>
      <c r="T25" s="34">
        <f t="shared" ref="T25:AF25" si="17">SUM(D70:D73)</f>
        <v>11</v>
      </c>
      <c r="U25" s="34">
        <f t="shared" si="17"/>
        <v>9</v>
      </c>
      <c r="V25" s="34">
        <f t="shared" si="17"/>
        <v>17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192</v>
      </c>
      <c r="AD25" s="34">
        <f t="shared" si="17"/>
        <v>0</v>
      </c>
      <c r="AE25" s="31">
        <f t="shared" si="17"/>
        <v>163</v>
      </c>
      <c r="AF25" s="31">
        <f t="shared" si="17"/>
        <v>355</v>
      </c>
    </row>
    <row r="26" spans="2:32" ht="23.1" customHeight="1" x14ac:dyDescent="0.25">
      <c r="B26" s="45" t="s">
        <v>53</v>
      </c>
      <c r="C26" s="50">
        <v>74</v>
      </c>
      <c r="D26" s="50">
        <v>11</v>
      </c>
      <c r="E26" s="50">
        <v>9</v>
      </c>
      <c r="F26" s="50">
        <v>5</v>
      </c>
      <c r="G26" s="50">
        <v>0</v>
      </c>
      <c r="H26" s="50">
        <v>0</v>
      </c>
      <c r="I26" s="50">
        <v>11</v>
      </c>
      <c r="J26" s="50">
        <v>0</v>
      </c>
      <c r="K26" s="50">
        <v>1</v>
      </c>
      <c r="L26" s="50">
        <v>0</v>
      </c>
      <c r="M26" s="50">
        <v>89</v>
      </c>
      <c r="N26" s="50">
        <v>0</v>
      </c>
      <c r="O26" s="17">
        <f t="shared" si="0"/>
        <v>111</v>
      </c>
      <c r="P26" s="17">
        <f t="shared" si="1"/>
        <v>200</v>
      </c>
      <c r="R26" s="36" t="s">
        <v>150</v>
      </c>
      <c r="S26" s="34">
        <f>SUM(C74:C77)</f>
        <v>77</v>
      </c>
      <c r="T26" s="34">
        <f t="shared" ref="T26:AF26" si="18">SUM(D74:D77)</f>
        <v>10</v>
      </c>
      <c r="U26" s="34">
        <f t="shared" si="18"/>
        <v>7</v>
      </c>
      <c r="V26" s="34">
        <f t="shared" si="18"/>
        <v>5</v>
      </c>
      <c r="W26" s="34">
        <f t="shared" si="18"/>
        <v>0</v>
      </c>
      <c r="X26" s="34">
        <f t="shared" si="18"/>
        <v>0</v>
      </c>
      <c r="Y26" s="34">
        <f t="shared" si="18"/>
        <v>6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124</v>
      </c>
      <c r="AD26" s="34">
        <f t="shared" si="18"/>
        <v>0</v>
      </c>
      <c r="AE26" s="31">
        <f t="shared" si="18"/>
        <v>105</v>
      </c>
      <c r="AF26" s="31">
        <f t="shared" si="18"/>
        <v>229</v>
      </c>
    </row>
    <row r="27" spans="2:32" ht="23.1" customHeight="1" x14ac:dyDescent="0.25">
      <c r="B27" s="45" t="s">
        <v>54</v>
      </c>
      <c r="C27" s="50">
        <v>43</v>
      </c>
      <c r="D27" s="50">
        <v>13</v>
      </c>
      <c r="E27" s="50">
        <v>7</v>
      </c>
      <c r="F27" s="50">
        <v>5</v>
      </c>
      <c r="G27" s="50">
        <v>0</v>
      </c>
      <c r="H27" s="50">
        <v>0</v>
      </c>
      <c r="I27" s="50">
        <v>9</v>
      </c>
      <c r="J27" s="50">
        <v>1</v>
      </c>
      <c r="K27" s="50">
        <v>0</v>
      </c>
      <c r="L27" s="50">
        <v>0</v>
      </c>
      <c r="M27" s="50">
        <v>58</v>
      </c>
      <c r="N27" s="50">
        <v>0</v>
      </c>
      <c r="O27" s="17">
        <f t="shared" si="0"/>
        <v>78</v>
      </c>
      <c r="P27" s="17">
        <f t="shared" si="1"/>
        <v>136</v>
      </c>
      <c r="R27" s="36" t="s">
        <v>151</v>
      </c>
      <c r="S27" s="34">
        <f>SUM(C78:C81)</f>
        <v>59</v>
      </c>
      <c r="T27" s="34">
        <f t="shared" ref="T27:AF27" si="19">SUM(D78:D81)</f>
        <v>2</v>
      </c>
      <c r="U27" s="34">
        <f t="shared" si="19"/>
        <v>2</v>
      </c>
      <c r="V27" s="34">
        <f t="shared" si="19"/>
        <v>3</v>
      </c>
      <c r="W27" s="34">
        <f t="shared" si="19"/>
        <v>1</v>
      </c>
      <c r="X27" s="34">
        <f t="shared" si="19"/>
        <v>0</v>
      </c>
      <c r="Y27" s="34">
        <f t="shared" si="19"/>
        <v>2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59</v>
      </c>
      <c r="AD27" s="34">
        <f t="shared" si="19"/>
        <v>0</v>
      </c>
      <c r="AE27" s="31">
        <f t="shared" si="19"/>
        <v>70</v>
      </c>
      <c r="AF27" s="31">
        <f t="shared" si="19"/>
        <v>129</v>
      </c>
    </row>
    <row r="28" spans="2:32" ht="23.1" customHeight="1" x14ac:dyDescent="0.25">
      <c r="B28" s="45" t="s">
        <v>55</v>
      </c>
      <c r="C28" s="50">
        <v>60</v>
      </c>
      <c r="D28" s="50">
        <v>5</v>
      </c>
      <c r="E28" s="50">
        <v>1</v>
      </c>
      <c r="F28" s="50">
        <v>9</v>
      </c>
      <c r="G28" s="50">
        <v>0</v>
      </c>
      <c r="H28" s="50">
        <v>0</v>
      </c>
      <c r="I28" s="50">
        <v>14</v>
      </c>
      <c r="J28" s="50">
        <v>1</v>
      </c>
      <c r="K28" s="50">
        <v>0</v>
      </c>
      <c r="L28" s="50">
        <v>0</v>
      </c>
      <c r="M28" s="50">
        <v>57</v>
      </c>
      <c r="N28" s="50">
        <v>0</v>
      </c>
      <c r="O28" s="17">
        <f t="shared" si="0"/>
        <v>90</v>
      </c>
      <c r="P28" s="17">
        <f t="shared" si="1"/>
        <v>147</v>
      </c>
      <c r="R28" s="36" t="s">
        <v>152</v>
      </c>
      <c r="S28" s="34">
        <f>SUM(C82:C85)</f>
        <v>27</v>
      </c>
      <c r="T28" s="34">
        <f t="shared" ref="T28:AF28" si="20">SUM(D82:D85)</f>
        <v>4</v>
      </c>
      <c r="U28" s="34">
        <f t="shared" si="20"/>
        <v>4</v>
      </c>
      <c r="V28" s="34">
        <f t="shared" si="20"/>
        <v>5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53</v>
      </c>
      <c r="AD28" s="34">
        <f t="shared" si="20"/>
        <v>0</v>
      </c>
      <c r="AE28" s="31">
        <f t="shared" si="20"/>
        <v>42</v>
      </c>
      <c r="AF28" s="31">
        <f t="shared" si="20"/>
        <v>95</v>
      </c>
    </row>
    <row r="29" spans="2:32" ht="23.1" customHeight="1" x14ac:dyDescent="0.25">
      <c r="B29" s="45" t="s">
        <v>56</v>
      </c>
      <c r="C29" s="50">
        <v>58</v>
      </c>
      <c r="D29" s="50">
        <v>11</v>
      </c>
      <c r="E29" s="50">
        <v>6</v>
      </c>
      <c r="F29" s="50">
        <v>10</v>
      </c>
      <c r="G29" s="50">
        <v>0</v>
      </c>
      <c r="H29" s="50">
        <v>0</v>
      </c>
      <c r="I29" s="50">
        <v>15</v>
      </c>
      <c r="J29" s="50">
        <v>1</v>
      </c>
      <c r="K29" s="50">
        <v>0</v>
      </c>
      <c r="L29" s="50">
        <v>0</v>
      </c>
      <c r="M29" s="50">
        <v>79</v>
      </c>
      <c r="N29" s="50">
        <v>0</v>
      </c>
      <c r="O29" s="17">
        <f t="shared" si="0"/>
        <v>101</v>
      </c>
      <c r="P29" s="17">
        <f t="shared" si="1"/>
        <v>180</v>
      </c>
      <c r="R29" s="36" t="s">
        <v>153</v>
      </c>
      <c r="S29" s="34">
        <f>SUM(C86:C89)</f>
        <v>33</v>
      </c>
      <c r="T29" s="34">
        <f t="shared" ref="T29:AF29" si="21">SUM(D86:D89)</f>
        <v>1</v>
      </c>
      <c r="U29" s="34">
        <f t="shared" si="21"/>
        <v>2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39</v>
      </c>
      <c r="AD29" s="34">
        <f t="shared" si="21"/>
        <v>0</v>
      </c>
      <c r="AE29" s="31">
        <f t="shared" si="21"/>
        <v>39</v>
      </c>
      <c r="AF29" s="31">
        <f t="shared" si="21"/>
        <v>78</v>
      </c>
    </row>
    <row r="30" spans="2:32" ht="23.1" customHeight="1" x14ac:dyDescent="0.25">
      <c r="B30" s="45" t="s">
        <v>57</v>
      </c>
      <c r="C30" s="50">
        <v>61</v>
      </c>
      <c r="D30" s="50">
        <v>6</v>
      </c>
      <c r="E30" s="50">
        <v>5</v>
      </c>
      <c r="F30" s="50">
        <v>8</v>
      </c>
      <c r="G30" s="50">
        <v>0</v>
      </c>
      <c r="H30" s="50">
        <v>1</v>
      </c>
      <c r="I30" s="50">
        <v>12</v>
      </c>
      <c r="J30" s="50">
        <v>0</v>
      </c>
      <c r="K30" s="50">
        <v>1</v>
      </c>
      <c r="L30" s="50">
        <v>0</v>
      </c>
      <c r="M30" s="50">
        <v>108</v>
      </c>
      <c r="N30" s="50">
        <v>0</v>
      </c>
      <c r="O30" s="17">
        <f t="shared" si="0"/>
        <v>94</v>
      </c>
      <c r="P30" s="17">
        <f t="shared" si="1"/>
        <v>202</v>
      </c>
      <c r="R30" s="36" t="s">
        <v>154</v>
      </c>
      <c r="S30" s="34">
        <f>SUM(C90:C93)</f>
        <v>32</v>
      </c>
      <c r="T30" s="34">
        <f t="shared" ref="T30:AF30" si="22">SUM(D90:D93)</f>
        <v>5</v>
      </c>
      <c r="U30" s="34">
        <f t="shared" si="22"/>
        <v>1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31</v>
      </c>
      <c r="AD30" s="34">
        <f t="shared" si="22"/>
        <v>0</v>
      </c>
      <c r="AE30" s="31">
        <f t="shared" si="22"/>
        <v>41</v>
      </c>
      <c r="AF30" s="31">
        <f t="shared" si="22"/>
        <v>72</v>
      </c>
    </row>
    <row r="31" spans="2:32" ht="23.1" customHeight="1" x14ac:dyDescent="0.25">
      <c r="B31" s="46" t="s">
        <v>58</v>
      </c>
      <c r="C31" s="50">
        <v>54</v>
      </c>
      <c r="D31" s="50">
        <v>11</v>
      </c>
      <c r="E31" s="50">
        <v>10</v>
      </c>
      <c r="F31" s="50">
        <v>5</v>
      </c>
      <c r="G31" s="50">
        <v>0</v>
      </c>
      <c r="H31" s="50">
        <v>0</v>
      </c>
      <c r="I31" s="50">
        <v>8</v>
      </c>
      <c r="J31" s="50">
        <v>0</v>
      </c>
      <c r="K31" s="50">
        <v>0</v>
      </c>
      <c r="L31" s="50">
        <v>0</v>
      </c>
      <c r="M31" s="50">
        <v>65</v>
      </c>
      <c r="N31" s="50">
        <v>0</v>
      </c>
      <c r="O31" s="17">
        <f t="shared" si="0"/>
        <v>88</v>
      </c>
      <c r="P31" s="17">
        <f t="shared" si="1"/>
        <v>153</v>
      </c>
      <c r="R31" s="36" t="s">
        <v>155</v>
      </c>
      <c r="S31" s="34">
        <f>SUM(C94:C97)</f>
        <v>18</v>
      </c>
      <c r="T31" s="34">
        <f t="shared" ref="T31:AF31" si="23">SUM(D94:D97)</f>
        <v>4</v>
      </c>
      <c r="U31" s="34">
        <f t="shared" si="23"/>
        <v>1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27</v>
      </c>
      <c r="AD31" s="34">
        <f t="shared" si="23"/>
        <v>0</v>
      </c>
      <c r="AE31" s="31">
        <f t="shared" si="23"/>
        <v>26</v>
      </c>
      <c r="AF31" s="31">
        <f t="shared" si="23"/>
        <v>53</v>
      </c>
    </row>
    <row r="32" spans="2:32" ht="23.1" customHeight="1" x14ac:dyDescent="0.25">
      <c r="B32" s="46" t="s">
        <v>59</v>
      </c>
      <c r="C32" s="50">
        <v>59</v>
      </c>
      <c r="D32" s="50">
        <v>7</v>
      </c>
      <c r="E32" s="50">
        <v>8</v>
      </c>
      <c r="F32" s="50">
        <v>5</v>
      </c>
      <c r="G32" s="50">
        <v>0</v>
      </c>
      <c r="H32" s="50">
        <v>0</v>
      </c>
      <c r="I32" s="50">
        <v>3</v>
      </c>
      <c r="J32" s="50">
        <v>1</v>
      </c>
      <c r="K32" s="50">
        <v>1</v>
      </c>
      <c r="L32" s="50">
        <v>0</v>
      </c>
      <c r="M32" s="50">
        <v>72</v>
      </c>
      <c r="N32" s="50">
        <v>0</v>
      </c>
      <c r="O32" s="17">
        <f t="shared" si="0"/>
        <v>84</v>
      </c>
      <c r="P32" s="17">
        <f t="shared" si="1"/>
        <v>156</v>
      </c>
      <c r="R32" s="53" t="s">
        <v>156</v>
      </c>
      <c r="S32" s="34">
        <f>SUM(C98:C101)</f>
        <v>16</v>
      </c>
      <c r="T32" s="34">
        <f t="shared" ref="T32:AF32" si="24">SUM(D98:D101)</f>
        <v>4</v>
      </c>
      <c r="U32" s="34">
        <f t="shared" si="24"/>
        <v>4</v>
      </c>
      <c r="V32" s="34">
        <f t="shared" si="24"/>
        <v>8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30</v>
      </c>
      <c r="AD32" s="34">
        <f t="shared" si="24"/>
        <v>0</v>
      </c>
      <c r="AE32" s="31">
        <f t="shared" si="24"/>
        <v>32</v>
      </c>
      <c r="AF32" s="31">
        <f t="shared" si="24"/>
        <v>62</v>
      </c>
    </row>
    <row r="33" spans="2:32" ht="23.1" customHeight="1" x14ac:dyDescent="0.25">
      <c r="B33" s="45" t="s">
        <v>60</v>
      </c>
      <c r="C33" s="50">
        <v>48</v>
      </c>
      <c r="D33" s="50">
        <v>17</v>
      </c>
      <c r="E33" s="50">
        <v>8</v>
      </c>
      <c r="F33" s="50">
        <v>10</v>
      </c>
      <c r="G33" s="50">
        <v>0</v>
      </c>
      <c r="H33" s="50">
        <v>0</v>
      </c>
      <c r="I33" s="50">
        <v>9</v>
      </c>
      <c r="J33" s="50">
        <v>2</v>
      </c>
      <c r="K33" s="50">
        <v>0</v>
      </c>
      <c r="L33" s="50">
        <v>0</v>
      </c>
      <c r="M33" s="50">
        <v>73</v>
      </c>
      <c r="N33" s="50">
        <v>0</v>
      </c>
      <c r="O33" s="17">
        <f t="shared" si="0"/>
        <v>94</v>
      </c>
      <c r="P33" s="17">
        <f t="shared" si="1"/>
        <v>167</v>
      </c>
      <c r="R33" s="53" t="s">
        <v>157</v>
      </c>
      <c r="S33" s="34">
        <f>SUM(C102:C105)</f>
        <v>45</v>
      </c>
      <c r="T33" s="34">
        <f t="shared" ref="T33:AF33" si="25">SUM(D102:D105)</f>
        <v>5</v>
      </c>
      <c r="U33" s="34">
        <f t="shared" si="25"/>
        <v>6</v>
      </c>
      <c r="V33" s="34">
        <f t="shared" si="25"/>
        <v>31</v>
      </c>
      <c r="W33" s="34">
        <f t="shared" si="25"/>
        <v>2</v>
      </c>
      <c r="X33" s="34">
        <f t="shared" si="25"/>
        <v>0</v>
      </c>
      <c r="Y33" s="34">
        <f t="shared" si="25"/>
        <v>8</v>
      </c>
      <c r="Z33" s="34">
        <f t="shared" si="25"/>
        <v>1</v>
      </c>
      <c r="AA33" s="34">
        <f t="shared" si="25"/>
        <v>0</v>
      </c>
      <c r="AB33" s="34">
        <f t="shared" si="25"/>
        <v>1</v>
      </c>
      <c r="AC33" s="34">
        <f t="shared" si="25"/>
        <v>94</v>
      </c>
      <c r="AD33" s="34">
        <f t="shared" si="25"/>
        <v>0</v>
      </c>
      <c r="AE33" s="31">
        <f t="shared" si="25"/>
        <v>99</v>
      </c>
      <c r="AF33" s="31">
        <f t="shared" si="25"/>
        <v>193</v>
      </c>
    </row>
    <row r="34" spans="2:32" ht="23.1" customHeight="1" x14ac:dyDescent="0.25">
      <c r="B34" s="46" t="s">
        <v>61</v>
      </c>
      <c r="C34" s="50">
        <v>56</v>
      </c>
      <c r="D34" s="50">
        <v>6</v>
      </c>
      <c r="E34" s="50">
        <v>5</v>
      </c>
      <c r="F34" s="50">
        <v>11</v>
      </c>
      <c r="G34" s="50">
        <v>0</v>
      </c>
      <c r="H34" s="50">
        <v>0</v>
      </c>
      <c r="I34" s="50">
        <v>10</v>
      </c>
      <c r="J34" s="50">
        <v>1</v>
      </c>
      <c r="K34" s="50">
        <v>1</v>
      </c>
      <c r="L34" s="50">
        <v>0</v>
      </c>
      <c r="M34" s="50">
        <v>64</v>
      </c>
      <c r="N34" s="50">
        <v>0</v>
      </c>
      <c r="O34" s="17">
        <f t="shared" si="0"/>
        <v>90</v>
      </c>
      <c r="P34" s="17">
        <f t="shared" si="1"/>
        <v>154</v>
      </c>
      <c r="R34" s="54" t="s">
        <v>90</v>
      </c>
      <c r="S34" s="55">
        <f t="shared" ref="S34:AF34" si="26">MAX(S10:S12)</f>
        <v>301</v>
      </c>
      <c r="T34" s="55">
        <f t="shared" si="26"/>
        <v>36</v>
      </c>
      <c r="U34" s="55">
        <f t="shared" si="26"/>
        <v>28</v>
      </c>
      <c r="V34" s="55">
        <f t="shared" si="26"/>
        <v>54</v>
      </c>
      <c r="W34" s="55">
        <f t="shared" si="26"/>
        <v>3</v>
      </c>
      <c r="X34" s="55">
        <f t="shared" si="26"/>
        <v>1</v>
      </c>
      <c r="Y34" s="55">
        <f t="shared" si="26"/>
        <v>36</v>
      </c>
      <c r="Z34" s="55">
        <f t="shared" si="26"/>
        <v>3</v>
      </c>
      <c r="AA34" s="55">
        <f t="shared" si="26"/>
        <v>4</v>
      </c>
      <c r="AB34" s="55">
        <f t="shared" si="26"/>
        <v>0</v>
      </c>
      <c r="AC34" s="55">
        <f t="shared" si="26"/>
        <v>438</v>
      </c>
      <c r="AD34" s="55">
        <f t="shared" si="26"/>
        <v>0</v>
      </c>
      <c r="AE34" s="40">
        <f t="shared" si="26"/>
        <v>447</v>
      </c>
      <c r="AF34" s="40">
        <f t="shared" si="26"/>
        <v>885</v>
      </c>
    </row>
    <row r="35" spans="2:32" ht="23.1" customHeight="1" x14ac:dyDescent="0.25">
      <c r="B35" s="46" t="s">
        <v>62</v>
      </c>
      <c r="C35" s="50">
        <v>29</v>
      </c>
      <c r="D35" s="50">
        <v>10</v>
      </c>
      <c r="E35" s="50">
        <v>7</v>
      </c>
      <c r="F35" s="50">
        <v>6</v>
      </c>
      <c r="G35" s="50">
        <v>0</v>
      </c>
      <c r="H35" s="50">
        <v>0</v>
      </c>
      <c r="I35" s="50">
        <v>10</v>
      </c>
      <c r="J35" s="50">
        <v>0</v>
      </c>
      <c r="K35" s="50">
        <v>1</v>
      </c>
      <c r="L35" s="50">
        <v>0</v>
      </c>
      <c r="M35" s="50">
        <v>77</v>
      </c>
      <c r="N35" s="50">
        <v>0</v>
      </c>
      <c r="O35" s="17">
        <f t="shared" si="0"/>
        <v>63</v>
      </c>
      <c r="P35" s="17">
        <f t="shared" si="1"/>
        <v>140</v>
      </c>
      <c r="R35" s="54" t="s">
        <v>91</v>
      </c>
      <c r="S35" s="55">
        <f t="shared" ref="S35:AF35" si="27">MAX(S13:S18)</f>
        <v>280</v>
      </c>
      <c r="T35" s="55">
        <f t="shared" si="27"/>
        <v>41</v>
      </c>
      <c r="U35" s="55">
        <f t="shared" si="27"/>
        <v>31</v>
      </c>
      <c r="V35" s="55">
        <f t="shared" si="27"/>
        <v>40</v>
      </c>
      <c r="W35" s="55">
        <f t="shared" si="27"/>
        <v>1</v>
      </c>
      <c r="X35" s="55">
        <f t="shared" si="27"/>
        <v>1</v>
      </c>
      <c r="Y35" s="55">
        <f t="shared" si="27"/>
        <v>49</v>
      </c>
      <c r="Z35" s="55">
        <f t="shared" si="27"/>
        <v>11</v>
      </c>
      <c r="AA35" s="55">
        <f t="shared" si="27"/>
        <v>6</v>
      </c>
      <c r="AB35" s="55">
        <f t="shared" si="27"/>
        <v>1</v>
      </c>
      <c r="AC35" s="55">
        <f t="shared" si="27"/>
        <v>341</v>
      </c>
      <c r="AD35" s="55">
        <f t="shared" si="27"/>
        <v>0</v>
      </c>
      <c r="AE35" s="40">
        <f t="shared" si="27"/>
        <v>428</v>
      </c>
      <c r="AF35" s="40">
        <f t="shared" si="27"/>
        <v>769</v>
      </c>
    </row>
    <row r="36" spans="2:32" ht="23.1" customHeight="1" x14ac:dyDescent="0.25">
      <c r="B36" s="46" t="s">
        <v>63</v>
      </c>
      <c r="C36" s="50">
        <v>61</v>
      </c>
      <c r="D36" s="50">
        <v>7</v>
      </c>
      <c r="E36" s="50">
        <v>6</v>
      </c>
      <c r="F36" s="50">
        <v>5</v>
      </c>
      <c r="G36" s="50">
        <v>0</v>
      </c>
      <c r="H36" s="50">
        <v>0</v>
      </c>
      <c r="I36" s="50">
        <v>14</v>
      </c>
      <c r="J36" s="50">
        <v>1</v>
      </c>
      <c r="K36" s="50">
        <v>1</v>
      </c>
      <c r="L36" s="50">
        <v>0</v>
      </c>
      <c r="M36" s="50">
        <v>73</v>
      </c>
      <c r="N36" s="50">
        <v>0</v>
      </c>
      <c r="O36" s="17">
        <f t="shared" si="0"/>
        <v>95</v>
      </c>
      <c r="P36" s="17">
        <f t="shared" si="1"/>
        <v>168</v>
      </c>
      <c r="R36" s="54" t="s">
        <v>92</v>
      </c>
      <c r="S36" s="55">
        <f t="shared" ref="S36:AF36" si="28">MAX(S19:S21)</f>
        <v>260</v>
      </c>
      <c r="T36" s="55">
        <f t="shared" si="28"/>
        <v>36</v>
      </c>
      <c r="U36" s="55">
        <f t="shared" si="28"/>
        <v>27</v>
      </c>
      <c r="V36" s="55">
        <f t="shared" si="28"/>
        <v>43</v>
      </c>
      <c r="W36" s="55">
        <f t="shared" si="28"/>
        <v>1</v>
      </c>
      <c r="X36" s="55">
        <f t="shared" si="28"/>
        <v>0</v>
      </c>
      <c r="Y36" s="55">
        <f t="shared" si="28"/>
        <v>31</v>
      </c>
      <c r="Z36" s="55">
        <f t="shared" si="28"/>
        <v>42</v>
      </c>
      <c r="AA36" s="55">
        <f t="shared" si="28"/>
        <v>2</v>
      </c>
      <c r="AB36" s="55">
        <f t="shared" si="28"/>
        <v>2</v>
      </c>
      <c r="AC36" s="55">
        <f t="shared" si="28"/>
        <v>339</v>
      </c>
      <c r="AD36" s="55">
        <f t="shared" si="28"/>
        <v>1</v>
      </c>
      <c r="AE36" s="40">
        <f t="shared" si="28"/>
        <v>401</v>
      </c>
      <c r="AF36" s="40">
        <f t="shared" si="28"/>
        <v>692</v>
      </c>
    </row>
    <row r="37" spans="2:32" ht="23.1" customHeight="1" x14ac:dyDescent="0.25">
      <c r="B37" s="45" t="s">
        <v>64</v>
      </c>
      <c r="C37" s="50">
        <v>40</v>
      </c>
      <c r="D37" s="50">
        <v>3</v>
      </c>
      <c r="E37" s="50">
        <v>4</v>
      </c>
      <c r="F37" s="50">
        <v>7</v>
      </c>
      <c r="G37" s="50">
        <v>0</v>
      </c>
      <c r="H37" s="50">
        <v>0</v>
      </c>
      <c r="I37" s="50">
        <v>7</v>
      </c>
      <c r="J37" s="50">
        <v>1</v>
      </c>
      <c r="K37" s="50">
        <v>0</v>
      </c>
      <c r="L37" s="50">
        <v>0</v>
      </c>
      <c r="M37" s="50">
        <v>55</v>
      </c>
      <c r="N37" s="50">
        <v>0</v>
      </c>
      <c r="O37" s="17">
        <f t="shared" si="0"/>
        <v>62</v>
      </c>
      <c r="P37" s="17">
        <f t="shared" si="1"/>
        <v>117</v>
      </c>
      <c r="R37" s="37" t="s">
        <v>85</v>
      </c>
      <c r="S37" s="35">
        <f t="shared" ref="S37:AF37" si="29">SUM(S10:S12)</f>
        <v>779</v>
      </c>
      <c r="T37" s="16">
        <f t="shared" si="29"/>
        <v>87</v>
      </c>
      <c r="U37" s="16">
        <f t="shared" si="29"/>
        <v>66</v>
      </c>
      <c r="V37" s="16">
        <f t="shared" si="29"/>
        <v>140</v>
      </c>
      <c r="W37" s="16">
        <f t="shared" si="29"/>
        <v>6</v>
      </c>
      <c r="X37" s="16">
        <f t="shared" si="29"/>
        <v>2</v>
      </c>
      <c r="Y37" s="16">
        <f t="shared" si="29"/>
        <v>84</v>
      </c>
      <c r="Z37" s="16">
        <f t="shared" si="29"/>
        <v>4</v>
      </c>
      <c r="AA37" s="16">
        <f t="shared" si="29"/>
        <v>6</v>
      </c>
      <c r="AB37" s="16">
        <f t="shared" si="29"/>
        <v>0</v>
      </c>
      <c r="AC37" s="16">
        <f t="shared" si="29"/>
        <v>1186</v>
      </c>
      <c r="AD37" s="16">
        <f t="shared" si="29"/>
        <v>0</v>
      </c>
      <c r="AE37" s="32">
        <f t="shared" si="29"/>
        <v>1174</v>
      </c>
      <c r="AF37" s="32">
        <f t="shared" si="29"/>
        <v>2360</v>
      </c>
    </row>
    <row r="38" spans="2:32" ht="23.1" customHeight="1" x14ac:dyDescent="0.25">
      <c r="B38" s="46" t="s">
        <v>65</v>
      </c>
      <c r="C38" s="50">
        <v>48</v>
      </c>
      <c r="D38" s="50">
        <v>10</v>
      </c>
      <c r="E38" s="50">
        <v>1</v>
      </c>
      <c r="F38" s="50">
        <v>5</v>
      </c>
      <c r="G38" s="50">
        <v>0</v>
      </c>
      <c r="H38" s="50">
        <v>0</v>
      </c>
      <c r="I38" s="50">
        <v>5</v>
      </c>
      <c r="J38" s="50">
        <v>3</v>
      </c>
      <c r="K38" s="50">
        <v>0</v>
      </c>
      <c r="L38" s="50">
        <v>0</v>
      </c>
      <c r="M38" s="50">
        <v>59</v>
      </c>
      <c r="N38" s="50">
        <v>0</v>
      </c>
      <c r="O38" s="17">
        <f t="shared" si="0"/>
        <v>72</v>
      </c>
      <c r="P38" s="17">
        <f t="shared" si="1"/>
        <v>131</v>
      </c>
      <c r="R38" s="28" t="s">
        <v>86</v>
      </c>
      <c r="S38" s="16">
        <f t="shared" ref="S38:AF38" si="30">SUM(S13:S18)</f>
        <v>1298</v>
      </c>
      <c r="T38" s="16">
        <f t="shared" si="30"/>
        <v>198</v>
      </c>
      <c r="U38" s="16">
        <f t="shared" si="30"/>
        <v>138</v>
      </c>
      <c r="V38" s="16">
        <f t="shared" si="30"/>
        <v>176</v>
      </c>
      <c r="W38" s="16">
        <f t="shared" si="30"/>
        <v>1</v>
      </c>
      <c r="X38" s="16">
        <f t="shared" si="30"/>
        <v>2</v>
      </c>
      <c r="Y38" s="16">
        <f t="shared" si="30"/>
        <v>228</v>
      </c>
      <c r="Z38" s="16">
        <f t="shared" si="30"/>
        <v>25</v>
      </c>
      <c r="AA38" s="16">
        <f t="shared" si="30"/>
        <v>14</v>
      </c>
      <c r="AB38" s="16">
        <f t="shared" si="30"/>
        <v>1</v>
      </c>
      <c r="AC38" s="16">
        <f t="shared" si="30"/>
        <v>1733</v>
      </c>
      <c r="AD38" s="16">
        <f t="shared" si="30"/>
        <v>0</v>
      </c>
      <c r="AE38" s="32">
        <f t="shared" si="30"/>
        <v>2081</v>
      </c>
      <c r="AF38" s="32">
        <f t="shared" si="30"/>
        <v>3814</v>
      </c>
    </row>
    <row r="39" spans="2:32" ht="23.1" customHeight="1" x14ac:dyDescent="0.25">
      <c r="B39" s="46" t="s">
        <v>66</v>
      </c>
      <c r="C39" s="50">
        <v>48</v>
      </c>
      <c r="D39" s="50">
        <v>4</v>
      </c>
      <c r="E39" s="50">
        <v>4</v>
      </c>
      <c r="F39" s="50">
        <v>11</v>
      </c>
      <c r="G39" s="50">
        <v>0</v>
      </c>
      <c r="H39" s="50">
        <v>0</v>
      </c>
      <c r="I39" s="50">
        <v>6</v>
      </c>
      <c r="J39" s="50">
        <v>3</v>
      </c>
      <c r="K39" s="50">
        <v>0</v>
      </c>
      <c r="L39" s="50">
        <v>0</v>
      </c>
      <c r="M39" s="50">
        <v>54</v>
      </c>
      <c r="N39" s="50">
        <v>0</v>
      </c>
      <c r="O39" s="17">
        <f t="shared" si="0"/>
        <v>76</v>
      </c>
      <c r="P39" s="17">
        <f t="shared" si="1"/>
        <v>130</v>
      </c>
      <c r="R39" s="29" t="s">
        <v>87</v>
      </c>
      <c r="S39" s="16">
        <f t="shared" ref="S39:AF39" si="31">SUM(S19:S21)</f>
        <v>695</v>
      </c>
      <c r="T39" s="16">
        <f t="shared" si="31"/>
        <v>103</v>
      </c>
      <c r="U39" s="16">
        <f t="shared" si="31"/>
        <v>76</v>
      </c>
      <c r="V39" s="16">
        <f t="shared" si="31"/>
        <v>111</v>
      </c>
      <c r="W39" s="16">
        <f t="shared" si="31"/>
        <v>2</v>
      </c>
      <c r="X39" s="16">
        <f t="shared" si="31"/>
        <v>0</v>
      </c>
      <c r="Y39" s="16">
        <f t="shared" si="31"/>
        <v>31</v>
      </c>
      <c r="Z39" s="16">
        <f t="shared" si="31"/>
        <v>77</v>
      </c>
      <c r="AA39" s="16">
        <f t="shared" si="31"/>
        <v>5</v>
      </c>
      <c r="AB39" s="16">
        <f t="shared" si="31"/>
        <v>3</v>
      </c>
      <c r="AC39" s="16">
        <f t="shared" si="31"/>
        <v>884</v>
      </c>
      <c r="AD39" s="16">
        <f t="shared" si="31"/>
        <v>2</v>
      </c>
      <c r="AE39" s="32">
        <f t="shared" si="31"/>
        <v>1105</v>
      </c>
      <c r="AF39" s="32">
        <f t="shared" si="31"/>
        <v>1989</v>
      </c>
    </row>
    <row r="40" spans="2:32" ht="23.1" customHeight="1" x14ac:dyDescent="0.25">
      <c r="B40" s="46" t="s">
        <v>67</v>
      </c>
      <c r="C40" s="50">
        <v>43</v>
      </c>
      <c r="D40" s="50">
        <v>2</v>
      </c>
      <c r="E40" s="50">
        <v>8</v>
      </c>
      <c r="F40" s="50">
        <v>5</v>
      </c>
      <c r="G40" s="50">
        <v>0</v>
      </c>
      <c r="H40" s="50">
        <v>0</v>
      </c>
      <c r="I40" s="50">
        <v>8</v>
      </c>
      <c r="J40" s="50">
        <v>4</v>
      </c>
      <c r="K40" s="50">
        <v>0</v>
      </c>
      <c r="L40" s="50">
        <v>0</v>
      </c>
      <c r="M40" s="50">
        <v>68</v>
      </c>
      <c r="N40" s="50">
        <v>0</v>
      </c>
      <c r="O40" s="17">
        <f t="shared" si="0"/>
        <v>70</v>
      </c>
      <c r="P40" s="17">
        <f t="shared" si="1"/>
        <v>138</v>
      </c>
      <c r="R40" s="5" t="s">
        <v>17</v>
      </c>
      <c r="S40" s="16">
        <f t="shared" ref="S40:AF40" si="32">SUM(S10:S21)</f>
        <v>2772</v>
      </c>
      <c r="T40" s="16">
        <f t="shared" si="32"/>
        <v>388</v>
      </c>
      <c r="U40" s="16">
        <f t="shared" si="32"/>
        <v>280</v>
      </c>
      <c r="V40" s="16">
        <f t="shared" si="32"/>
        <v>427</v>
      </c>
      <c r="W40" s="16">
        <f t="shared" si="32"/>
        <v>9</v>
      </c>
      <c r="X40" s="16">
        <f t="shared" si="32"/>
        <v>4</v>
      </c>
      <c r="Y40" s="16">
        <f t="shared" si="32"/>
        <v>343</v>
      </c>
      <c r="Z40" s="16">
        <f t="shared" si="32"/>
        <v>106</v>
      </c>
      <c r="AA40" s="16">
        <f t="shared" si="32"/>
        <v>25</v>
      </c>
      <c r="AB40" s="16">
        <f t="shared" si="32"/>
        <v>4</v>
      </c>
      <c r="AC40" s="16">
        <f t="shared" si="32"/>
        <v>3803</v>
      </c>
      <c r="AD40" s="16">
        <f t="shared" si="32"/>
        <v>2</v>
      </c>
      <c r="AE40" s="32">
        <f t="shared" si="32"/>
        <v>4360</v>
      </c>
      <c r="AF40" s="32">
        <f t="shared" si="32"/>
        <v>8163</v>
      </c>
    </row>
    <row r="41" spans="2:32" ht="23.1" customHeight="1" x14ac:dyDescent="0.25">
      <c r="B41" s="45" t="s">
        <v>68</v>
      </c>
      <c r="C41" s="50">
        <v>37</v>
      </c>
      <c r="D41" s="50">
        <v>6</v>
      </c>
      <c r="E41" s="50">
        <v>4</v>
      </c>
      <c r="F41" s="50">
        <v>5</v>
      </c>
      <c r="G41" s="50">
        <v>0</v>
      </c>
      <c r="H41" s="50">
        <v>0</v>
      </c>
      <c r="I41" s="50">
        <v>7</v>
      </c>
      <c r="J41" s="50">
        <v>1</v>
      </c>
      <c r="K41" s="50">
        <v>1</v>
      </c>
      <c r="L41" s="50">
        <v>1</v>
      </c>
      <c r="M41" s="50">
        <v>67</v>
      </c>
      <c r="N41" s="50">
        <v>0</v>
      </c>
      <c r="O41" s="17">
        <f t="shared" si="0"/>
        <v>62</v>
      </c>
      <c r="P41" s="17">
        <f t="shared" si="1"/>
        <v>129</v>
      </c>
      <c r="R41" s="5" t="s">
        <v>159</v>
      </c>
      <c r="S41" s="16">
        <f>SUM(S10:S33)</f>
        <v>3878</v>
      </c>
      <c r="T41" s="16">
        <f t="shared" ref="T41:AF41" si="33">SUM(T10:T33)</f>
        <v>521</v>
      </c>
      <c r="U41" s="16">
        <f t="shared" si="33"/>
        <v>399</v>
      </c>
      <c r="V41" s="16">
        <f t="shared" si="33"/>
        <v>584</v>
      </c>
      <c r="W41" s="16">
        <f t="shared" si="33"/>
        <v>14</v>
      </c>
      <c r="X41" s="16">
        <f t="shared" si="33"/>
        <v>4</v>
      </c>
      <c r="Y41" s="16">
        <f t="shared" si="33"/>
        <v>441</v>
      </c>
      <c r="Z41" s="16">
        <f t="shared" si="33"/>
        <v>111</v>
      </c>
      <c r="AA41" s="16">
        <f t="shared" si="33"/>
        <v>28</v>
      </c>
      <c r="AB41" s="16">
        <f t="shared" si="33"/>
        <v>5</v>
      </c>
      <c r="AC41" s="16">
        <f t="shared" si="33"/>
        <v>5279</v>
      </c>
      <c r="AD41" s="16">
        <f t="shared" si="33"/>
        <v>2</v>
      </c>
      <c r="AE41" s="32">
        <f t="shared" si="33"/>
        <v>5987</v>
      </c>
      <c r="AF41" s="32">
        <f t="shared" si="33"/>
        <v>11266</v>
      </c>
    </row>
    <row r="42" spans="2:32" ht="23.1" customHeight="1" x14ac:dyDescent="0.25">
      <c r="B42" s="46" t="s">
        <v>69</v>
      </c>
      <c r="C42" s="50">
        <v>49</v>
      </c>
      <c r="D42" s="50">
        <v>3</v>
      </c>
      <c r="E42" s="50">
        <v>6</v>
      </c>
      <c r="F42" s="50">
        <v>7</v>
      </c>
      <c r="G42" s="50">
        <v>0</v>
      </c>
      <c r="H42" s="50">
        <v>0</v>
      </c>
      <c r="I42" s="50">
        <v>12</v>
      </c>
      <c r="J42" s="50">
        <v>0</v>
      </c>
      <c r="K42" s="50">
        <v>1</v>
      </c>
      <c r="L42" s="50">
        <v>0</v>
      </c>
      <c r="M42" s="50">
        <v>69</v>
      </c>
      <c r="N42" s="50">
        <v>0</v>
      </c>
      <c r="O42" s="17">
        <f t="shared" si="0"/>
        <v>78</v>
      </c>
      <c r="P42" s="17">
        <f t="shared" si="1"/>
        <v>147</v>
      </c>
      <c r="R42" s="5" t="s">
        <v>160</v>
      </c>
      <c r="S42" s="48">
        <f>S41/S40</f>
        <v>1.398989898989899</v>
      </c>
      <c r="T42" s="48">
        <f t="shared" ref="T42:AF42" si="34">T41/T40</f>
        <v>1.3427835051546391</v>
      </c>
      <c r="U42" s="48">
        <f t="shared" si="34"/>
        <v>1.425</v>
      </c>
      <c r="V42" s="48">
        <f t="shared" si="34"/>
        <v>1.3676814988290398</v>
      </c>
      <c r="W42" s="48">
        <f t="shared" si="34"/>
        <v>1.5555555555555556</v>
      </c>
      <c r="X42" s="48">
        <f t="shared" si="34"/>
        <v>1</v>
      </c>
      <c r="Y42" s="48">
        <f t="shared" si="34"/>
        <v>1.2857142857142858</v>
      </c>
      <c r="Z42" s="48">
        <f t="shared" si="34"/>
        <v>1.0471698113207548</v>
      </c>
      <c r="AA42" s="48">
        <f t="shared" si="34"/>
        <v>1.1200000000000001</v>
      </c>
      <c r="AB42" s="48">
        <f t="shared" si="34"/>
        <v>1.25</v>
      </c>
      <c r="AC42" s="48">
        <f t="shared" si="34"/>
        <v>1.3881146463318432</v>
      </c>
      <c r="AD42" s="48">
        <f t="shared" si="34"/>
        <v>1</v>
      </c>
      <c r="AE42" s="48">
        <f t="shared" si="34"/>
        <v>1.373165137614679</v>
      </c>
      <c r="AF42" s="48">
        <f t="shared" si="34"/>
        <v>1.3801298542202622</v>
      </c>
    </row>
    <row r="43" spans="2:32" ht="23.1" customHeight="1" x14ac:dyDescent="0.25">
      <c r="B43" s="45" t="s">
        <v>70</v>
      </c>
      <c r="C43" s="50">
        <v>54</v>
      </c>
      <c r="D43" s="50">
        <v>13</v>
      </c>
      <c r="E43" s="50">
        <v>8</v>
      </c>
      <c r="F43" s="50">
        <v>6</v>
      </c>
      <c r="G43" s="50">
        <v>0</v>
      </c>
      <c r="H43" s="50">
        <v>0</v>
      </c>
      <c r="I43" s="50">
        <v>12</v>
      </c>
      <c r="J43" s="50">
        <v>0</v>
      </c>
      <c r="K43" s="50">
        <v>2</v>
      </c>
      <c r="L43" s="50">
        <v>0</v>
      </c>
      <c r="M43" s="50">
        <v>63</v>
      </c>
      <c r="N43" s="50">
        <v>0</v>
      </c>
      <c r="O43" s="17">
        <f t="shared" si="0"/>
        <v>95</v>
      </c>
      <c r="P43" s="17">
        <f t="shared" si="1"/>
        <v>158</v>
      </c>
      <c r="R43"/>
      <c r="S43" s="19"/>
      <c r="T43" s="19"/>
    </row>
    <row r="44" spans="2:32" ht="23.1" customHeight="1" x14ac:dyDescent="0.25">
      <c r="B44" s="47" t="s">
        <v>71</v>
      </c>
      <c r="C44" s="50">
        <v>39</v>
      </c>
      <c r="D44" s="50">
        <v>5</v>
      </c>
      <c r="E44" s="50">
        <v>6</v>
      </c>
      <c r="F44" s="50">
        <v>7</v>
      </c>
      <c r="G44" s="50">
        <v>0</v>
      </c>
      <c r="H44" s="50">
        <v>0</v>
      </c>
      <c r="I44" s="50">
        <v>6</v>
      </c>
      <c r="J44" s="50">
        <v>0</v>
      </c>
      <c r="K44" s="50">
        <v>2</v>
      </c>
      <c r="L44" s="50">
        <v>0</v>
      </c>
      <c r="M44" s="50">
        <v>76</v>
      </c>
      <c r="N44" s="50">
        <v>0</v>
      </c>
      <c r="O44" s="17">
        <f t="shared" si="0"/>
        <v>65</v>
      </c>
      <c r="P44" s="17">
        <f t="shared" si="1"/>
        <v>141</v>
      </c>
      <c r="R44"/>
      <c r="S44" s="19"/>
      <c r="T44" s="19"/>
    </row>
    <row r="45" spans="2:32" ht="23.1" customHeight="1" x14ac:dyDescent="0.25">
      <c r="B45" s="45" t="s">
        <v>72</v>
      </c>
      <c r="C45" s="50">
        <v>57</v>
      </c>
      <c r="D45" s="50">
        <v>7</v>
      </c>
      <c r="E45" s="50">
        <v>4</v>
      </c>
      <c r="F45" s="50">
        <v>4</v>
      </c>
      <c r="G45" s="50">
        <v>0</v>
      </c>
      <c r="H45" s="50">
        <v>0</v>
      </c>
      <c r="I45" s="50">
        <v>11</v>
      </c>
      <c r="J45" s="50">
        <v>1</v>
      </c>
      <c r="K45" s="50">
        <v>1</v>
      </c>
      <c r="L45" s="50">
        <v>0</v>
      </c>
      <c r="M45" s="50">
        <v>66</v>
      </c>
      <c r="N45" s="50">
        <v>0</v>
      </c>
      <c r="O45" s="17">
        <f t="shared" si="0"/>
        <v>85</v>
      </c>
      <c r="P45" s="17">
        <f t="shared" si="1"/>
        <v>151</v>
      </c>
      <c r="R45"/>
      <c r="S45" s="19"/>
      <c r="T45" s="19"/>
    </row>
    <row r="46" spans="2:32" ht="23.1" customHeight="1" x14ac:dyDescent="0.25">
      <c r="B46" s="46" t="s">
        <v>73</v>
      </c>
      <c r="C46" s="50">
        <v>63</v>
      </c>
      <c r="D46" s="50">
        <v>8</v>
      </c>
      <c r="E46" s="50">
        <v>5</v>
      </c>
      <c r="F46" s="50">
        <v>7</v>
      </c>
      <c r="G46" s="50">
        <v>0</v>
      </c>
      <c r="H46" s="50">
        <v>0</v>
      </c>
      <c r="I46" s="50">
        <v>8</v>
      </c>
      <c r="J46" s="50">
        <v>0</v>
      </c>
      <c r="K46" s="50">
        <v>0</v>
      </c>
      <c r="L46" s="50">
        <v>0</v>
      </c>
      <c r="M46" s="50">
        <v>75</v>
      </c>
      <c r="N46" s="50">
        <v>0</v>
      </c>
      <c r="O46" s="17">
        <f t="shared" si="0"/>
        <v>91</v>
      </c>
      <c r="P46" s="17">
        <f t="shared" si="1"/>
        <v>166</v>
      </c>
      <c r="R46" s="19"/>
      <c r="S46" s="19"/>
      <c r="T46"/>
    </row>
    <row r="47" spans="2:32" ht="23.1" customHeight="1" x14ac:dyDescent="0.25">
      <c r="B47" s="46" t="s">
        <v>74</v>
      </c>
      <c r="C47" s="50">
        <v>55</v>
      </c>
      <c r="D47" s="50">
        <v>9</v>
      </c>
      <c r="E47" s="50">
        <v>6</v>
      </c>
      <c r="F47" s="50">
        <v>10</v>
      </c>
      <c r="G47" s="50">
        <v>0</v>
      </c>
      <c r="H47" s="50">
        <v>0</v>
      </c>
      <c r="I47" s="50">
        <v>7</v>
      </c>
      <c r="J47" s="50">
        <v>1</v>
      </c>
      <c r="K47" s="50">
        <v>0</v>
      </c>
      <c r="L47" s="50">
        <v>1</v>
      </c>
      <c r="M47" s="50">
        <v>111</v>
      </c>
      <c r="N47" s="50">
        <v>0</v>
      </c>
      <c r="O47" s="17">
        <f t="shared" si="0"/>
        <v>89</v>
      </c>
      <c r="P47" s="17">
        <f t="shared" si="1"/>
        <v>200</v>
      </c>
      <c r="R47" s="19"/>
      <c r="S47" s="19"/>
      <c r="T47"/>
    </row>
    <row r="48" spans="2:32" ht="23.1" customHeight="1" x14ac:dyDescent="0.25">
      <c r="B48" s="46" t="s">
        <v>75</v>
      </c>
      <c r="C48" s="50">
        <v>43</v>
      </c>
      <c r="D48" s="50">
        <v>8</v>
      </c>
      <c r="E48" s="50">
        <v>9</v>
      </c>
      <c r="F48" s="50">
        <v>12</v>
      </c>
      <c r="G48" s="50">
        <v>0</v>
      </c>
      <c r="H48" s="50">
        <v>0</v>
      </c>
      <c r="I48" s="50">
        <v>8</v>
      </c>
      <c r="J48" s="50">
        <v>0</v>
      </c>
      <c r="K48" s="50">
        <v>0</v>
      </c>
      <c r="L48" s="50">
        <v>0</v>
      </c>
      <c r="M48" s="50">
        <v>70</v>
      </c>
      <c r="N48" s="50">
        <v>1</v>
      </c>
      <c r="O48" s="17">
        <f t="shared" si="0"/>
        <v>81</v>
      </c>
      <c r="P48" s="17">
        <f t="shared" si="1"/>
        <v>151</v>
      </c>
      <c r="R48" s="19"/>
      <c r="S48" s="19"/>
      <c r="T48"/>
    </row>
    <row r="49" spans="2:20" ht="23.1" customHeight="1" x14ac:dyDescent="0.25">
      <c r="B49" s="45" t="s">
        <v>76</v>
      </c>
      <c r="C49" s="50">
        <v>59</v>
      </c>
      <c r="D49" s="50">
        <v>10</v>
      </c>
      <c r="E49" s="50">
        <v>4</v>
      </c>
      <c r="F49" s="50">
        <v>9</v>
      </c>
      <c r="G49" s="50">
        <v>0</v>
      </c>
      <c r="H49" s="50">
        <v>0</v>
      </c>
      <c r="I49" s="50">
        <v>8</v>
      </c>
      <c r="J49" s="50">
        <v>1</v>
      </c>
      <c r="K49" s="50">
        <v>1</v>
      </c>
      <c r="L49" s="50">
        <v>0</v>
      </c>
      <c r="M49" s="50">
        <v>83</v>
      </c>
      <c r="N49" s="50">
        <v>0</v>
      </c>
      <c r="O49" s="17">
        <f t="shared" si="0"/>
        <v>92</v>
      </c>
      <c r="P49" s="17">
        <f t="shared" si="1"/>
        <v>175</v>
      </c>
      <c r="R49" s="19"/>
      <c r="S49" s="19"/>
      <c r="T49"/>
    </row>
    <row r="50" spans="2:20" ht="23.1" customHeight="1" x14ac:dyDescent="0.25">
      <c r="B50" s="46" t="s">
        <v>77</v>
      </c>
      <c r="C50" s="50">
        <v>67</v>
      </c>
      <c r="D50" s="50">
        <v>9</v>
      </c>
      <c r="E50" s="50">
        <v>5</v>
      </c>
      <c r="F50" s="50">
        <v>11</v>
      </c>
      <c r="G50" s="50">
        <v>0</v>
      </c>
      <c r="H50" s="50">
        <v>0</v>
      </c>
      <c r="I50" s="50">
        <v>0</v>
      </c>
      <c r="J50" s="50">
        <v>9</v>
      </c>
      <c r="K50" s="50">
        <v>0</v>
      </c>
      <c r="L50" s="50">
        <v>0</v>
      </c>
      <c r="M50" s="50">
        <v>78</v>
      </c>
      <c r="N50" s="50">
        <v>0</v>
      </c>
      <c r="O50" s="17">
        <f t="shared" si="0"/>
        <v>101</v>
      </c>
      <c r="P50" s="17">
        <f t="shared" si="1"/>
        <v>179</v>
      </c>
      <c r="R50" s="19"/>
      <c r="S50" s="19"/>
      <c r="T50"/>
    </row>
    <row r="51" spans="2:20" ht="23.1" customHeight="1" x14ac:dyDescent="0.25">
      <c r="B51" s="46" t="s">
        <v>78</v>
      </c>
      <c r="C51" s="50">
        <v>67</v>
      </c>
      <c r="D51" s="50">
        <v>9</v>
      </c>
      <c r="E51" s="50">
        <v>4</v>
      </c>
      <c r="F51" s="50">
        <v>14</v>
      </c>
      <c r="G51" s="50">
        <v>1</v>
      </c>
      <c r="H51" s="50">
        <v>0</v>
      </c>
      <c r="I51" s="50">
        <v>0</v>
      </c>
      <c r="J51" s="50">
        <v>13</v>
      </c>
      <c r="K51" s="50">
        <v>1</v>
      </c>
      <c r="L51" s="50">
        <v>0</v>
      </c>
      <c r="M51" s="50">
        <v>72</v>
      </c>
      <c r="N51" s="50">
        <v>1</v>
      </c>
      <c r="O51" s="17">
        <f t="shared" si="0"/>
        <v>110</v>
      </c>
      <c r="P51" s="17">
        <f t="shared" si="1"/>
        <v>182</v>
      </c>
      <c r="R51" s="19"/>
      <c r="S51" s="19"/>
      <c r="T51"/>
    </row>
    <row r="52" spans="2:20" ht="23.1" customHeight="1" x14ac:dyDescent="0.25">
      <c r="B52" s="46" t="s">
        <v>79</v>
      </c>
      <c r="C52" s="50">
        <v>64</v>
      </c>
      <c r="D52" s="50">
        <v>9</v>
      </c>
      <c r="E52" s="50">
        <v>9</v>
      </c>
      <c r="F52" s="50">
        <v>8</v>
      </c>
      <c r="G52" s="50">
        <v>0</v>
      </c>
      <c r="H52" s="50">
        <v>0</v>
      </c>
      <c r="I52" s="50">
        <v>0</v>
      </c>
      <c r="J52" s="50">
        <v>6</v>
      </c>
      <c r="K52" s="50">
        <v>0</v>
      </c>
      <c r="L52" s="50">
        <v>0</v>
      </c>
      <c r="M52" s="50">
        <v>61</v>
      </c>
      <c r="N52" s="50">
        <v>0</v>
      </c>
      <c r="O52" s="17">
        <f t="shared" si="0"/>
        <v>96</v>
      </c>
      <c r="P52" s="17">
        <f t="shared" si="1"/>
        <v>157</v>
      </c>
      <c r="R52" s="19"/>
      <c r="S52" s="19"/>
      <c r="T52"/>
    </row>
    <row r="53" spans="2:20" ht="23.1" customHeight="1" x14ac:dyDescent="0.25">
      <c r="B53" s="45" t="s">
        <v>80</v>
      </c>
      <c r="C53" s="50">
        <v>62</v>
      </c>
      <c r="D53" s="50">
        <v>9</v>
      </c>
      <c r="E53" s="50">
        <v>7</v>
      </c>
      <c r="F53" s="50">
        <v>10</v>
      </c>
      <c r="G53" s="50">
        <v>0</v>
      </c>
      <c r="H53" s="50">
        <v>0</v>
      </c>
      <c r="I53" s="50">
        <v>0</v>
      </c>
      <c r="J53" s="50">
        <v>5</v>
      </c>
      <c r="K53" s="50">
        <v>1</v>
      </c>
      <c r="L53" s="50">
        <v>0</v>
      </c>
      <c r="M53" s="50">
        <v>54</v>
      </c>
      <c r="N53" s="50">
        <v>0</v>
      </c>
      <c r="O53" s="17">
        <f t="shared" si="0"/>
        <v>94</v>
      </c>
      <c r="P53" s="17">
        <f t="shared" si="1"/>
        <v>148</v>
      </c>
      <c r="R53" s="19"/>
      <c r="S53" s="19"/>
      <c r="T53"/>
    </row>
    <row r="54" spans="2:20" ht="23.1" customHeight="1" x14ac:dyDescent="0.25">
      <c r="B54" s="45" t="s">
        <v>81</v>
      </c>
      <c r="C54" s="50">
        <v>53</v>
      </c>
      <c r="D54" s="50">
        <v>5</v>
      </c>
      <c r="E54" s="50">
        <v>6</v>
      </c>
      <c r="F54" s="50">
        <v>12</v>
      </c>
      <c r="G54" s="50">
        <v>1</v>
      </c>
      <c r="H54" s="50">
        <v>0</v>
      </c>
      <c r="I54" s="50">
        <v>0</v>
      </c>
      <c r="J54" s="50">
        <v>7</v>
      </c>
      <c r="K54" s="50">
        <v>0</v>
      </c>
      <c r="L54" s="50">
        <v>0</v>
      </c>
      <c r="M54" s="50">
        <v>62</v>
      </c>
      <c r="N54" s="50">
        <v>0</v>
      </c>
      <c r="O54" s="17">
        <f t="shared" si="0"/>
        <v>84</v>
      </c>
      <c r="P54" s="17">
        <f t="shared" si="1"/>
        <v>146</v>
      </c>
      <c r="R54" s="19"/>
      <c r="S54" s="19"/>
      <c r="T54"/>
    </row>
    <row r="55" spans="2:20" ht="23.1" customHeight="1" x14ac:dyDescent="0.25">
      <c r="B55" s="45" t="s">
        <v>82</v>
      </c>
      <c r="C55" s="50">
        <v>50</v>
      </c>
      <c r="D55" s="50">
        <v>5</v>
      </c>
      <c r="E55" s="50">
        <v>9</v>
      </c>
      <c r="F55" s="50">
        <v>5</v>
      </c>
      <c r="G55" s="50">
        <v>0</v>
      </c>
      <c r="H55" s="50">
        <v>0</v>
      </c>
      <c r="I55" s="50">
        <v>0</v>
      </c>
      <c r="J55" s="50">
        <v>12</v>
      </c>
      <c r="K55" s="50">
        <v>1</v>
      </c>
      <c r="L55" s="50">
        <v>1</v>
      </c>
      <c r="M55" s="50">
        <v>48</v>
      </c>
      <c r="N55" s="50">
        <v>0</v>
      </c>
      <c r="O55" s="17">
        <f t="shared" si="0"/>
        <v>83</v>
      </c>
      <c r="P55" s="17">
        <f t="shared" si="1"/>
        <v>131</v>
      </c>
      <c r="R55" s="19"/>
      <c r="S55" s="19"/>
      <c r="T55"/>
    </row>
    <row r="56" spans="2:20" ht="23.1" customHeight="1" x14ac:dyDescent="0.25">
      <c r="B56" s="45" t="s">
        <v>83</v>
      </c>
      <c r="C56" s="50">
        <v>55</v>
      </c>
      <c r="D56" s="50">
        <v>11</v>
      </c>
      <c r="E56" s="50">
        <v>4</v>
      </c>
      <c r="F56" s="50">
        <v>4</v>
      </c>
      <c r="G56" s="50">
        <v>0</v>
      </c>
      <c r="H56" s="50">
        <v>0</v>
      </c>
      <c r="I56" s="50">
        <v>0</v>
      </c>
      <c r="J56" s="50">
        <v>12</v>
      </c>
      <c r="K56" s="50">
        <v>0</v>
      </c>
      <c r="L56" s="50">
        <v>1</v>
      </c>
      <c r="M56" s="50">
        <v>69</v>
      </c>
      <c r="N56" s="50">
        <v>0</v>
      </c>
      <c r="O56" s="17">
        <f t="shared" si="0"/>
        <v>87</v>
      </c>
      <c r="P56" s="17">
        <f t="shared" si="1"/>
        <v>156</v>
      </c>
      <c r="R56" s="19"/>
      <c r="S56" s="19"/>
      <c r="T56"/>
    </row>
    <row r="57" spans="2:20" ht="23.1" customHeight="1" x14ac:dyDescent="0.25">
      <c r="B57" s="45" t="s">
        <v>84</v>
      </c>
      <c r="C57" s="50">
        <v>57</v>
      </c>
      <c r="D57" s="50">
        <v>11</v>
      </c>
      <c r="E57" s="50">
        <v>8</v>
      </c>
      <c r="F57" s="50">
        <v>9</v>
      </c>
      <c r="G57" s="50">
        <v>0</v>
      </c>
      <c r="H57" s="50">
        <v>0</v>
      </c>
      <c r="I57" s="50">
        <v>0</v>
      </c>
      <c r="J57" s="50">
        <v>11</v>
      </c>
      <c r="K57" s="50">
        <v>1</v>
      </c>
      <c r="L57" s="50">
        <v>0</v>
      </c>
      <c r="M57" s="50">
        <v>101</v>
      </c>
      <c r="N57" s="50">
        <v>0</v>
      </c>
      <c r="O57" s="17">
        <f t="shared" si="0"/>
        <v>97</v>
      </c>
      <c r="P57" s="17">
        <f t="shared" si="1"/>
        <v>198</v>
      </c>
      <c r="R57" s="19"/>
      <c r="S57" s="19"/>
      <c r="T57"/>
    </row>
    <row r="58" spans="2:20" ht="23.1" customHeight="1" x14ac:dyDescent="0.25">
      <c r="B58" s="45" t="s">
        <v>99</v>
      </c>
      <c r="C58" s="50">
        <v>76</v>
      </c>
      <c r="D58" s="50">
        <v>5</v>
      </c>
      <c r="E58" s="50">
        <v>11</v>
      </c>
      <c r="F58" s="50">
        <v>6</v>
      </c>
      <c r="G58" s="50">
        <v>0</v>
      </c>
      <c r="H58" s="50">
        <v>0</v>
      </c>
      <c r="I58" s="50">
        <v>6</v>
      </c>
      <c r="J58" s="50">
        <v>0</v>
      </c>
      <c r="K58" s="50">
        <v>0</v>
      </c>
      <c r="L58" s="50">
        <v>0</v>
      </c>
      <c r="M58" s="50">
        <v>92</v>
      </c>
      <c r="N58" s="50">
        <v>0</v>
      </c>
      <c r="O58" s="17">
        <f t="shared" si="0"/>
        <v>104</v>
      </c>
      <c r="P58" s="17">
        <f t="shared" si="1"/>
        <v>196</v>
      </c>
      <c r="R58" s="19"/>
      <c r="S58" s="19"/>
      <c r="T58"/>
    </row>
    <row r="59" spans="2:20" ht="23.1" customHeight="1" x14ac:dyDescent="0.25">
      <c r="B59" s="45" t="s">
        <v>100</v>
      </c>
      <c r="C59" s="50">
        <v>79</v>
      </c>
      <c r="D59" s="50">
        <v>5</v>
      </c>
      <c r="E59" s="50">
        <v>12</v>
      </c>
      <c r="F59" s="50">
        <v>12</v>
      </c>
      <c r="G59" s="50">
        <v>0</v>
      </c>
      <c r="H59" s="50">
        <v>0</v>
      </c>
      <c r="I59" s="50">
        <v>10</v>
      </c>
      <c r="J59" s="50">
        <v>1</v>
      </c>
      <c r="K59" s="50">
        <v>1</v>
      </c>
      <c r="L59" s="50">
        <v>0</v>
      </c>
      <c r="M59" s="50">
        <v>115</v>
      </c>
      <c r="N59" s="50">
        <v>0</v>
      </c>
      <c r="O59" s="17">
        <f t="shared" si="0"/>
        <v>120</v>
      </c>
      <c r="P59" s="17">
        <f t="shared" si="1"/>
        <v>235</v>
      </c>
      <c r="R59" s="19"/>
      <c r="S59" s="19"/>
      <c r="T59"/>
    </row>
    <row r="60" spans="2:20" ht="23.1" customHeight="1" x14ac:dyDescent="0.25">
      <c r="B60" s="45" t="s">
        <v>101</v>
      </c>
      <c r="C60" s="50">
        <v>71</v>
      </c>
      <c r="D60" s="50">
        <v>13</v>
      </c>
      <c r="E60" s="50">
        <v>9</v>
      </c>
      <c r="F60" s="50">
        <v>8</v>
      </c>
      <c r="G60" s="50">
        <v>1</v>
      </c>
      <c r="H60" s="50">
        <v>0</v>
      </c>
      <c r="I60" s="50">
        <v>5</v>
      </c>
      <c r="J60" s="50">
        <v>0</v>
      </c>
      <c r="K60" s="50">
        <v>0</v>
      </c>
      <c r="L60" s="50">
        <v>0</v>
      </c>
      <c r="M60" s="50">
        <v>86</v>
      </c>
      <c r="N60" s="50">
        <v>0</v>
      </c>
      <c r="O60" s="17">
        <f t="shared" si="0"/>
        <v>107</v>
      </c>
      <c r="P60" s="17">
        <f t="shared" si="1"/>
        <v>193</v>
      </c>
      <c r="R60" s="19"/>
      <c r="S60" s="19"/>
      <c r="T60"/>
    </row>
    <row r="61" spans="2:20" ht="23.1" customHeight="1" x14ac:dyDescent="0.25">
      <c r="B61" s="45" t="s">
        <v>102</v>
      </c>
      <c r="C61" s="50">
        <v>65</v>
      </c>
      <c r="D61" s="50">
        <v>9</v>
      </c>
      <c r="E61" s="50">
        <v>5</v>
      </c>
      <c r="F61" s="50">
        <v>4</v>
      </c>
      <c r="G61" s="50">
        <v>0</v>
      </c>
      <c r="H61" s="50">
        <v>0</v>
      </c>
      <c r="I61" s="50">
        <v>9</v>
      </c>
      <c r="J61" s="50">
        <v>0</v>
      </c>
      <c r="K61" s="50">
        <v>0</v>
      </c>
      <c r="L61" s="50">
        <v>0</v>
      </c>
      <c r="M61" s="50">
        <v>1</v>
      </c>
      <c r="N61" s="50">
        <v>0</v>
      </c>
      <c r="O61" s="17">
        <f t="shared" si="0"/>
        <v>92</v>
      </c>
      <c r="P61" s="17">
        <f t="shared" si="1"/>
        <v>93</v>
      </c>
      <c r="R61" s="19"/>
      <c r="S61" s="19"/>
      <c r="T61"/>
    </row>
    <row r="62" spans="2:20" ht="23.1" customHeight="1" x14ac:dyDescent="0.25">
      <c r="B62" s="45" t="s">
        <v>107</v>
      </c>
      <c r="C62" s="50">
        <v>41</v>
      </c>
      <c r="D62" s="50">
        <v>11</v>
      </c>
      <c r="E62" s="50">
        <v>11</v>
      </c>
      <c r="F62" s="50">
        <v>8</v>
      </c>
      <c r="G62" s="50">
        <v>0</v>
      </c>
      <c r="H62" s="50">
        <v>0</v>
      </c>
      <c r="I62" s="50">
        <v>7</v>
      </c>
      <c r="J62" s="50">
        <v>0</v>
      </c>
      <c r="K62" s="50">
        <v>0</v>
      </c>
      <c r="L62" s="50">
        <v>0</v>
      </c>
      <c r="M62" s="50">
        <v>80</v>
      </c>
      <c r="N62" s="50">
        <v>0</v>
      </c>
      <c r="O62" s="17">
        <f t="shared" si="0"/>
        <v>78</v>
      </c>
      <c r="P62" s="17">
        <f t="shared" si="1"/>
        <v>158</v>
      </c>
      <c r="R62" s="19"/>
      <c r="S62" s="19"/>
      <c r="T62"/>
    </row>
    <row r="63" spans="2:20" ht="23.1" customHeight="1" x14ac:dyDescent="0.25">
      <c r="B63" s="45" t="s">
        <v>108</v>
      </c>
      <c r="C63" s="50">
        <v>64</v>
      </c>
      <c r="D63" s="50">
        <v>8</v>
      </c>
      <c r="E63" s="50">
        <v>8</v>
      </c>
      <c r="F63" s="50">
        <v>6</v>
      </c>
      <c r="G63" s="50">
        <v>0</v>
      </c>
      <c r="H63" s="50">
        <v>0</v>
      </c>
      <c r="I63" s="50">
        <v>8</v>
      </c>
      <c r="J63" s="50">
        <v>0</v>
      </c>
      <c r="K63" s="50">
        <v>0</v>
      </c>
      <c r="L63" s="50">
        <v>0</v>
      </c>
      <c r="M63" s="50">
        <v>78</v>
      </c>
      <c r="N63" s="50">
        <v>0</v>
      </c>
      <c r="O63" s="17">
        <f t="shared" si="0"/>
        <v>94</v>
      </c>
      <c r="P63" s="17">
        <f t="shared" si="1"/>
        <v>172</v>
      </c>
      <c r="R63" s="19"/>
      <c r="S63" s="19"/>
      <c r="T63"/>
    </row>
    <row r="64" spans="2:20" ht="23.1" customHeight="1" x14ac:dyDescent="0.25">
      <c r="B64" s="45" t="s">
        <v>109</v>
      </c>
      <c r="C64" s="50">
        <v>50</v>
      </c>
      <c r="D64" s="50">
        <v>8</v>
      </c>
      <c r="E64" s="50">
        <v>4</v>
      </c>
      <c r="F64" s="50">
        <v>7</v>
      </c>
      <c r="G64" s="50">
        <v>0</v>
      </c>
      <c r="H64" s="50">
        <v>0</v>
      </c>
      <c r="I64" s="50">
        <v>2</v>
      </c>
      <c r="J64" s="50">
        <v>0</v>
      </c>
      <c r="K64" s="50">
        <v>1</v>
      </c>
      <c r="L64" s="50">
        <v>0</v>
      </c>
      <c r="M64" s="50">
        <v>73</v>
      </c>
      <c r="N64" s="50">
        <v>0</v>
      </c>
      <c r="O64" s="17">
        <f t="shared" si="0"/>
        <v>72</v>
      </c>
      <c r="P64" s="17">
        <f t="shared" si="1"/>
        <v>145</v>
      </c>
      <c r="R64" s="19"/>
      <c r="S64" s="19"/>
      <c r="T64"/>
    </row>
    <row r="65" spans="2:20" ht="23.1" customHeight="1" x14ac:dyDescent="0.25">
      <c r="B65" s="45" t="s">
        <v>158</v>
      </c>
      <c r="C65" s="50">
        <v>70</v>
      </c>
      <c r="D65" s="50">
        <v>5</v>
      </c>
      <c r="E65" s="50">
        <v>5</v>
      </c>
      <c r="F65" s="50">
        <v>10</v>
      </c>
      <c r="G65" s="50">
        <v>0</v>
      </c>
      <c r="H65" s="50">
        <v>0</v>
      </c>
      <c r="I65" s="50">
        <v>9</v>
      </c>
      <c r="J65" s="50">
        <v>1</v>
      </c>
      <c r="K65" s="50">
        <v>1</v>
      </c>
      <c r="L65" s="50">
        <v>0</v>
      </c>
      <c r="M65" s="50">
        <v>82</v>
      </c>
      <c r="N65" s="50">
        <v>0</v>
      </c>
      <c r="O65" s="17">
        <f t="shared" si="0"/>
        <v>101</v>
      </c>
      <c r="P65" s="17">
        <f t="shared" si="1"/>
        <v>183</v>
      </c>
      <c r="R65" s="19"/>
      <c r="S65" s="19"/>
      <c r="T65"/>
    </row>
    <row r="66" spans="2:20" ht="23.1" customHeight="1" x14ac:dyDescent="0.25">
      <c r="B66" s="45" t="s">
        <v>103</v>
      </c>
      <c r="C66" s="50">
        <v>47</v>
      </c>
      <c r="D66" s="50">
        <v>6</v>
      </c>
      <c r="E66" s="50">
        <v>3</v>
      </c>
      <c r="F66" s="50">
        <v>6</v>
      </c>
      <c r="G66" s="50">
        <v>1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59</v>
      </c>
      <c r="N66" s="50">
        <v>0</v>
      </c>
      <c r="O66" s="17">
        <f t="shared" si="0"/>
        <v>65</v>
      </c>
      <c r="P66" s="17">
        <f t="shared" si="1"/>
        <v>124</v>
      </c>
      <c r="R66" s="19"/>
      <c r="S66" s="19"/>
      <c r="T66"/>
    </row>
    <row r="67" spans="2:20" ht="23.1" customHeight="1" x14ac:dyDescent="0.25">
      <c r="B67" s="45" t="s">
        <v>104</v>
      </c>
      <c r="C67" s="50">
        <v>37</v>
      </c>
      <c r="D67" s="50">
        <v>7</v>
      </c>
      <c r="E67" s="50">
        <v>6</v>
      </c>
      <c r="F67" s="50">
        <v>6</v>
      </c>
      <c r="G67" s="50">
        <v>0</v>
      </c>
      <c r="H67" s="50">
        <v>0</v>
      </c>
      <c r="I67" s="50">
        <v>4</v>
      </c>
      <c r="J67" s="50">
        <v>0</v>
      </c>
      <c r="K67" s="50">
        <v>0</v>
      </c>
      <c r="L67" s="50">
        <v>0</v>
      </c>
      <c r="M67" s="50">
        <v>53</v>
      </c>
      <c r="N67" s="50">
        <v>0</v>
      </c>
      <c r="O67" s="17">
        <f t="shared" si="0"/>
        <v>60</v>
      </c>
      <c r="P67" s="17">
        <f t="shared" si="1"/>
        <v>113</v>
      </c>
      <c r="R67" s="19"/>
      <c r="S67" s="19"/>
      <c r="T67"/>
    </row>
    <row r="68" spans="2:20" ht="23.1" customHeight="1" x14ac:dyDescent="0.25">
      <c r="B68" s="45" t="s">
        <v>105</v>
      </c>
      <c r="C68" s="50">
        <v>50</v>
      </c>
      <c r="D68" s="50">
        <v>5</v>
      </c>
      <c r="E68" s="50">
        <v>7</v>
      </c>
      <c r="F68" s="50">
        <v>6</v>
      </c>
      <c r="G68" s="50">
        <v>0</v>
      </c>
      <c r="H68" s="50">
        <v>0</v>
      </c>
      <c r="I68" s="50">
        <v>5</v>
      </c>
      <c r="J68" s="50">
        <v>0</v>
      </c>
      <c r="K68" s="50">
        <v>0</v>
      </c>
      <c r="L68" s="50">
        <v>0</v>
      </c>
      <c r="M68" s="50">
        <v>55</v>
      </c>
      <c r="N68" s="50">
        <v>0</v>
      </c>
      <c r="O68" s="17">
        <f t="shared" si="0"/>
        <v>73</v>
      </c>
      <c r="P68" s="17">
        <f t="shared" si="1"/>
        <v>128</v>
      </c>
      <c r="R68" s="19"/>
      <c r="S68" s="19"/>
      <c r="T68"/>
    </row>
    <row r="69" spans="2:20" ht="23.1" customHeight="1" x14ac:dyDescent="0.25">
      <c r="B69" s="45" t="s">
        <v>106</v>
      </c>
      <c r="C69" s="50">
        <v>29</v>
      </c>
      <c r="D69" s="50">
        <v>5</v>
      </c>
      <c r="E69" s="50">
        <v>2</v>
      </c>
      <c r="F69" s="50">
        <v>5</v>
      </c>
      <c r="G69" s="50">
        <v>0</v>
      </c>
      <c r="H69" s="50">
        <v>0</v>
      </c>
      <c r="I69" s="50">
        <v>3</v>
      </c>
      <c r="J69" s="50">
        <v>0</v>
      </c>
      <c r="K69" s="50">
        <v>0</v>
      </c>
      <c r="L69" s="50">
        <v>0</v>
      </c>
      <c r="M69" s="50">
        <v>53</v>
      </c>
      <c r="N69" s="50">
        <v>0</v>
      </c>
      <c r="O69" s="17">
        <f t="shared" si="0"/>
        <v>44</v>
      </c>
      <c r="P69" s="17">
        <f t="shared" si="1"/>
        <v>97</v>
      </c>
      <c r="R69" s="19"/>
      <c r="S69" s="19"/>
      <c r="T69"/>
    </row>
    <row r="70" spans="2:20" ht="23.1" customHeight="1" x14ac:dyDescent="0.25">
      <c r="B70" s="45" t="s">
        <v>110</v>
      </c>
      <c r="C70" s="50">
        <v>33</v>
      </c>
      <c r="D70" s="50">
        <v>3</v>
      </c>
      <c r="E70" s="50">
        <v>1</v>
      </c>
      <c r="F70" s="50">
        <v>5</v>
      </c>
      <c r="G70" s="50">
        <v>0</v>
      </c>
      <c r="H70" s="50">
        <v>0</v>
      </c>
      <c r="I70" s="50">
        <v>2</v>
      </c>
      <c r="J70" s="50">
        <v>1</v>
      </c>
      <c r="K70" s="50">
        <v>0</v>
      </c>
      <c r="L70" s="50">
        <v>0</v>
      </c>
      <c r="M70" s="50">
        <v>43</v>
      </c>
      <c r="N70" s="50">
        <v>0</v>
      </c>
      <c r="O70" s="17">
        <f t="shared" si="0"/>
        <v>45</v>
      </c>
      <c r="P70" s="17">
        <f t="shared" si="1"/>
        <v>88</v>
      </c>
      <c r="R70" s="19"/>
      <c r="S70" s="19"/>
      <c r="T70"/>
    </row>
    <row r="71" spans="2:20" ht="23.1" customHeight="1" x14ac:dyDescent="0.25">
      <c r="B71" s="45" t="s">
        <v>111</v>
      </c>
      <c r="C71" s="50">
        <v>41</v>
      </c>
      <c r="D71" s="50">
        <v>4</v>
      </c>
      <c r="E71" s="50">
        <v>3</v>
      </c>
      <c r="F71" s="50">
        <v>7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54</v>
      </c>
      <c r="N71" s="50">
        <v>0</v>
      </c>
      <c r="O71" s="17">
        <f t="shared" si="0"/>
        <v>56</v>
      </c>
      <c r="P71" s="17">
        <f t="shared" si="1"/>
        <v>110</v>
      </c>
      <c r="R71" s="19"/>
      <c r="S71" s="19"/>
      <c r="T71"/>
    </row>
    <row r="72" spans="2:20" ht="23.1" customHeight="1" x14ac:dyDescent="0.25">
      <c r="B72" s="45" t="s">
        <v>112</v>
      </c>
      <c r="C72" s="50">
        <v>21</v>
      </c>
      <c r="D72" s="50">
        <v>3</v>
      </c>
      <c r="E72" s="50">
        <v>2</v>
      </c>
      <c r="F72" s="50">
        <v>3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42</v>
      </c>
      <c r="N72" s="50">
        <v>0</v>
      </c>
      <c r="O72" s="17">
        <f t="shared" si="0"/>
        <v>29</v>
      </c>
      <c r="P72" s="17">
        <f t="shared" si="1"/>
        <v>71</v>
      </c>
      <c r="R72" s="19"/>
      <c r="S72" s="19"/>
      <c r="T72"/>
    </row>
    <row r="73" spans="2:20" ht="23.1" customHeight="1" x14ac:dyDescent="0.25">
      <c r="B73" s="45" t="s">
        <v>113</v>
      </c>
      <c r="C73" s="50">
        <v>25</v>
      </c>
      <c r="D73" s="50">
        <v>1</v>
      </c>
      <c r="E73" s="50">
        <v>3</v>
      </c>
      <c r="F73" s="50">
        <v>2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0</v>
      </c>
      <c r="M73" s="50">
        <v>53</v>
      </c>
      <c r="N73" s="50">
        <v>0</v>
      </c>
      <c r="O73" s="17">
        <f t="shared" si="0"/>
        <v>33</v>
      </c>
      <c r="P73" s="17">
        <f t="shared" si="1"/>
        <v>86</v>
      </c>
      <c r="R73" s="19"/>
      <c r="S73" s="19"/>
      <c r="T73"/>
    </row>
    <row r="74" spans="2:20" ht="23.1" customHeight="1" x14ac:dyDescent="0.25">
      <c r="B74" s="45" t="s">
        <v>114</v>
      </c>
      <c r="C74" s="50">
        <v>18</v>
      </c>
      <c r="D74" s="50">
        <v>3</v>
      </c>
      <c r="E74" s="50">
        <v>3</v>
      </c>
      <c r="F74" s="50">
        <v>2</v>
      </c>
      <c r="G74" s="50">
        <v>0</v>
      </c>
      <c r="H74" s="50">
        <v>0</v>
      </c>
      <c r="I74" s="50">
        <v>3</v>
      </c>
      <c r="J74" s="50">
        <v>0</v>
      </c>
      <c r="K74" s="50">
        <v>0</v>
      </c>
      <c r="L74" s="50">
        <v>0</v>
      </c>
      <c r="M74" s="50">
        <v>35</v>
      </c>
      <c r="N74" s="50">
        <v>0</v>
      </c>
      <c r="O74" s="17">
        <f t="shared" ref="O74:O105" si="35">SUM(C74:L74,N74)</f>
        <v>29</v>
      </c>
      <c r="P74" s="17">
        <f t="shared" ref="P74:P105" si="36">SUM(C74:N74)</f>
        <v>64</v>
      </c>
      <c r="R74" s="19"/>
      <c r="S74" s="19"/>
      <c r="T74"/>
    </row>
    <row r="75" spans="2:20" ht="23.1" customHeight="1" x14ac:dyDescent="0.25">
      <c r="B75" s="45" t="s">
        <v>115</v>
      </c>
      <c r="C75" s="50">
        <v>19</v>
      </c>
      <c r="D75" s="50">
        <v>4</v>
      </c>
      <c r="E75" s="50">
        <v>1</v>
      </c>
      <c r="F75" s="50">
        <v>0</v>
      </c>
      <c r="G75" s="50">
        <v>0</v>
      </c>
      <c r="H75" s="50">
        <v>0</v>
      </c>
      <c r="I75" s="50">
        <v>2</v>
      </c>
      <c r="J75" s="50">
        <v>0</v>
      </c>
      <c r="K75" s="50">
        <v>0</v>
      </c>
      <c r="L75" s="50">
        <v>0</v>
      </c>
      <c r="M75" s="50">
        <v>31</v>
      </c>
      <c r="N75" s="50">
        <v>0</v>
      </c>
      <c r="O75" s="17">
        <f t="shared" si="35"/>
        <v>26</v>
      </c>
      <c r="P75" s="17">
        <f t="shared" si="36"/>
        <v>57</v>
      </c>
      <c r="R75" s="19"/>
      <c r="S75" s="19"/>
      <c r="T75"/>
    </row>
    <row r="76" spans="2:20" ht="23.1" customHeight="1" x14ac:dyDescent="0.25">
      <c r="B76" s="45" t="s">
        <v>116</v>
      </c>
      <c r="C76" s="50">
        <v>21</v>
      </c>
      <c r="D76" s="50">
        <v>1</v>
      </c>
      <c r="E76" s="50">
        <v>2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35</v>
      </c>
      <c r="N76" s="50">
        <v>0</v>
      </c>
      <c r="O76" s="17">
        <f t="shared" si="35"/>
        <v>25</v>
      </c>
      <c r="P76" s="17">
        <f t="shared" si="36"/>
        <v>60</v>
      </c>
      <c r="R76" s="19"/>
      <c r="S76" s="19"/>
      <c r="T76"/>
    </row>
    <row r="77" spans="2:20" ht="23.1" customHeight="1" x14ac:dyDescent="0.25">
      <c r="B77" s="45" t="s">
        <v>117</v>
      </c>
      <c r="C77" s="50">
        <v>19</v>
      </c>
      <c r="D77" s="50">
        <v>2</v>
      </c>
      <c r="E77" s="50">
        <v>1</v>
      </c>
      <c r="F77" s="50">
        <v>3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23</v>
      </c>
      <c r="N77" s="50">
        <v>0</v>
      </c>
      <c r="O77" s="17">
        <f t="shared" si="35"/>
        <v>25</v>
      </c>
      <c r="P77" s="17">
        <f t="shared" si="36"/>
        <v>48</v>
      </c>
      <c r="R77" s="19"/>
      <c r="S77" s="19"/>
      <c r="T77"/>
    </row>
    <row r="78" spans="2:20" ht="23.1" customHeight="1" x14ac:dyDescent="0.25">
      <c r="B78" s="46" t="s">
        <v>118</v>
      </c>
      <c r="C78" s="50">
        <v>20</v>
      </c>
      <c r="D78" s="50">
        <v>1</v>
      </c>
      <c r="E78" s="50">
        <v>1</v>
      </c>
      <c r="F78" s="50">
        <v>0</v>
      </c>
      <c r="G78" s="50">
        <v>0</v>
      </c>
      <c r="H78" s="50">
        <v>0</v>
      </c>
      <c r="I78" s="50">
        <v>1</v>
      </c>
      <c r="J78" s="50">
        <v>1</v>
      </c>
      <c r="K78" s="50">
        <v>0</v>
      </c>
      <c r="L78" s="50">
        <v>0</v>
      </c>
      <c r="M78" s="50">
        <v>15</v>
      </c>
      <c r="N78" s="50">
        <v>0</v>
      </c>
      <c r="O78" s="17">
        <f t="shared" si="35"/>
        <v>24</v>
      </c>
      <c r="P78" s="17">
        <f t="shared" si="36"/>
        <v>39</v>
      </c>
      <c r="R78" s="19"/>
      <c r="S78" s="19"/>
      <c r="T78"/>
    </row>
    <row r="79" spans="2:20" ht="23.1" customHeight="1" x14ac:dyDescent="0.25">
      <c r="B79" s="45" t="s">
        <v>119</v>
      </c>
      <c r="C79" s="50">
        <v>16</v>
      </c>
      <c r="D79" s="50">
        <v>1</v>
      </c>
      <c r="E79" s="50">
        <v>1</v>
      </c>
      <c r="F79" s="50">
        <v>2</v>
      </c>
      <c r="G79" s="50">
        <v>1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11</v>
      </c>
      <c r="N79" s="50">
        <v>0</v>
      </c>
      <c r="O79" s="17">
        <f t="shared" si="35"/>
        <v>21</v>
      </c>
      <c r="P79" s="17">
        <f t="shared" si="36"/>
        <v>32</v>
      </c>
      <c r="R79" s="19"/>
      <c r="S79" s="19"/>
      <c r="T79"/>
    </row>
    <row r="80" spans="2:20" ht="23.1" customHeight="1" x14ac:dyDescent="0.25">
      <c r="B80" s="47" t="s">
        <v>120</v>
      </c>
      <c r="C80" s="50">
        <v>12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18</v>
      </c>
      <c r="N80" s="50">
        <v>0</v>
      </c>
      <c r="O80" s="17">
        <f t="shared" si="35"/>
        <v>14</v>
      </c>
      <c r="P80" s="17">
        <f t="shared" si="36"/>
        <v>32</v>
      </c>
      <c r="R80" s="19"/>
      <c r="S80" s="19"/>
      <c r="T80"/>
    </row>
    <row r="81" spans="2:20" ht="23.1" customHeight="1" x14ac:dyDescent="0.25">
      <c r="B81" s="45" t="s">
        <v>121</v>
      </c>
      <c r="C81" s="50">
        <v>11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15</v>
      </c>
      <c r="N81" s="50">
        <v>0</v>
      </c>
      <c r="O81" s="17">
        <f t="shared" si="35"/>
        <v>11</v>
      </c>
      <c r="P81" s="17">
        <f t="shared" si="36"/>
        <v>26</v>
      </c>
      <c r="R81" s="19"/>
      <c r="S81" s="19"/>
      <c r="T81"/>
    </row>
    <row r="82" spans="2:20" ht="23.1" customHeight="1" x14ac:dyDescent="0.25">
      <c r="B82" s="46" t="s">
        <v>122</v>
      </c>
      <c r="C82" s="50">
        <v>10</v>
      </c>
      <c r="D82" s="50">
        <v>2</v>
      </c>
      <c r="E82" s="50">
        <v>2</v>
      </c>
      <c r="F82" s="50">
        <v>2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15</v>
      </c>
      <c r="N82" s="50">
        <v>0</v>
      </c>
      <c r="O82" s="17">
        <f t="shared" si="35"/>
        <v>16</v>
      </c>
      <c r="P82" s="17">
        <f t="shared" si="36"/>
        <v>31</v>
      </c>
      <c r="R82" s="19"/>
      <c r="S82" s="19"/>
      <c r="T82"/>
    </row>
    <row r="83" spans="2:20" ht="23.1" customHeight="1" x14ac:dyDescent="0.25">
      <c r="B83" s="45" t="s">
        <v>123</v>
      </c>
      <c r="C83" s="50">
        <v>7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13</v>
      </c>
      <c r="N83" s="50">
        <v>0</v>
      </c>
      <c r="O83" s="17">
        <f t="shared" si="35"/>
        <v>9</v>
      </c>
      <c r="P83" s="17">
        <f t="shared" si="36"/>
        <v>22</v>
      </c>
      <c r="R83" s="19"/>
      <c r="S83" s="19"/>
      <c r="T83"/>
    </row>
    <row r="84" spans="2:20" ht="23.1" customHeight="1" x14ac:dyDescent="0.25">
      <c r="B84" s="47" t="s">
        <v>124</v>
      </c>
      <c r="C84" s="50">
        <v>7</v>
      </c>
      <c r="D84" s="50">
        <v>1</v>
      </c>
      <c r="E84" s="50">
        <v>0</v>
      </c>
      <c r="F84" s="50">
        <v>1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16</v>
      </c>
      <c r="N84" s="50">
        <v>0</v>
      </c>
      <c r="O84" s="17">
        <f t="shared" si="35"/>
        <v>10</v>
      </c>
      <c r="P84" s="17">
        <f t="shared" si="36"/>
        <v>26</v>
      </c>
      <c r="R84" s="19"/>
      <c r="S84" s="19"/>
      <c r="T84"/>
    </row>
    <row r="85" spans="2:20" ht="23.1" customHeight="1" x14ac:dyDescent="0.25">
      <c r="B85" s="45" t="s">
        <v>125</v>
      </c>
      <c r="C85" s="50">
        <v>3</v>
      </c>
      <c r="D85" s="50">
        <v>1</v>
      </c>
      <c r="E85" s="50">
        <v>1</v>
      </c>
      <c r="F85" s="50">
        <v>2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9</v>
      </c>
      <c r="N85" s="50">
        <v>0</v>
      </c>
      <c r="O85" s="17">
        <f t="shared" si="35"/>
        <v>7</v>
      </c>
      <c r="P85" s="17">
        <f t="shared" si="36"/>
        <v>16</v>
      </c>
      <c r="R85" s="19"/>
      <c r="S85" s="19"/>
      <c r="T85"/>
    </row>
    <row r="86" spans="2:20" ht="23.1" customHeight="1" x14ac:dyDescent="0.25">
      <c r="B86" s="46" t="s">
        <v>126</v>
      </c>
      <c r="C86" s="50">
        <v>6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12</v>
      </c>
      <c r="N86" s="50">
        <v>0</v>
      </c>
      <c r="O86" s="17">
        <f t="shared" si="35"/>
        <v>8</v>
      </c>
      <c r="P86" s="17">
        <f t="shared" si="36"/>
        <v>20</v>
      </c>
      <c r="R86" s="19"/>
      <c r="S86" s="19"/>
      <c r="T86"/>
    </row>
    <row r="87" spans="2:20" ht="23.1" customHeight="1" x14ac:dyDescent="0.25">
      <c r="B87" s="45" t="s">
        <v>127</v>
      </c>
      <c r="C87" s="50">
        <v>8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7</v>
      </c>
      <c r="N87" s="50">
        <v>0</v>
      </c>
      <c r="O87" s="17">
        <f t="shared" si="35"/>
        <v>9</v>
      </c>
      <c r="P87" s="17">
        <f t="shared" si="36"/>
        <v>16</v>
      </c>
      <c r="R87" s="19"/>
      <c r="S87" s="19"/>
      <c r="T87"/>
    </row>
    <row r="88" spans="2:20" ht="23.1" customHeight="1" x14ac:dyDescent="0.25">
      <c r="B88" s="47" t="s">
        <v>128</v>
      </c>
      <c r="C88" s="50">
        <v>8</v>
      </c>
      <c r="D88" s="50">
        <v>1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11</v>
      </c>
      <c r="N88" s="50">
        <v>0</v>
      </c>
      <c r="O88" s="17">
        <f t="shared" si="35"/>
        <v>10</v>
      </c>
      <c r="P88" s="17">
        <f t="shared" si="36"/>
        <v>21</v>
      </c>
      <c r="R88" s="19"/>
      <c r="S88" s="19"/>
      <c r="T88"/>
    </row>
    <row r="89" spans="2:20" ht="23.1" customHeight="1" x14ac:dyDescent="0.25">
      <c r="B89" s="45" t="s">
        <v>129</v>
      </c>
      <c r="C89" s="50">
        <v>11</v>
      </c>
      <c r="D89" s="50">
        <v>0</v>
      </c>
      <c r="E89" s="50">
        <v>1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9</v>
      </c>
      <c r="N89" s="50">
        <v>0</v>
      </c>
      <c r="O89" s="17">
        <f t="shared" si="35"/>
        <v>12</v>
      </c>
      <c r="P89" s="17">
        <f t="shared" si="36"/>
        <v>21</v>
      </c>
      <c r="R89" s="19"/>
      <c r="S89" s="19"/>
      <c r="T89"/>
    </row>
    <row r="90" spans="2:20" ht="23.1" customHeight="1" x14ac:dyDescent="0.25">
      <c r="B90" s="46" t="s">
        <v>130</v>
      </c>
      <c r="C90" s="50">
        <v>8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8</v>
      </c>
      <c r="N90" s="50">
        <v>0</v>
      </c>
      <c r="O90" s="17">
        <f t="shared" si="35"/>
        <v>10</v>
      </c>
      <c r="P90" s="17">
        <f t="shared" si="36"/>
        <v>18</v>
      </c>
      <c r="R90" s="19"/>
      <c r="S90" s="19"/>
      <c r="T90"/>
    </row>
    <row r="91" spans="2:20" ht="23.1" customHeight="1" x14ac:dyDescent="0.25">
      <c r="B91" s="45" t="s">
        <v>131</v>
      </c>
      <c r="C91" s="50">
        <v>11</v>
      </c>
      <c r="D91" s="50">
        <v>2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6</v>
      </c>
      <c r="N91" s="50">
        <v>0</v>
      </c>
      <c r="O91" s="17">
        <f t="shared" si="35"/>
        <v>14</v>
      </c>
      <c r="P91" s="17">
        <f t="shared" si="36"/>
        <v>20</v>
      </c>
      <c r="R91" s="19"/>
      <c r="S91" s="19"/>
      <c r="T91"/>
    </row>
    <row r="92" spans="2:20" ht="23.1" customHeight="1" x14ac:dyDescent="0.25">
      <c r="B92" s="47" t="s">
        <v>132</v>
      </c>
      <c r="C92" s="50">
        <v>6</v>
      </c>
      <c r="D92" s="50">
        <v>1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11</v>
      </c>
      <c r="N92" s="50">
        <v>0</v>
      </c>
      <c r="O92" s="17">
        <f t="shared" si="35"/>
        <v>7</v>
      </c>
      <c r="P92" s="17">
        <f t="shared" si="36"/>
        <v>18</v>
      </c>
      <c r="R92" s="19"/>
      <c r="S92" s="19"/>
      <c r="T92"/>
    </row>
    <row r="93" spans="2:20" ht="23.1" customHeight="1" x14ac:dyDescent="0.25">
      <c r="B93" s="45" t="s">
        <v>133</v>
      </c>
      <c r="C93" s="50">
        <v>7</v>
      </c>
      <c r="D93" s="50">
        <v>2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6</v>
      </c>
      <c r="N93" s="50">
        <v>0</v>
      </c>
      <c r="O93" s="17">
        <f t="shared" si="35"/>
        <v>10</v>
      </c>
      <c r="P93" s="17">
        <f t="shared" si="36"/>
        <v>16</v>
      </c>
      <c r="R93" s="19"/>
      <c r="S93" s="19"/>
      <c r="T93"/>
    </row>
    <row r="94" spans="2:20" ht="23.1" customHeight="1" x14ac:dyDescent="0.25">
      <c r="B94" s="46" t="s">
        <v>134</v>
      </c>
      <c r="C94" s="50">
        <v>7</v>
      </c>
      <c r="D94" s="50">
        <v>2</v>
      </c>
      <c r="E94" s="50">
        <v>1</v>
      </c>
      <c r="F94" s="50">
        <v>0</v>
      </c>
      <c r="G94" s="50">
        <v>0</v>
      </c>
      <c r="H94" s="50">
        <v>0</v>
      </c>
      <c r="I94" s="50">
        <v>2</v>
      </c>
      <c r="J94" s="50">
        <v>0</v>
      </c>
      <c r="K94" s="50">
        <v>0</v>
      </c>
      <c r="L94" s="50">
        <v>0</v>
      </c>
      <c r="M94" s="50">
        <v>9</v>
      </c>
      <c r="N94" s="50">
        <v>0</v>
      </c>
      <c r="O94" s="17">
        <f t="shared" si="35"/>
        <v>12</v>
      </c>
      <c r="P94" s="17">
        <f t="shared" si="36"/>
        <v>21</v>
      </c>
      <c r="R94" s="19"/>
      <c r="S94" s="19"/>
      <c r="T94"/>
    </row>
    <row r="95" spans="2:20" ht="23.1" customHeight="1" x14ac:dyDescent="0.25">
      <c r="B95" s="45" t="s">
        <v>135</v>
      </c>
      <c r="C95" s="50">
        <v>4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6</v>
      </c>
      <c r="N95" s="50">
        <v>0</v>
      </c>
      <c r="O95" s="17">
        <f t="shared" si="35"/>
        <v>4</v>
      </c>
      <c r="P95" s="17">
        <f t="shared" si="36"/>
        <v>10</v>
      </c>
      <c r="R95" s="19"/>
      <c r="S95" s="19"/>
      <c r="T95"/>
    </row>
    <row r="96" spans="2:20" ht="23.1" customHeight="1" x14ac:dyDescent="0.25">
      <c r="B96" s="47" t="s">
        <v>136</v>
      </c>
      <c r="C96" s="50">
        <v>3</v>
      </c>
      <c r="D96" s="50">
        <v>1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5</v>
      </c>
      <c r="N96" s="50">
        <v>0</v>
      </c>
      <c r="O96" s="17">
        <f t="shared" si="35"/>
        <v>4</v>
      </c>
      <c r="P96" s="17">
        <f t="shared" si="36"/>
        <v>9</v>
      </c>
      <c r="R96" s="19"/>
      <c r="S96" s="19"/>
      <c r="T96"/>
    </row>
    <row r="97" spans="2:20" ht="23.1" customHeight="1" x14ac:dyDescent="0.25">
      <c r="B97" s="45" t="s">
        <v>137</v>
      </c>
      <c r="C97" s="50">
        <v>4</v>
      </c>
      <c r="D97" s="50">
        <v>1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7</v>
      </c>
      <c r="N97" s="50">
        <v>0</v>
      </c>
      <c r="O97" s="17">
        <f t="shared" si="35"/>
        <v>6</v>
      </c>
      <c r="P97" s="17">
        <f t="shared" si="36"/>
        <v>13</v>
      </c>
      <c r="R97" s="19"/>
      <c r="S97" s="19"/>
      <c r="T97"/>
    </row>
    <row r="98" spans="2:20" ht="23.1" customHeight="1" x14ac:dyDescent="0.25">
      <c r="B98" s="46" t="s">
        <v>138</v>
      </c>
      <c r="C98" s="50">
        <v>3</v>
      </c>
      <c r="D98" s="50">
        <v>1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5</v>
      </c>
      <c r="N98" s="50">
        <v>0</v>
      </c>
      <c r="O98" s="17">
        <f t="shared" si="35"/>
        <v>5</v>
      </c>
      <c r="P98" s="17">
        <f t="shared" si="36"/>
        <v>10</v>
      </c>
      <c r="R98" s="19"/>
      <c r="S98" s="19"/>
      <c r="T98"/>
    </row>
    <row r="99" spans="2:20" ht="23.1" customHeight="1" x14ac:dyDescent="0.25">
      <c r="B99" s="45" t="s">
        <v>139</v>
      </c>
      <c r="C99" s="50">
        <v>7</v>
      </c>
      <c r="D99" s="50">
        <v>0</v>
      </c>
      <c r="E99" s="50">
        <v>0</v>
      </c>
      <c r="F99" s="50">
        <v>2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8</v>
      </c>
      <c r="N99" s="50">
        <v>0</v>
      </c>
      <c r="O99" s="17">
        <f t="shared" si="35"/>
        <v>9</v>
      </c>
      <c r="P99" s="17">
        <f t="shared" si="36"/>
        <v>17</v>
      </c>
      <c r="R99" s="19"/>
      <c r="S99" s="19"/>
      <c r="T99"/>
    </row>
    <row r="100" spans="2:20" ht="23.1" customHeight="1" x14ac:dyDescent="0.25">
      <c r="B100" s="47" t="s">
        <v>140</v>
      </c>
      <c r="C100" s="50">
        <v>3</v>
      </c>
      <c r="D100" s="50">
        <v>2</v>
      </c>
      <c r="E100" s="50">
        <v>3</v>
      </c>
      <c r="F100" s="50">
        <v>2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11</v>
      </c>
      <c r="N100" s="50">
        <v>0</v>
      </c>
      <c r="O100" s="17">
        <f t="shared" si="35"/>
        <v>10</v>
      </c>
      <c r="P100" s="17">
        <f t="shared" si="36"/>
        <v>21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3</v>
      </c>
      <c r="D101" s="50">
        <v>1</v>
      </c>
      <c r="E101" s="50">
        <v>1</v>
      </c>
      <c r="F101" s="50">
        <v>3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6</v>
      </c>
      <c r="N101" s="50">
        <v>0</v>
      </c>
      <c r="O101" s="17">
        <f t="shared" si="35"/>
        <v>8</v>
      </c>
      <c r="P101" s="17">
        <f t="shared" si="36"/>
        <v>14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8</v>
      </c>
      <c r="D102" s="50">
        <v>1</v>
      </c>
      <c r="E102" s="50">
        <v>1</v>
      </c>
      <c r="F102" s="50">
        <v>4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15</v>
      </c>
      <c r="N102" s="50">
        <v>0</v>
      </c>
      <c r="O102" s="17">
        <f t="shared" si="35"/>
        <v>14</v>
      </c>
      <c r="P102" s="17">
        <f t="shared" si="36"/>
        <v>29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4</v>
      </c>
      <c r="D103" s="50">
        <v>1</v>
      </c>
      <c r="E103" s="50">
        <v>1</v>
      </c>
      <c r="F103" s="50">
        <v>5</v>
      </c>
      <c r="G103" s="50">
        <v>1</v>
      </c>
      <c r="H103" s="50">
        <v>0</v>
      </c>
      <c r="I103" s="50">
        <v>3</v>
      </c>
      <c r="J103" s="50">
        <v>0</v>
      </c>
      <c r="K103" s="50">
        <v>0</v>
      </c>
      <c r="L103" s="50">
        <v>0</v>
      </c>
      <c r="M103" s="50">
        <v>15</v>
      </c>
      <c r="N103" s="50">
        <v>0</v>
      </c>
      <c r="O103" s="17">
        <f t="shared" si="35"/>
        <v>15</v>
      </c>
      <c r="P103" s="17">
        <f t="shared" si="36"/>
        <v>30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11</v>
      </c>
      <c r="D104" s="50">
        <v>0</v>
      </c>
      <c r="E104" s="50">
        <v>3</v>
      </c>
      <c r="F104" s="50">
        <v>9</v>
      </c>
      <c r="G104" s="50">
        <v>1</v>
      </c>
      <c r="H104" s="50">
        <v>0</v>
      </c>
      <c r="I104" s="50">
        <v>4</v>
      </c>
      <c r="J104" s="50">
        <v>1</v>
      </c>
      <c r="K104" s="50">
        <v>0</v>
      </c>
      <c r="L104" s="50">
        <v>0</v>
      </c>
      <c r="M104" s="50">
        <v>22</v>
      </c>
      <c r="N104" s="50">
        <v>0</v>
      </c>
      <c r="O104" s="17">
        <f t="shared" si="35"/>
        <v>29</v>
      </c>
      <c r="P104" s="17">
        <f t="shared" si="36"/>
        <v>51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22</v>
      </c>
      <c r="D105" s="50">
        <v>3</v>
      </c>
      <c r="E105" s="50">
        <v>1</v>
      </c>
      <c r="F105" s="50">
        <v>13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1</v>
      </c>
      <c r="M105" s="50">
        <v>42</v>
      </c>
      <c r="N105" s="50">
        <v>0</v>
      </c>
      <c r="O105" s="17">
        <f t="shared" si="35"/>
        <v>41</v>
      </c>
      <c r="P105" s="17">
        <f t="shared" si="36"/>
        <v>83</v>
      </c>
      <c r="R105" s="19"/>
      <c r="S105" s="19"/>
      <c r="T105"/>
    </row>
    <row r="106" spans="2:20" ht="23.1" customHeight="1" x14ac:dyDescent="0.25">
      <c r="B106" s="56" t="s">
        <v>18</v>
      </c>
      <c r="C106" s="16">
        <f>SUM(C10:C105)</f>
        <v>3878</v>
      </c>
      <c r="D106" s="16">
        <f t="shared" ref="D106:P106" si="37">SUM(D10:D105)</f>
        <v>521</v>
      </c>
      <c r="E106" s="16">
        <f t="shared" si="37"/>
        <v>399</v>
      </c>
      <c r="F106" s="16">
        <f t="shared" si="37"/>
        <v>584</v>
      </c>
      <c r="G106" s="16">
        <f t="shared" si="37"/>
        <v>14</v>
      </c>
      <c r="H106" s="16">
        <f t="shared" si="37"/>
        <v>4</v>
      </c>
      <c r="I106" s="16">
        <f t="shared" si="37"/>
        <v>441</v>
      </c>
      <c r="J106" s="16">
        <f t="shared" si="37"/>
        <v>111</v>
      </c>
      <c r="K106" s="16">
        <f t="shared" si="37"/>
        <v>28</v>
      </c>
      <c r="L106" s="16">
        <f t="shared" si="37"/>
        <v>5</v>
      </c>
      <c r="M106" s="16">
        <f t="shared" si="37"/>
        <v>5279</v>
      </c>
      <c r="N106" s="16">
        <f t="shared" si="37"/>
        <v>2</v>
      </c>
      <c r="O106" s="16">
        <f t="shared" si="37"/>
        <v>5987</v>
      </c>
      <c r="P106" s="16">
        <f t="shared" si="37"/>
        <v>11266</v>
      </c>
      <c r="R106" s="19"/>
      <c r="S106" s="19"/>
      <c r="T106"/>
    </row>
    <row r="107" spans="2:20" ht="23.1" customHeight="1" x14ac:dyDescent="0.25">
      <c r="B107" s="56" t="s">
        <v>93</v>
      </c>
      <c r="C107" s="43">
        <f t="shared" ref="C107:N107" si="38">C106/$P$106</f>
        <v>0.3442215515710989</v>
      </c>
      <c r="D107" s="43">
        <f t="shared" si="38"/>
        <v>4.6245339960944432E-2</v>
      </c>
      <c r="E107" s="43">
        <f t="shared" si="38"/>
        <v>3.5416296822297175E-2</v>
      </c>
      <c r="F107" s="43">
        <f t="shared" si="38"/>
        <v>5.1837386827622935E-2</v>
      </c>
      <c r="G107" s="43">
        <f t="shared" si="38"/>
        <v>1.2426770814841115E-3</v>
      </c>
      <c r="H107" s="43">
        <f t="shared" si="38"/>
        <v>3.5505059470974611E-4</v>
      </c>
      <c r="I107" s="43">
        <f t="shared" si="38"/>
        <v>3.9144328066749515E-2</v>
      </c>
      <c r="J107" s="43">
        <f t="shared" si="38"/>
        <v>9.8526540031954549E-3</v>
      </c>
      <c r="K107" s="43">
        <f t="shared" si="38"/>
        <v>2.4853541629682231E-3</v>
      </c>
      <c r="L107" s="43">
        <f t="shared" si="38"/>
        <v>4.4381324338718268E-4</v>
      </c>
      <c r="M107" s="43">
        <f t="shared" si="38"/>
        <v>0.46857802236818746</v>
      </c>
      <c r="N107" s="43">
        <f t="shared" si="38"/>
        <v>1.7752529735487306E-4</v>
      </c>
      <c r="R107" s="19"/>
      <c r="S107" s="19"/>
      <c r="T107"/>
    </row>
    <row r="108" spans="2:20" ht="23.1" customHeight="1" x14ac:dyDescent="0.25">
      <c r="B108" s="57" t="s">
        <v>94</v>
      </c>
      <c r="C108" s="44">
        <f>C106/$O$106</f>
        <v>0.64773676298647065</v>
      </c>
      <c r="D108" s="44">
        <f t="shared" ref="D108:N108" si="39">D106/$O$106</f>
        <v>8.7021880741606814E-2</v>
      </c>
      <c r="E108" s="44">
        <f t="shared" si="39"/>
        <v>6.6644396191748792E-2</v>
      </c>
      <c r="F108" s="44">
        <f t="shared" si="39"/>
        <v>9.7544680140303985E-2</v>
      </c>
      <c r="G108" s="44">
        <f t="shared" si="39"/>
        <v>2.3383998663771507E-3</v>
      </c>
      <c r="H108" s="44">
        <f t="shared" si="39"/>
        <v>6.6811424753632871E-4</v>
      </c>
      <c r="I108" s="44">
        <f t="shared" si="39"/>
        <v>7.3659595790880245E-2</v>
      </c>
      <c r="J108" s="44">
        <f t="shared" si="39"/>
        <v>1.8540170369133122E-2</v>
      </c>
      <c r="K108" s="44">
        <f t="shared" si="39"/>
        <v>4.6767997327543014E-3</v>
      </c>
      <c r="L108" s="44">
        <f t="shared" si="39"/>
        <v>8.3514280942041089E-4</v>
      </c>
      <c r="M108" s="44"/>
      <c r="N108" s="44">
        <f t="shared" si="39"/>
        <v>3.3405712376816435E-4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 s="19"/>
      <c r="T117" s="19"/>
      <c r="U117"/>
      <c r="V117"/>
      <c r="W117"/>
      <c r="X117"/>
      <c r="Y117"/>
      <c r="Z117"/>
      <c r="AA117"/>
      <c r="AB117"/>
      <c r="AC117"/>
      <c r="AD117"/>
      <c r="AE117"/>
      <c r="AF117"/>
    </row>
    <row r="118" spans="1:32" s="7" customFormat="1" ht="23.1" customHeight="1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 s="19"/>
      <c r="T118" s="19"/>
      <c r="U118"/>
      <c r="V118"/>
      <c r="W118"/>
      <c r="X118"/>
      <c r="Y118"/>
      <c r="Z118"/>
      <c r="AA118"/>
      <c r="AB118"/>
      <c r="AC118"/>
      <c r="AD118"/>
      <c r="AE118"/>
      <c r="AF118"/>
    </row>
    <row r="119" spans="1:32" s="7" customFormat="1" ht="23.1" customHeight="1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 s="19"/>
      <c r="T119" s="19"/>
      <c r="U119"/>
      <c r="V119"/>
      <c r="W119"/>
      <c r="X119"/>
      <c r="Y119"/>
      <c r="Z119"/>
      <c r="AA119"/>
      <c r="AB119"/>
      <c r="AC119"/>
      <c r="AD119"/>
      <c r="AE119"/>
      <c r="AF119"/>
    </row>
    <row r="120" spans="1:32" s="7" customFormat="1" ht="23.1" customHeight="1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 s="19"/>
      <c r="T120" s="19"/>
      <c r="U120"/>
      <c r="V120"/>
      <c r="W120"/>
      <c r="X120"/>
      <c r="Y120"/>
      <c r="Z120"/>
      <c r="AA120"/>
      <c r="AB120"/>
      <c r="AC120"/>
      <c r="AD120"/>
      <c r="AE120"/>
      <c r="AF120"/>
    </row>
    <row r="121" spans="1:32" s="7" customFormat="1" ht="23.1" customHeight="1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 s="19"/>
      <c r="T121" s="19"/>
      <c r="U121"/>
      <c r="V121"/>
      <c r="W121"/>
      <c r="X121"/>
      <c r="Y121"/>
      <c r="Z121"/>
      <c r="AA121"/>
      <c r="AB121"/>
      <c r="AC121"/>
      <c r="AD121"/>
      <c r="AE121"/>
      <c r="AF121"/>
    </row>
    <row r="122" spans="1:32" s="7" customFormat="1" ht="23.1" customHeight="1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 s="19"/>
      <c r="T122" s="19"/>
      <c r="U122"/>
      <c r="V122"/>
      <c r="W122"/>
      <c r="X122"/>
      <c r="Y122"/>
      <c r="Z122"/>
      <c r="AA122"/>
      <c r="AB122"/>
      <c r="AC122"/>
      <c r="AD122"/>
      <c r="AE122"/>
      <c r="AF122"/>
    </row>
    <row r="123" spans="1:32" s="7" customFormat="1" ht="23.1" customHeight="1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 s="19"/>
      <c r="T123" s="19"/>
      <c r="U123"/>
      <c r="V123"/>
      <c r="W123"/>
      <c r="X123"/>
      <c r="Y123"/>
      <c r="Z123"/>
      <c r="AA123"/>
      <c r="AB123"/>
      <c r="AC123"/>
      <c r="AD123"/>
      <c r="AE123"/>
      <c r="AF123"/>
    </row>
    <row r="124" spans="1:32" s="7" customFormat="1" ht="23.1" customHeight="1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 s="19"/>
      <c r="T124" s="19"/>
      <c r="U124"/>
      <c r="V124"/>
      <c r="W124"/>
      <c r="X124"/>
      <c r="Y124"/>
      <c r="Z124"/>
      <c r="AA124"/>
      <c r="AB124"/>
      <c r="AC124"/>
      <c r="AD124"/>
      <c r="AE124"/>
      <c r="AF124"/>
    </row>
    <row r="125" spans="1:32" s="7" customFormat="1" ht="23.1" customHeight="1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 s="19"/>
      <c r="T125" s="19"/>
      <c r="U125"/>
      <c r="V125"/>
      <c r="W125"/>
      <c r="X125"/>
      <c r="Y125"/>
      <c r="Z125"/>
      <c r="AA125"/>
      <c r="AB125"/>
      <c r="AC125"/>
      <c r="AD125"/>
      <c r="AE125"/>
      <c r="AF125"/>
    </row>
    <row r="126" spans="1:32" s="7" customFormat="1" ht="23.1" customHeight="1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 s="19"/>
      <c r="T126" s="19"/>
      <c r="U126"/>
      <c r="V126"/>
      <c r="W126"/>
      <c r="X126"/>
      <c r="Y126"/>
      <c r="Z126"/>
      <c r="AA126"/>
      <c r="AB126"/>
      <c r="AC126"/>
      <c r="AD126"/>
      <c r="AE126"/>
      <c r="AF126"/>
    </row>
    <row r="127" spans="1:32" s="7" customFormat="1" ht="23.1" customHeight="1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 s="19"/>
      <c r="T127" s="19"/>
      <c r="U127"/>
      <c r="V127"/>
      <c r="W127"/>
      <c r="X127"/>
      <c r="Y127"/>
      <c r="Z127"/>
      <c r="AA127"/>
      <c r="AB127"/>
      <c r="AC127"/>
      <c r="AD127"/>
      <c r="AE127"/>
      <c r="AF127"/>
    </row>
    <row r="128" spans="1:32" s="7" customFormat="1" ht="23.1" customHeight="1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 s="19"/>
      <c r="T128" s="19"/>
      <c r="U128"/>
      <c r="V128"/>
      <c r="W128"/>
      <c r="X128"/>
      <c r="Y128"/>
      <c r="Z128"/>
      <c r="AA128"/>
      <c r="AB128"/>
      <c r="AC128"/>
      <c r="AD128"/>
      <c r="AE128"/>
      <c r="AF128"/>
    </row>
    <row r="129" spans="18:20" ht="23.1" customHeight="1" x14ac:dyDescent="0.25">
      <c r="R129"/>
      <c r="S129" s="19"/>
      <c r="T129" s="19"/>
    </row>
    <row r="130" spans="18:20" ht="23.1" customHeight="1" x14ac:dyDescent="0.25">
      <c r="R130"/>
      <c r="S130" s="19"/>
      <c r="T130" s="19"/>
    </row>
    <row r="131" spans="18:20" ht="23.1" customHeight="1" x14ac:dyDescent="0.25">
      <c r="R131"/>
      <c r="S131" s="19"/>
      <c r="T131" s="19"/>
    </row>
    <row r="132" spans="18:20" ht="23.1" customHeight="1" x14ac:dyDescent="0.25">
      <c r="R132"/>
      <c r="S132" s="19"/>
      <c r="T132" s="19"/>
    </row>
    <row r="133" spans="18:20" ht="23.1" customHeight="1" x14ac:dyDescent="0.25">
      <c r="R133"/>
      <c r="S133" s="19"/>
      <c r="T133" s="19"/>
    </row>
    <row r="134" spans="18:20" ht="23.1" customHeight="1" x14ac:dyDescent="0.25">
      <c r="R134"/>
      <c r="S134" s="19"/>
      <c r="T134" s="19"/>
    </row>
    <row r="135" spans="18:20" ht="23.1" customHeight="1" x14ac:dyDescent="0.25">
      <c r="R135"/>
      <c r="S135" s="19"/>
      <c r="T135" s="19"/>
    </row>
    <row r="136" spans="18:20" ht="23.1" customHeight="1" x14ac:dyDescent="0.25">
      <c r="R136"/>
      <c r="S136" s="19"/>
      <c r="T136" s="19"/>
    </row>
    <row r="137" spans="18:20" ht="23.1" customHeight="1" x14ac:dyDescent="0.25">
      <c r="R137"/>
      <c r="S137" s="19"/>
      <c r="T137" s="19"/>
    </row>
    <row r="138" spans="18:20" ht="23.1" customHeight="1" x14ac:dyDescent="0.25">
      <c r="R138"/>
      <c r="S138" s="19"/>
      <c r="T138" s="19"/>
    </row>
    <row r="139" spans="18:20" ht="23.1" customHeight="1" x14ac:dyDescent="0.25">
      <c r="R139"/>
      <c r="S139" s="19"/>
      <c r="T139" s="19"/>
    </row>
    <row r="140" spans="18:20" ht="23.1" customHeight="1" x14ac:dyDescent="0.25">
      <c r="R140"/>
      <c r="S140" s="19"/>
      <c r="T140" s="19"/>
    </row>
    <row r="141" spans="18:20" ht="23.1" customHeight="1" x14ac:dyDescent="0.25">
      <c r="R141"/>
      <c r="S141" s="19"/>
      <c r="T141" s="19"/>
    </row>
    <row r="142" spans="18:20" ht="23.1" customHeight="1" x14ac:dyDescent="0.25">
      <c r="R142"/>
      <c r="S142" s="19"/>
      <c r="T142" s="19"/>
    </row>
    <row r="143" spans="18:20" ht="23.1" customHeight="1" x14ac:dyDescent="0.25">
      <c r="R143"/>
      <c r="S143" s="19"/>
      <c r="T143" s="19"/>
    </row>
    <row r="144" spans="18:20" ht="23.1" customHeight="1" x14ac:dyDescent="0.25">
      <c r="R144"/>
      <c r="S144" s="19"/>
      <c r="T144" s="19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26"/>
  <sheetViews>
    <sheetView view="pageBreakPreview" zoomScale="60" workbookViewId="0">
      <selection activeCell="O5" sqref="O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67" t="str">
        <f>'[2]23.09 Kiira-Bulindo'!C3:G3</f>
        <v>MCC - C12- STN71- KIRA-BULINDO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51" t="s">
        <v>178</v>
      </c>
      <c r="F5" s="41" t="s">
        <v>1</v>
      </c>
      <c r="G5" s="62" t="str">
        <f>'[2]28.09 Bulindo-Kira-24h'!G5:H5</f>
        <v>Kira Bulindo Road</v>
      </c>
      <c r="H5" s="63"/>
      <c r="I5" s="14"/>
      <c r="J5" s="2" t="s">
        <v>5</v>
      </c>
      <c r="K5" s="62" t="str">
        <f>'[2]28.09 Bulindo-Kira-24h'!K5:L5</f>
        <v>Emma</v>
      </c>
      <c r="L5" s="63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2" t="str">
        <f>'[2]23.09 Kiira-Bulindo'!D6:E6</f>
        <v>KIRA</v>
      </c>
      <c r="E6" s="63"/>
      <c r="F6" s="2" t="s">
        <v>2</v>
      </c>
      <c r="G6" s="62" t="str">
        <f>'[2]23.09 Kiira-Bulindo'!G6:H6</f>
        <v>BULINDO</v>
      </c>
      <c r="H6" s="63"/>
      <c r="J6" s="2" t="s">
        <v>21</v>
      </c>
      <c r="K6" s="62" t="str">
        <f>'[2]28.09 Bulindo-Kira-24h'!K6:L6</f>
        <v>Tracy</v>
      </c>
      <c r="L6" s="63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0</v>
      </c>
      <c r="E10" s="50">
        <v>3</v>
      </c>
      <c r="F10" s="50">
        <v>7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42</v>
      </c>
      <c r="N10" s="50">
        <v>0</v>
      </c>
      <c r="O10" s="17">
        <f t="shared" ref="O10:O57" si="0">SUM(C10:L10,N10)</f>
        <v>19</v>
      </c>
      <c r="P10" s="17">
        <f t="shared" ref="P10:P57" si="1">SUM(C10:N10)</f>
        <v>61</v>
      </c>
      <c r="R10" s="1" t="s">
        <v>6</v>
      </c>
      <c r="S10" s="17">
        <f t="shared" ref="S10:AF10" si="2">SUM(C10:C13)</f>
        <v>36</v>
      </c>
      <c r="T10" s="17">
        <f t="shared" si="2"/>
        <v>16</v>
      </c>
      <c r="U10" s="17">
        <f t="shared" si="2"/>
        <v>8</v>
      </c>
      <c r="V10" s="17">
        <f t="shared" si="2"/>
        <v>35</v>
      </c>
      <c r="W10" s="17">
        <f t="shared" si="2"/>
        <v>1</v>
      </c>
      <c r="X10" s="17">
        <f t="shared" si="2"/>
        <v>0</v>
      </c>
      <c r="Y10" s="17">
        <f t="shared" si="2"/>
        <v>14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156</v>
      </c>
      <c r="AD10" s="17">
        <f t="shared" si="2"/>
        <v>0</v>
      </c>
      <c r="AE10" s="31">
        <f t="shared" si="2"/>
        <v>112</v>
      </c>
      <c r="AF10" s="31">
        <f t="shared" si="2"/>
        <v>268</v>
      </c>
    </row>
    <row r="11" spans="2:32" s="6" customFormat="1" ht="23.1" customHeight="1" x14ac:dyDescent="0.25">
      <c r="B11" s="23" t="s">
        <v>38</v>
      </c>
      <c r="C11" s="50">
        <v>8</v>
      </c>
      <c r="D11" s="50">
        <v>4</v>
      </c>
      <c r="E11" s="50">
        <v>1</v>
      </c>
      <c r="F11" s="50">
        <v>8</v>
      </c>
      <c r="G11" s="50">
        <v>1</v>
      </c>
      <c r="H11" s="50">
        <v>0</v>
      </c>
      <c r="I11" s="50">
        <v>5</v>
      </c>
      <c r="J11" s="50">
        <v>0</v>
      </c>
      <c r="K11" s="50">
        <v>0</v>
      </c>
      <c r="L11" s="50">
        <v>0</v>
      </c>
      <c r="M11" s="50">
        <v>43</v>
      </c>
      <c r="N11" s="50">
        <v>0</v>
      </c>
      <c r="O11" s="17">
        <f t="shared" si="0"/>
        <v>27</v>
      </c>
      <c r="P11" s="17">
        <f t="shared" si="1"/>
        <v>70</v>
      </c>
      <c r="R11" s="1" t="s">
        <v>7</v>
      </c>
      <c r="S11" s="17">
        <f t="shared" ref="S11:AF11" si="3">SUM(C14:C17)</f>
        <v>50</v>
      </c>
      <c r="T11" s="17">
        <f t="shared" si="3"/>
        <v>33</v>
      </c>
      <c r="U11" s="17">
        <f t="shared" si="3"/>
        <v>6</v>
      </c>
      <c r="V11" s="17">
        <f t="shared" si="3"/>
        <v>33</v>
      </c>
      <c r="W11" s="17">
        <f t="shared" si="3"/>
        <v>0</v>
      </c>
      <c r="X11" s="17">
        <f t="shared" si="3"/>
        <v>0</v>
      </c>
      <c r="Y11" s="17">
        <f t="shared" si="3"/>
        <v>14</v>
      </c>
      <c r="Z11" s="17">
        <f t="shared" si="3"/>
        <v>7</v>
      </c>
      <c r="AA11" s="17">
        <f t="shared" si="3"/>
        <v>1</v>
      </c>
      <c r="AB11" s="17">
        <f t="shared" si="3"/>
        <v>0</v>
      </c>
      <c r="AC11" s="17">
        <f t="shared" si="3"/>
        <v>197</v>
      </c>
      <c r="AD11" s="17">
        <f t="shared" si="3"/>
        <v>0</v>
      </c>
      <c r="AE11" s="31">
        <f t="shared" si="3"/>
        <v>144</v>
      </c>
      <c r="AF11" s="31">
        <f t="shared" si="3"/>
        <v>341</v>
      </c>
    </row>
    <row r="12" spans="2:32" ht="23.1" customHeight="1" x14ac:dyDescent="0.25">
      <c r="B12" s="23" t="s">
        <v>39</v>
      </c>
      <c r="C12" s="50">
        <v>11</v>
      </c>
      <c r="D12" s="50">
        <v>3</v>
      </c>
      <c r="E12" s="50">
        <v>0</v>
      </c>
      <c r="F12" s="50">
        <v>11</v>
      </c>
      <c r="G12" s="50">
        <v>0</v>
      </c>
      <c r="H12" s="50">
        <v>0</v>
      </c>
      <c r="I12" s="50">
        <v>3</v>
      </c>
      <c r="J12" s="50">
        <v>1</v>
      </c>
      <c r="K12" s="50">
        <v>0</v>
      </c>
      <c r="L12" s="50">
        <v>0</v>
      </c>
      <c r="M12" s="50">
        <v>31</v>
      </c>
      <c r="N12" s="50">
        <v>0</v>
      </c>
      <c r="O12" s="17">
        <f t="shared" si="0"/>
        <v>29</v>
      </c>
      <c r="P12" s="17">
        <f t="shared" si="1"/>
        <v>60</v>
      </c>
      <c r="R12" s="1" t="s">
        <v>8</v>
      </c>
      <c r="S12" s="17">
        <f t="shared" ref="S12:AF12" si="4">SUM(C18:C21)</f>
        <v>87</v>
      </c>
      <c r="T12" s="17">
        <f t="shared" si="4"/>
        <v>44</v>
      </c>
      <c r="U12" s="17">
        <f t="shared" si="4"/>
        <v>17</v>
      </c>
      <c r="V12" s="17">
        <f t="shared" si="4"/>
        <v>31</v>
      </c>
      <c r="W12" s="17">
        <f t="shared" si="4"/>
        <v>1</v>
      </c>
      <c r="X12" s="17">
        <f t="shared" si="4"/>
        <v>0</v>
      </c>
      <c r="Y12" s="17">
        <f t="shared" si="4"/>
        <v>20</v>
      </c>
      <c r="Z12" s="17">
        <f t="shared" si="4"/>
        <v>8</v>
      </c>
      <c r="AA12" s="17">
        <f t="shared" si="4"/>
        <v>1</v>
      </c>
      <c r="AB12" s="17">
        <f t="shared" si="4"/>
        <v>0</v>
      </c>
      <c r="AC12" s="17">
        <f t="shared" si="4"/>
        <v>181</v>
      </c>
      <c r="AD12" s="17">
        <f t="shared" si="4"/>
        <v>1</v>
      </c>
      <c r="AE12" s="31">
        <f t="shared" si="4"/>
        <v>210</v>
      </c>
      <c r="AF12" s="31">
        <f t="shared" si="4"/>
        <v>391</v>
      </c>
    </row>
    <row r="13" spans="2:32" ht="23.1" customHeight="1" x14ac:dyDescent="0.25">
      <c r="B13" s="23" t="s">
        <v>40</v>
      </c>
      <c r="C13" s="50">
        <v>10</v>
      </c>
      <c r="D13" s="50">
        <v>9</v>
      </c>
      <c r="E13" s="50">
        <v>4</v>
      </c>
      <c r="F13" s="50">
        <v>9</v>
      </c>
      <c r="G13" s="50">
        <v>0</v>
      </c>
      <c r="H13" s="50">
        <v>0</v>
      </c>
      <c r="I13" s="50">
        <v>4</v>
      </c>
      <c r="J13" s="50">
        <v>1</v>
      </c>
      <c r="K13" s="50">
        <v>0</v>
      </c>
      <c r="L13" s="50">
        <v>0</v>
      </c>
      <c r="M13" s="50">
        <v>40</v>
      </c>
      <c r="N13" s="50">
        <v>0</v>
      </c>
      <c r="O13" s="17">
        <f t="shared" si="0"/>
        <v>37</v>
      </c>
      <c r="P13" s="17">
        <f t="shared" si="1"/>
        <v>77</v>
      </c>
      <c r="R13" s="1" t="s">
        <v>9</v>
      </c>
      <c r="S13" s="17">
        <f t="shared" ref="S13:AF13" si="5">SUM(C22:C25)</f>
        <v>148</v>
      </c>
      <c r="T13" s="17">
        <f t="shared" si="5"/>
        <v>53</v>
      </c>
      <c r="U13" s="17">
        <f t="shared" si="5"/>
        <v>13</v>
      </c>
      <c r="V13" s="17">
        <f t="shared" si="5"/>
        <v>24</v>
      </c>
      <c r="W13" s="17">
        <f t="shared" si="5"/>
        <v>0</v>
      </c>
      <c r="X13" s="17">
        <f t="shared" si="5"/>
        <v>0</v>
      </c>
      <c r="Y13" s="17">
        <f t="shared" si="5"/>
        <v>17</v>
      </c>
      <c r="Z13" s="17">
        <f t="shared" si="5"/>
        <v>6</v>
      </c>
      <c r="AA13" s="17">
        <f t="shared" si="5"/>
        <v>0</v>
      </c>
      <c r="AB13" s="17">
        <f t="shared" si="5"/>
        <v>0</v>
      </c>
      <c r="AC13" s="17">
        <f t="shared" si="5"/>
        <v>169</v>
      </c>
      <c r="AD13" s="17">
        <f t="shared" si="5"/>
        <v>0</v>
      </c>
      <c r="AE13" s="31">
        <f t="shared" si="5"/>
        <v>261</v>
      </c>
      <c r="AF13" s="31">
        <f t="shared" si="5"/>
        <v>430</v>
      </c>
    </row>
    <row r="14" spans="2:32" ht="23.1" customHeight="1" x14ac:dyDescent="0.25">
      <c r="B14" s="23" t="s">
        <v>41</v>
      </c>
      <c r="C14" s="50">
        <v>11</v>
      </c>
      <c r="D14" s="50">
        <v>11</v>
      </c>
      <c r="E14" s="50">
        <v>0</v>
      </c>
      <c r="F14" s="50">
        <v>8</v>
      </c>
      <c r="G14" s="50">
        <v>0</v>
      </c>
      <c r="H14" s="50">
        <v>0</v>
      </c>
      <c r="I14" s="50">
        <v>1</v>
      </c>
      <c r="J14" s="50">
        <v>1</v>
      </c>
      <c r="K14" s="50">
        <v>1</v>
      </c>
      <c r="L14" s="50">
        <v>0</v>
      </c>
      <c r="M14" s="50">
        <v>62</v>
      </c>
      <c r="N14" s="50">
        <v>0</v>
      </c>
      <c r="O14" s="17">
        <f t="shared" si="0"/>
        <v>33</v>
      </c>
      <c r="P14" s="17">
        <f t="shared" si="1"/>
        <v>95</v>
      </c>
      <c r="R14" s="1" t="s">
        <v>10</v>
      </c>
      <c r="S14" s="17">
        <f t="shared" ref="S14:AF14" si="6">SUM(C26:C29)</f>
        <v>123</v>
      </c>
      <c r="T14" s="17">
        <f t="shared" si="6"/>
        <v>45</v>
      </c>
      <c r="U14" s="17">
        <f t="shared" si="6"/>
        <v>22</v>
      </c>
      <c r="V14" s="17">
        <f t="shared" si="6"/>
        <v>29</v>
      </c>
      <c r="W14" s="17">
        <f t="shared" si="6"/>
        <v>0</v>
      </c>
      <c r="X14" s="17">
        <f t="shared" si="6"/>
        <v>0</v>
      </c>
      <c r="Y14" s="17">
        <f t="shared" si="6"/>
        <v>18</v>
      </c>
      <c r="Z14" s="17">
        <f t="shared" si="6"/>
        <v>4</v>
      </c>
      <c r="AA14" s="17">
        <f t="shared" si="6"/>
        <v>3</v>
      </c>
      <c r="AB14" s="17">
        <f t="shared" si="6"/>
        <v>0</v>
      </c>
      <c r="AC14" s="17">
        <f t="shared" si="6"/>
        <v>158</v>
      </c>
      <c r="AD14" s="17">
        <f t="shared" si="6"/>
        <v>0</v>
      </c>
      <c r="AE14" s="31">
        <f t="shared" si="6"/>
        <v>244</v>
      </c>
      <c r="AF14" s="31">
        <f t="shared" si="6"/>
        <v>402</v>
      </c>
    </row>
    <row r="15" spans="2:32" ht="23.1" customHeight="1" x14ac:dyDescent="0.25">
      <c r="B15" s="23" t="s">
        <v>42</v>
      </c>
      <c r="C15" s="50">
        <v>13</v>
      </c>
      <c r="D15" s="50">
        <v>5</v>
      </c>
      <c r="E15" s="50">
        <v>3</v>
      </c>
      <c r="F15" s="50">
        <v>7</v>
      </c>
      <c r="G15" s="50">
        <v>0</v>
      </c>
      <c r="H15" s="50">
        <v>0</v>
      </c>
      <c r="I15" s="50">
        <v>5</v>
      </c>
      <c r="J15" s="50">
        <v>3</v>
      </c>
      <c r="K15" s="50">
        <v>0</v>
      </c>
      <c r="L15" s="50">
        <v>0</v>
      </c>
      <c r="M15" s="50">
        <v>54</v>
      </c>
      <c r="N15" s="50">
        <v>0</v>
      </c>
      <c r="O15" s="17">
        <f t="shared" si="0"/>
        <v>36</v>
      </c>
      <c r="P15" s="17">
        <f t="shared" si="1"/>
        <v>90</v>
      </c>
      <c r="R15" s="1" t="s">
        <v>11</v>
      </c>
      <c r="S15" s="17">
        <f t="shared" ref="S15:AF15" si="7">SUM(C30:C33)</f>
        <v>139</v>
      </c>
      <c r="T15" s="17">
        <f t="shared" si="7"/>
        <v>60</v>
      </c>
      <c r="U15" s="17">
        <f t="shared" si="7"/>
        <v>19</v>
      </c>
      <c r="V15" s="17">
        <f t="shared" si="7"/>
        <v>30</v>
      </c>
      <c r="W15" s="17">
        <f t="shared" si="7"/>
        <v>1</v>
      </c>
      <c r="X15" s="17">
        <f t="shared" si="7"/>
        <v>0</v>
      </c>
      <c r="Y15" s="17">
        <f t="shared" si="7"/>
        <v>10</v>
      </c>
      <c r="Z15" s="17">
        <f t="shared" si="7"/>
        <v>2</v>
      </c>
      <c r="AA15" s="17">
        <f t="shared" si="7"/>
        <v>2</v>
      </c>
      <c r="AB15" s="17">
        <f t="shared" si="7"/>
        <v>0</v>
      </c>
      <c r="AC15" s="17">
        <f t="shared" si="7"/>
        <v>67</v>
      </c>
      <c r="AD15" s="17">
        <f t="shared" si="7"/>
        <v>0</v>
      </c>
      <c r="AE15" s="31">
        <f t="shared" si="7"/>
        <v>263</v>
      </c>
      <c r="AF15" s="31">
        <f t="shared" si="7"/>
        <v>330</v>
      </c>
    </row>
    <row r="16" spans="2:32" ht="23.1" customHeight="1" x14ac:dyDescent="0.25">
      <c r="B16" s="23" t="s">
        <v>43</v>
      </c>
      <c r="C16" s="50">
        <v>14</v>
      </c>
      <c r="D16" s="50">
        <v>9</v>
      </c>
      <c r="E16" s="50">
        <v>3</v>
      </c>
      <c r="F16" s="50">
        <v>9</v>
      </c>
      <c r="G16" s="50">
        <v>0</v>
      </c>
      <c r="H16" s="50">
        <v>0</v>
      </c>
      <c r="I16" s="50">
        <v>3</v>
      </c>
      <c r="J16" s="50">
        <v>2</v>
      </c>
      <c r="K16" s="50">
        <v>0</v>
      </c>
      <c r="L16" s="50">
        <v>0</v>
      </c>
      <c r="M16" s="50">
        <v>51</v>
      </c>
      <c r="N16" s="50">
        <v>0</v>
      </c>
      <c r="O16" s="17">
        <f t="shared" si="0"/>
        <v>40</v>
      </c>
      <c r="P16" s="17">
        <f t="shared" si="1"/>
        <v>91</v>
      </c>
      <c r="R16" s="1" t="s">
        <v>12</v>
      </c>
      <c r="S16" s="17">
        <f t="shared" ref="S16:AF16" si="8">SUM(C34:C37)</f>
        <v>117</v>
      </c>
      <c r="T16" s="17">
        <f t="shared" si="8"/>
        <v>61</v>
      </c>
      <c r="U16" s="17">
        <f t="shared" si="8"/>
        <v>19</v>
      </c>
      <c r="V16" s="17">
        <f t="shared" si="8"/>
        <v>84</v>
      </c>
      <c r="W16" s="17">
        <f t="shared" si="8"/>
        <v>0</v>
      </c>
      <c r="X16" s="17">
        <f t="shared" si="8"/>
        <v>0</v>
      </c>
      <c r="Y16" s="17">
        <f t="shared" si="8"/>
        <v>10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64</v>
      </c>
      <c r="AD16" s="17">
        <f t="shared" si="8"/>
        <v>0</v>
      </c>
      <c r="AE16" s="31">
        <f t="shared" si="8"/>
        <v>295</v>
      </c>
      <c r="AF16" s="31">
        <f t="shared" si="8"/>
        <v>359</v>
      </c>
    </row>
    <row r="17" spans="2:32" ht="23.1" customHeight="1" x14ac:dyDescent="0.25">
      <c r="B17" s="23" t="s">
        <v>44</v>
      </c>
      <c r="C17" s="50">
        <v>12</v>
      </c>
      <c r="D17" s="50">
        <v>8</v>
      </c>
      <c r="E17" s="50">
        <v>0</v>
      </c>
      <c r="F17" s="50">
        <v>9</v>
      </c>
      <c r="G17" s="50">
        <v>0</v>
      </c>
      <c r="H17" s="50">
        <v>0</v>
      </c>
      <c r="I17" s="50">
        <v>5</v>
      </c>
      <c r="J17" s="50">
        <v>1</v>
      </c>
      <c r="K17" s="50">
        <v>0</v>
      </c>
      <c r="L17" s="50">
        <v>0</v>
      </c>
      <c r="M17" s="50">
        <v>30</v>
      </c>
      <c r="N17" s="50">
        <v>0</v>
      </c>
      <c r="O17" s="17">
        <f t="shared" si="0"/>
        <v>35</v>
      </c>
      <c r="P17" s="17">
        <f t="shared" si="1"/>
        <v>65</v>
      </c>
      <c r="R17" s="1" t="s">
        <v>13</v>
      </c>
      <c r="S17" s="17">
        <f t="shared" ref="S17:AF17" si="9">SUM(C38:C41)</f>
        <v>149</v>
      </c>
      <c r="T17" s="17">
        <f t="shared" si="9"/>
        <v>70</v>
      </c>
      <c r="U17" s="17">
        <f t="shared" si="9"/>
        <v>14</v>
      </c>
      <c r="V17" s="17">
        <f t="shared" si="9"/>
        <v>39</v>
      </c>
      <c r="W17" s="17">
        <f t="shared" si="9"/>
        <v>1</v>
      </c>
      <c r="X17" s="17">
        <f t="shared" si="9"/>
        <v>0</v>
      </c>
      <c r="Y17" s="17">
        <f t="shared" si="9"/>
        <v>20</v>
      </c>
      <c r="Z17" s="17">
        <f t="shared" si="9"/>
        <v>4</v>
      </c>
      <c r="AA17" s="17">
        <f t="shared" si="9"/>
        <v>1</v>
      </c>
      <c r="AB17" s="17">
        <f t="shared" si="9"/>
        <v>0</v>
      </c>
      <c r="AC17" s="17">
        <f t="shared" si="9"/>
        <v>97</v>
      </c>
      <c r="AD17" s="17">
        <f t="shared" si="9"/>
        <v>0</v>
      </c>
      <c r="AE17" s="31">
        <f t="shared" si="9"/>
        <v>298</v>
      </c>
      <c r="AF17" s="31">
        <f t="shared" si="9"/>
        <v>395</v>
      </c>
    </row>
    <row r="18" spans="2:32" ht="23.1" customHeight="1" x14ac:dyDescent="0.25">
      <c r="B18" s="23" t="s">
        <v>45</v>
      </c>
      <c r="C18" s="50">
        <v>23</v>
      </c>
      <c r="D18" s="50">
        <v>11</v>
      </c>
      <c r="E18" s="50">
        <v>1</v>
      </c>
      <c r="F18" s="50">
        <v>11</v>
      </c>
      <c r="G18" s="50">
        <v>0</v>
      </c>
      <c r="H18" s="50">
        <v>0</v>
      </c>
      <c r="I18" s="50">
        <v>2</v>
      </c>
      <c r="J18" s="50">
        <v>2</v>
      </c>
      <c r="K18" s="50">
        <v>1</v>
      </c>
      <c r="L18" s="50">
        <v>0</v>
      </c>
      <c r="M18" s="50">
        <v>31</v>
      </c>
      <c r="N18" s="50">
        <v>0</v>
      </c>
      <c r="O18" s="17">
        <f t="shared" si="0"/>
        <v>51</v>
      </c>
      <c r="P18" s="17">
        <f t="shared" si="1"/>
        <v>82</v>
      </c>
      <c r="R18" s="1" t="s">
        <v>14</v>
      </c>
      <c r="S18" s="17">
        <f t="shared" ref="S18:AF18" si="10">SUM(C42:C45)</f>
        <v>171</v>
      </c>
      <c r="T18" s="17">
        <f t="shared" si="10"/>
        <v>59</v>
      </c>
      <c r="U18" s="17">
        <f t="shared" si="10"/>
        <v>15</v>
      </c>
      <c r="V18" s="17">
        <f t="shared" si="10"/>
        <v>23</v>
      </c>
      <c r="W18" s="17">
        <f t="shared" si="10"/>
        <v>2</v>
      </c>
      <c r="X18" s="17">
        <f t="shared" si="10"/>
        <v>0</v>
      </c>
      <c r="Y18" s="17">
        <f t="shared" si="10"/>
        <v>10</v>
      </c>
      <c r="Z18" s="17">
        <f t="shared" si="10"/>
        <v>2</v>
      </c>
      <c r="AA18" s="17">
        <f t="shared" si="10"/>
        <v>1</v>
      </c>
      <c r="AB18" s="17">
        <f t="shared" si="10"/>
        <v>0</v>
      </c>
      <c r="AC18" s="17">
        <f t="shared" si="10"/>
        <v>150</v>
      </c>
      <c r="AD18" s="17">
        <f t="shared" si="10"/>
        <v>0</v>
      </c>
      <c r="AE18" s="31">
        <f t="shared" si="10"/>
        <v>283</v>
      </c>
      <c r="AF18" s="31">
        <f t="shared" si="10"/>
        <v>433</v>
      </c>
    </row>
    <row r="19" spans="2:32" ht="23.1" customHeight="1" x14ac:dyDescent="0.25">
      <c r="B19" s="23" t="s">
        <v>46</v>
      </c>
      <c r="C19" s="50">
        <v>16</v>
      </c>
      <c r="D19" s="50">
        <v>11</v>
      </c>
      <c r="E19" s="50">
        <v>1</v>
      </c>
      <c r="F19" s="50">
        <v>7</v>
      </c>
      <c r="G19" s="50">
        <v>0</v>
      </c>
      <c r="H19" s="50">
        <v>0</v>
      </c>
      <c r="I19" s="50">
        <v>8</v>
      </c>
      <c r="J19" s="50">
        <v>0</v>
      </c>
      <c r="K19" s="50">
        <v>0</v>
      </c>
      <c r="L19" s="50">
        <v>0</v>
      </c>
      <c r="M19" s="50">
        <v>42</v>
      </c>
      <c r="N19" s="50">
        <v>0</v>
      </c>
      <c r="O19" s="17">
        <f t="shared" si="0"/>
        <v>43</v>
      </c>
      <c r="P19" s="17">
        <f t="shared" si="1"/>
        <v>85</v>
      </c>
      <c r="R19" s="1" t="s">
        <v>15</v>
      </c>
      <c r="S19" s="17">
        <f t="shared" ref="S19:AF19" si="11">SUM(C46:C49)</f>
        <v>166</v>
      </c>
      <c r="T19" s="17">
        <f t="shared" si="11"/>
        <v>55</v>
      </c>
      <c r="U19" s="17">
        <f t="shared" si="11"/>
        <v>29</v>
      </c>
      <c r="V19" s="17">
        <f t="shared" si="11"/>
        <v>30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2</v>
      </c>
      <c r="AA19" s="17">
        <f t="shared" si="11"/>
        <v>2</v>
      </c>
      <c r="AB19" s="17">
        <f t="shared" si="11"/>
        <v>0</v>
      </c>
      <c r="AC19" s="17">
        <f t="shared" si="11"/>
        <v>210</v>
      </c>
      <c r="AD19" s="17">
        <f t="shared" si="11"/>
        <v>0</v>
      </c>
      <c r="AE19" s="31">
        <f t="shared" si="11"/>
        <v>294</v>
      </c>
      <c r="AF19" s="31">
        <f t="shared" si="11"/>
        <v>504</v>
      </c>
    </row>
    <row r="20" spans="2:32" ht="23.1" customHeight="1" x14ac:dyDescent="0.25">
      <c r="B20" s="23" t="s">
        <v>47</v>
      </c>
      <c r="C20" s="50">
        <v>22</v>
      </c>
      <c r="D20" s="50">
        <v>10</v>
      </c>
      <c r="E20" s="50">
        <v>10</v>
      </c>
      <c r="F20" s="50">
        <v>9</v>
      </c>
      <c r="G20" s="50">
        <v>0</v>
      </c>
      <c r="H20" s="50">
        <v>0</v>
      </c>
      <c r="I20" s="50">
        <v>5</v>
      </c>
      <c r="J20" s="50">
        <v>3</v>
      </c>
      <c r="K20" s="50">
        <v>0</v>
      </c>
      <c r="L20" s="50">
        <v>0</v>
      </c>
      <c r="M20" s="50">
        <v>53</v>
      </c>
      <c r="N20" s="50">
        <v>1</v>
      </c>
      <c r="O20" s="17">
        <f t="shared" si="0"/>
        <v>60</v>
      </c>
      <c r="P20" s="17">
        <f t="shared" si="1"/>
        <v>113</v>
      </c>
      <c r="R20" s="1" t="s">
        <v>16</v>
      </c>
      <c r="S20" s="17">
        <f t="shared" ref="S20:AF20" si="12">SUM(C50:C53)</f>
        <v>138</v>
      </c>
      <c r="T20" s="17">
        <f t="shared" si="12"/>
        <v>45</v>
      </c>
      <c r="U20" s="17">
        <f t="shared" si="12"/>
        <v>18</v>
      </c>
      <c r="V20" s="17">
        <f t="shared" si="12"/>
        <v>31</v>
      </c>
      <c r="W20" s="17">
        <f t="shared" si="12"/>
        <v>0</v>
      </c>
      <c r="X20" s="17">
        <f t="shared" si="12"/>
        <v>0</v>
      </c>
      <c r="Y20" s="17">
        <f t="shared" si="12"/>
        <v>10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147</v>
      </c>
      <c r="AD20" s="17">
        <f t="shared" si="12"/>
        <v>0</v>
      </c>
      <c r="AE20" s="31">
        <f t="shared" si="12"/>
        <v>247</v>
      </c>
      <c r="AF20" s="31">
        <f t="shared" si="12"/>
        <v>394</v>
      </c>
    </row>
    <row r="21" spans="2:32" ht="23.1" customHeight="1" x14ac:dyDescent="0.25">
      <c r="B21" s="23" t="s">
        <v>48</v>
      </c>
      <c r="C21" s="50">
        <v>26</v>
      </c>
      <c r="D21" s="50">
        <v>12</v>
      </c>
      <c r="E21" s="50">
        <v>5</v>
      </c>
      <c r="F21" s="50">
        <v>4</v>
      </c>
      <c r="G21" s="50">
        <v>1</v>
      </c>
      <c r="H21" s="50">
        <v>0</v>
      </c>
      <c r="I21" s="50">
        <v>5</v>
      </c>
      <c r="J21" s="50">
        <v>3</v>
      </c>
      <c r="K21" s="50">
        <v>0</v>
      </c>
      <c r="L21" s="50">
        <v>0</v>
      </c>
      <c r="M21" s="50">
        <v>55</v>
      </c>
      <c r="N21" s="50">
        <v>0</v>
      </c>
      <c r="O21" s="17">
        <f t="shared" si="0"/>
        <v>56</v>
      </c>
      <c r="P21" s="17">
        <f t="shared" si="1"/>
        <v>111</v>
      </c>
      <c r="R21" s="36" t="s">
        <v>20</v>
      </c>
      <c r="S21" s="34">
        <f t="shared" ref="S21:AF21" si="13">SUM(C54:C57)</f>
        <v>122</v>
      </c>
      <c r="T21" s="17">
        <f t="shared" si="13"/>
        <v>51</v>
      </c>
      <c r="U21" s="17">
        <f t="shared" si="13"/>
        <v>9</v>
      </c>
      <c r="V21" s="17">
        <f t="shared" si="13"/>
        <v>19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3</v>
      </c>
      <c r="AA21" s="17">
        <f t="shared" si="13"/>
        <v>0</v>
      </c>
      <c r="AB21" s="17">
        <f t="shared" si="13"/>
        <v>1</v>
      </c>
      <c r="AC21" s="17">
        <f t="shared" si="13"/>
        <v>101</v>
      </c>
      <c r="AD21" s="17">
        <f t="shared" si="13"/>
        <v>0</v>
      </c>
      <c r="AE21" s="31">
        <f t="shared" si="13"/>
        <v>214</v>
      </c>
      <c r="AF21" s="31">
        <f t="shared" si="13"/>
        <v>315</v>
      </c>
    </row>
    <row r="22" spans="2:32" ht="23.1" customHeight="1" x14ac:dyDescent="0.25">
      <c r="B22" s="23" t="s">
        <v>49</v>
      </c>
      <c r="C22" s="50">
        <v>25</v>
      </c>
      <c r="D22" s="50">
        <v>12</v>
      </c>
      <c r="E22" s="50">
        <v>4</v>
      </c>
      <c r="F22" s="50">
        <v>4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45</v>
      </c>
      <c r="N22" s="50">
        <v>0</v>
      </c>
      <c r="O22" s="17">
        <f t="shared" si="0"/>
        <v>48</v>
      </c>
      <c r="P22" s="17">
        <f t="shared" si="1"/>
        <v>93</v>
      </c>
      <c r="R22" s="54" t="s">
        <v>90</v>
      </c>
      <c r="S22" s="55">
        <f>MAX(S10:S12)</f>
        <v>87</v>
      </c>
      <c r="T22" s="55">
        <f t="shared" ref="T22:AF22" si="14">MAX(T10:T12)</f>
        <v>44</v>
      </c>
      <c r="U22" s="55">
        <f t="shared" si="14"/>
        <v>17</v>
      </c>
      <c r="V22" s="55">
        <f t="shared" si="14"/>
        <v>35</v>
      </c>
      <c r="W22" s="55">
        <f t="shared" si="14"/>
        <v>1</v>
      </c>
      <c r="X22" s="55">
        <f t="shared" si="14"/>
        <v>0</v>
      </c>
      <c r="Y22" s="55">
        <f t="shared" si="14"/>
        <v>20</v>
      </c>
      <c r="Z22" s="55">
        <f t="shared" si="14"/>
        <v>8</v>
      </c>
      <c r="AA22" s="55">
        <f t="shared" si="14"/>
        <v>1</v>
      </c>
      <c r="AB22" s="55">
        <f t="shared" si="14"/>
        <v>0</v>
      </c>
      <c r="AC22" s="55">
        <f t="shared" si="14"/>
        <v>197</v>
      </c>
      <c r="AD22" s="55">
        <f t="shared" si="14"/>
        <v>1</v>
      </c>
      <c r="AE22" s="40">
        <f t="shared" si="14"/>
        <v>210</v>
      </c>
      <c r="AF22" s="40">
        <f t="shared" si="14"/>
        <v>391</v>
      </c>
    </row>
    <row r="23" spans="2:32" ht="23.1" customHeight="1" x14ac:dyDescent="0.25">
      <c r="B23" s="23" t="s">
        <v>50</v>
      </c>
      <c r="C23" s="50">
        <v>31</v>
      </c>
      <c r="D23" s="50">
        <v>16</v>
      </c>
      <c r="E23" s="50">
        <v>0</v>
      </c>
      <c r="F23" s="50">
        <v>7</v>
      </c>
      <c r="G23" s="50">
        <v>0</v>
      </c>
      <c r="H23" s="50">
        <v>0</v>
      </c>
      <c r="I23" s="50">
        <v>4</v>
      </c>
      <c r="J23" s="50">
        <v>0</v>
      </c>
      <c r="K23" s="50">
        <v>0</v>
      </c>
      <c r="L23" s="50">
        <v>0</v>
      </c>
      <c r="M23" s="50">
        <v>27</v>
      </c>
      <c r="N23" s="50">
        <v>0</v>
      </c>
      <c r="O23" s="17">
        <f t="shared" si="0"/>
        <v>58</v>
      </c>
      <c r="P23" s="17">
        <f t="shared" si="1"/>
        <v>85</v>
      </c>
      <c r="R23" s="54" t="s">
        <v>91</v>
      </c>
      <c r="S23" s="55">
        <f>MAX(S13:S18)</f>
        <v>171</v>
      </c>
      <c r="T23" s="55">
        <f t="shared" ref="T23:AF23" si="15">MAX(T13:T18)</f>
        <v>70</v>
      </c>
      <c r="U23" s="55">
        <f t="shared" si="15"/>
        <v>22</v>
      </c>
      <c r="V23" s="55">
        <f t="shared" si="15"/>
        <v>84</v>
      </c>
      <c r="W23" s="55">
        <f t="shared" si="15"/>
        <v>2</v>
      </c>
      <c r="X23" s="55">
        <f t="shared" si="15"/>
        <v>0</v>
      </c>
      <c r="Y23" s="55">
        <f t="shared" si="15"/>
        <v>20</v>
      </c>
      <c r="Z23" s="55">
        <f t="shared" si="15"/>
        <v>6</v>
      </c>
      <c r="AA23" s="55">
        <f t="shared" si="15"/>
        <v>3</v>
      </c>
      <c r="AB23" s="55">
        <f t="shared" si="15"/>
        <v>0</v>
      </c>
      <c r="AC23" s="55">
        <f t="shared" si="15"/>
        <v>169</v>
      </c>
      <c r="AD23" s="55">
        <f t="shared" si="15"/>
        <v>0</v>
      </c>
      <c r="AE23" s="40">
        <f t="shared" si="15"/>
        <v>298</v>
      </c>
      <c r="AF23" s="40">
        <f t="shared" si="15"/>
        <v>433</v>
      </c>
    </row>
    <row r="24" spans="2:32" ht="23.1" customHeight="1" x14ac:dyDescent="0.25">
      <c r="B24" s="23" t="s">
        <v>51</v>
      </c>
      <c r="C24" s="50">
        <v>42</v>
      </c>
      <c r="D24" s="50">
        <v>8</v>
      </c>
      <c r="E24" s="50">
        <v>4</v>
      </c>
      <c r="F24" s="50">
        <v>7</v>
      </c>
      <c r="G24" s="50">
        <v>0</v>
      </c>
      <c r="H24" s="50">
        <v>0</v>
      </c>
      <c r="I24" s="50">
        <v>5</v>
      </c>
      <c r="J24" s="50">
        <v>5</v>
      </c>
      <c r="K24" s="50">
        <v>0</v>
      </c>
      <c r="L24" s="50">
        <v>0</v>
      </c>
      <c r="M24" s="50">
        <v>23</v>
      </c>
      <c r="N24" s="50">
        <v>0</v>
      </c>
      <c r="O24" s="17">
        <f t="shared" si="0"/>
        <v>71</v>
      </c>
      <c r="P24" s="17">
        <f t="shared" si="1"/>
        <v>94</v>
      </c>
      <c r="R24" s="54" t="s">
        <v>92</v>
      </c>
      <c r="S24" s="55">
        <f>MAX(S19:S21)</f>
        <v>166</v>
      </c>
      <c r="T24" s="55">
        <f t="shared" ref="T24:AF24" si="16">MAX(T19:T21)</f>
        <v>55</v>
      </c>
      <c r="U24" s="55">
        <f t="shared" si="16"/>
        <v>29</v>
      </c>
      <c r="V24" s="55">
        <f t="shared" si="16"/>
        <v>31</v>
      </c>
      <c r="W24" s="55">
        <f t="shared" si="16"/>
        <v>0</v>
      </c>
      <c r="X24" s="55">
        <f t="shared" si="16"/>
        <v>0</v>
      </c>
      <c r="Y24" s="55">
        <f t="shared" si="16"/>
        <v>10</v>
      </c>
      <c r="Z24" s="55">
        <f t="shared" si="16"/>
        <v>5</v>
      </c>
      <c r="AA24" s="55">
        <f t="shared" si="16"/>
        <v>2</v>
      </c>
      <c r="AB24" s="55">
        <f t="shared" si="16"/>
        <v>1</v>
      </c>
      <c r="AC24" s="55">
        <f t="shared" si="16"/>
        <v>210</v>
      </c>
      <c r="AD24" s="55">
        <f t="shared" si="16"/>
        <v>0</v>
      </c>
      <c r="AE24" s="40">
        <f t="shared" si="16"/>
        <v>294</v>
      </c>
      <c r="AF24" s="40">
        <f t="shared" si="16"/>
        <v>504</v>
      </c>
    </row>
    <row r="25" spans="2:32" ht="23.1" customHeight="1" x14ac:dyDescent="0.25">
      <c r="B25" s="23" t="s">
        <v>52</v>
      </c>
      <c r="C25" s="50">
        <v>50</v>
      </c>
      <c r="D25" s="50">
        <v>17</v>
      </c>
      <c r="E25" s="50">
        <v>5</v>
      </c>
      <c r="F25" s="50">
        <v>6</v>
      </c>
      <c r="G25" s="50">
        <v>0</v>
      </c>
      <c r="H25" s="50">
        <v>0</v>
      </c>
      <c r="I25" s="50">
        <v>6</v>
      </c>
      <c r="J25" s="50">
        <v>0</v>
      </c>
      <c r="K25" s="50">
        <v>0</v>
      </c>
      <c r="L25" s="50">
        <v>0</v>
      </c>
      <c r="M25" s="50">
        <v>74</v>
      </c>
      <c r="N25" s="50">
        <v>0</v>
      </c>
      <c r="O25" s="17">
        <f t="shared" si="0"/>
        <v>84</v>
      </c>
      <c r="P25" s="17">
        <f t="shared" si="1"/>
        <v>158</v>
      </c>
      <c r="R25" s="37" t="s">
        <v>85</v>
      </c>
      <c r="S25" s="35">
        <f t="shared" ref="S25:AF25" si="17">SUM(S10:S12)</f>
        <v>173</v>
      </c>
      <c r="T25" s="16">
        <f t="shared" si="17"/>
        <v>93</v>
      </c>
      <c r="U25" s="16">
        <f t="shared" si="17"/>
        <v>31</v>
      </c>
      <c r="V25" s="16">
        <f t="shared" si="17"/>
        <v>99</v>
      </c>
      <c r="W25" s="16">
        <f t="shared" si="17"/>
        <v>2</v>
      </c>
      <c r="X25" s="16">
        <f t="shared" si="17"/>
        <v>0</v>
      </c>
      <c r="Y25" s="16">
        <f t="shared" si="17"/>
        <v>48</v>
      </c>
      <c r="Z25" s="16">
        <f t="shared" si="17"/>
        <v>17</v>
      </c>
      <c r="AA25" s="16">
        <f t="shared" si="17"/>
        <v>2</v>
      </c>
      <c r="AB25" s="16">
        <f t="shared" si="17"/>
        <v>0</v>
      </c>
      <c r="AC25" s="16">
        <f t="shared" si="17"/>
        <v>534</v>
      </c>
      <c r="AD25" s="16">
        <f t="shared" si="17"/>
        <v>1</v>
      </c>
      <c r="AE25" s="32">
        <f t="shared" si="17"/>
        <v>466</v>
      </c>
      <c r="AF25" s="32">
        <f t="shared" si="17"/>
        <v>1000</v>
      </c>
    </row>
    <row r="26" spans="2:32" ht="23.1" customHeight="1" x14ac:dyDescent="0.25">
      <c r="B26" s="23" t="s">
        <v>53</v>
      </c>
      <c r="C26" s="50">
        <v>28</v>
      </c>
      <c r="D26" s="50">
        <v>9</v>
      </c>
      <c r="E26" s="50">
        <v>5</v>
      </c>
      <c r="F26" s="50">
        <v>5</v>
      </c>
      <c r="G26" s="50">
        <v>0</v>
      </c>
      <c r="H26" s="50">
        <v>0</v>
      </c>
      <c r="I26" s="50">
        <v>4</v>
      </c>
      <c r="J26" s="50">
        <v>1</v>
      </c>
      <c r="K26" s="50">
        <v>2</v>
      </c>
      <c r="L26" s="50">
        <v>0</v>
      </c>
      <c r="M26" s="50">
        <v>45</v>
      </c>
      <c r="N26" s="50">
        <v>0</v>
      </c>
      <c r="O26" s="17">
        <f t="shared" si="0"/>
        <v>54</v>
      </c>
      <c r="P26" s="17">
        <f t="shared" si="1"/>
        <v>99</v>
      </c>
      <c r="R26" s="28" t="s">
        <v>86</v>
      </c>
      <c r="S26" s="16">
        <f t="shared" ref="S26:AF26" si="18">SUM(S13:S18)</f>
        <v>847</v>
      </c>
      <c r="T26" s="16">
        <f t="shared" si="18"/>
        <v>348</v>
      </c>
      <c r="U26" s="16">
        <f t="shared" si="18"/>
        <v>102</v>
      </c>
      <c r="V26" s="16">
        <f t="shared" si="18"/>
        <v>229</v>
      </c>
      <c r="W26" s="16">
        <f t="shared" si="18"/>
        <v>4</v>
      </c>
      <c r="X26" s="16">
        <f t="shared" si="18"/>
        <v>0</v>
      </c>
      <c r="Y26" s="16">
        <f t="shared" si="18"/>
        <v>85</v>
      </c>
      <c r="Z26" s="16">
        <f t="shared" si="18"/>
        <v>22</v>
      </c>
      <c r="AA26" s="16">
        <f t="shared" si="18"/>
        <v>7</v>
      </c>
      <c r="AB26" s="16">
        <f t="shared" si="18"/>
        <v>0</v>
      </c>
      <c r="AC26" s="16">
        <f t="shared" si="18"/>
        <v>705</v>
      </c>
      <c r="AD26" s="16">
        <f t="shared" si="18"/>
        <v>0</v>
      </c>
      <c r="AE26" s="32">
        <f t="shared" si="18"/>
        <v>1644</v>
      </c>
      <c r="AF26" s="32">
        <f t="shared" si="18"/>
        <v>2349</v>
      </c>
    </row>
    <row r="27" spans="2:32" ht="23.1" customHeight="1" x14ac:dyDescent="0.25">
      <c r="B27" s="23" t="s">
        <v>54</v>
      </c>
      <c r="C27" s="50">
        <v>41</v>
      </c>
      <c r="D27" s="50">
        <v>8</v>
      </c>
      <c r="E27" s="50">
        <v>3</v>
      </c>
      <c r="F27" s="50">
        <v>8</v>
      </c>
      <c r="G27" s="50">
        <v>0</v>
      </c>
      <c r="H27" s="50">
        <v>0</v>
      </c>
      <c r="I27" s="50">
        <v>4</v>
      </c>
      <c r="J27" s="50">
        <v>0</v>
      </c>
      <c r="K27" s="50">
        <v>0</v>
      </c>
      <c r="L27" s="50">
        <v>0</v>
      </c>
      <c r="M27" s="50">
        <v>50</v>
      </c>
      <c r="N27" s="50">
        <v>0</v>
      </c>
      <c r="O27" s="17">
        <f t="shared" si="0"/>
        <v>64</v>
      </c>
      <c r="P27" s="17">
        <f t="shared" si="1"/>
        <v>114</v>
      </c>
      <c r="R27" s="29" t="s">
        <v>87</v>
      </c>
      <c r="S27" s="16">
        <f t="shared" ref="S27:AF27" si="19">SUM(S19:S21)</f>
        <v>426</v>
      </c>
      <c r="T27" s="16">
        <f t="shared" si="19"/>
        <v>151</v>
      </c>
      <c r="U27" s="16">
        <f t="shared" si="19"/>
        <v>56</v>
      </c>
      <c r="V27" s="16">
        <f t="shared" si="19"/>
        <v>80</v>
      </c>
      <c r="W27" s="16">
        <f t="shared" si="19"/>
        <v>0</v>
      </c>
      <c r="X27" s="16">
        <f t="shared" si="19"/>
        <v>0</v>
      </c>
      <c r="Y27" s="16">
        <f t="shared" si="19"/>
        <v>29</v>
      </c>
      <c r="Z27" s="16">
        <f t="shared" si="19"/>
        <v>10</v>
      </c>
      <c r="AA27" s="16">
        <f t="shared" si="19"/>
        <v>2</v>
      </c>
      <c r="AB27" s="16">
        <f t="shared" si="19"/>
        <v>1</v>
      </c>
      <c r="AC27" s="16">
        <f t="shared" si="19"/>
        <v>458</v>
      </c>
      <c r="AD27" s="16">
        <f t="shared" si="19"/>
        <v>0</v>
      </c>
      <c r="AE27" s="32">
        <f t="shared" si="19"/>
        <v>755</v>
      </c>
      <c r="AF27" s="32">
        <f t="shared" si="19"/>
        <v>1213</v>
      </c>
    </row>
    <row r="28" spans="2:32" ht="23.1" customHeight="1" x14ac:dyDescent="0.25">
      <c r="B28" s="23" t="s">
        <v>55</v>
      </c>
      <c r="C28" s="50">
        <v>29</v>
      </c>
      <c r="D28" s="50">
        <v>16</v>
      </c>
      <c r="E28" s="50">
        <v>6</v>
      </c>
      <c r="F28" s="50">
        <v>7</v>
      </c>
      <c r="G28" s="50">
        <v>0</v>
      </c>
      <c r="H28" s="50">
        <v>0</v>
      </c>
      <c r="I28" s="50">
        <v>5</v>
      </c>
      <c r="J28" s="50">
        <v>0</v>
      </c>
      <c r="K28" s="50">
        <v>1</v>
      </c>
      <c r="L28" s="50">
        <v>0</v>
      </c>
      <c r="M28" s="50">
        <v>42</v>
      </c>
      <c r="N28" s="50">
        <v>0</v>
      </c>
      <c r="O28" s="17">
        <f t="shared" si="0"/>
        <v>64</v>
      </c>
      <c r="P28" s="17">
        <f t="shared" si="1"/>
        <v>106</v>
      </c>
      <c r="R28" s="5" t="s">
        <v>17</v>
      </c>
      <c r="S28" s="16">
        <f t="shared" ref="S28:AF28" si="20">SUM(S10:S21)</f>
        <v>1446</v>
      </c>
      <c r="T28" s="16">
        <f t="shared" si="20"/>
        <v>592</v>
      </c>
      <c r="U28" s="16">
        <f t="shared" si="20"/>
        <v>189</v>
      </c>
      <c r="V28" s="16">
        <f t="shared" si="20"/>
        <v>408</v>
      </c>
      <c r="W28" s="16">
        <f t="shared" si="20"/>
        <v>6</v>
      </c>
      <c r="X28" s="16">
        <f t="shared" si="20"/>
        <v>0</v>
      </c>
      <c r="Y28" s="16">
        <f t="shared" si="20"/>
        <v>162</v>
      </c>
      <c r="Z28" s="16">
        <f t="shared" si="20"/>
        <v>49</v>
      </c>
      <c r="AA28" s="16">
        <f t="shared" si="20"/>
        <v>11</v>
      </c>
      <c r="AB28" s="16">
        <f t="shared" si="20"/>
        <v>1</v>
      </c>
      <c r="AC28" s="16">
        <f t="shared" si="20"/>
        <v>1697</v>
      </c>
      <c r="AD28" s="16">
        <f t="shared" si="20"/>
        <v>1</v>
      </c>
      <c r="AE28" s="32">
        <f t="shared" si="20"/>
        <v>2865</v>
      </c>
      <c r="AF28" s="32">
        <f t="shared" si="20"/>
        <v>4562</v>
      </c>
    </row>
    <row r="29" spans="2:32" ht="23.1" customHeight="1" x14ac:dyDescent="0.25">
      <c r="B29" s="23" t="s">
        <v>56</v>
      </c>
      <c r="C29" s="50">
        <v>25</v>
      </c>
      <c r="D29" s="50">
        <v>12</v>
      </c>
      <c r="E29" s="50">
        <v>8</v>
      </c>
      <c r="F29" s="50">
        <v>9</v>
      </c>
      <c r="G29" s="50">
        <v>0</v>
      </c>
      <c r="H29" s="50">
        <v>0</v>
      </c>
      <c r="I29" s="50">
        <v>5</v>
      </c>
      <c r="J29" s="50">
        <v>3</v>
      </c>
      <c r="K29" s="50">
        <v>0</v>
      </c>
      <c r="L29" s="50">
        <v>0</v>
      </c>
      <c r="M29" s="50">
        <v>21</v>
      </c>
      <c r="N29" s="50">
        <v>0</v>
      </c>
      <c r="O29" s="17">
        <f t="shared" si="0"/>
        <v>62</v>
      </c>
      <c r="P29" s="17">
        <f t="shared" si="1"/>
        <v>83</v>
      </c>
      <c r="R29"/>
      <c r="S29" s="20"/>
      <c r="T29" s="19"/>
    </row>
    <row r="30" spans="2:32" ht="23.1" customHeight="1" x14ac:dyDescent="0.25">
      <c r="B30" s="23" t="s">
        <v>57</v>
      </c>
      <c r="C30" s="50">
        <v>37</v>
      </c>
      <c r="D30" s="50">
        <v>14</v>
      </c>
      <c r="E30" s="50">
        <v>4</v>
      </c>
      <c r="F30" s="50">
        <v>10</v>
      </c>
      <c r="G30" s="50">
        <v>0</v>
      </c>
      <c r="H30" s="50">
        <v>0</v>
      </c>
      <c r="I30" s="50">
        <v>1</v>
      </c>
      <c r="J30" s="50">
        <v>1</v>
      </c>
      <c r="K30" s="50">
        <v>1</v>
      </c>
      <c r="L30" s="50">
        <v>0</v>
      </c>
      <c r="M30" s="50">
        <v>28</v>
      </c>
      <c r="N30" s="50">
        <v>0</v>
      </c>
      <c r="O30" s="17">
        <f t="shared" si="0"/>
        <v>68</v>
      </c>
      <c r="P30" s="17">
        <f t="shared" si="1"/>
        <v>96</v>
      </c>
      <c r="R30"/>
      <c r="S30" s="19"/>
      <c r="T30" s="19"/>
    </row>
    <row r="31" spans="2:32" ht="23.1" customHeight="1" x14ac:dyDescent="0.25">
      <c r="B31" s="24" t="s">
        <v>58</v>
      </c>
      <c r="C31" s="50">
        <v>32</v>
      </c>
      <c r="D31" s="50">
        <v>9</v>
      </c>
      <c r="E31" s="50">
        <v>6</v>
      </c>
      <c r="F31" s="50">
        <v>5</v>
      </c>
      <c r="G31" s="50">
        <v>1</v>
      </c>
      <c r="H31" s="50">
        <v>0</v>
      </c>
      <c r="I31" s="50">
        <v>2</v>
      </c>
      <c r="J31" s="50">
        <v>0</v>
      </c>
      <c r="K31" s="50">
        <v>1</v>
      </c>
      <c r="L31" s="50">
        <v>0</v>
      </c>
      <c r="M31" s="50">
        <v>22</v>
      </c>
      <c r="N31" s="50">
        <v>0</v>
      </c>
      <c r="O31" s="17">
        <f t="shared" si="0"/>
        <v>56</v>
      </c>
      <c r="P31" s="17">
        <f t="shared" si="1"/>
        <v>78</v>
      </c>
      <c r="R31"/>
      <c r="S31" s="19"/>
      <c r="T31" s="19"/>
    </row>
    <row r="32" spans="2:32" ht="23.1" customHeight="1" x14ac:dyDescent="0.25">
      <c r="B32" s="24" t="s">
        <v>59</v>
      </c>
      <c r="C32" s="50">
        <v>33</v>
      </c>
      <c r="D32" s="50">
        <v>22</v>
      </c>
      <c r="E32" s="50">
        <v>3</v>
      </c>
      <c r="F32" s="50">
        <v>8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7">
        <f t="shared" si="0"/>
        <v>69</v>
      </c>
      <c r="P32" s="17">
        <f t="shared" si="1"/>
        <v>80</v>
      </c>
      <c r="R32"/>
      <c r="S32" s="19"/>
      <c r="T32" s="19"/>
    </row>
    <row r="33" spans="2:20" ht="23.1" customHeight="1" x14ac:dyDescent="0.25">
      <c r="B33" s="23" t="s">
        <v>60</v>
      </c>
      <c r="C33" s="50">
        <v>37</v>
      </c>
      <c r="D33" s="50">
        <v>15</v>
      </c>
      <c r="E33" s="50">
        <v>6</v>
      </c>
      <c r="F33" s="50">
        <v>7</v>
      </c>
      <c r="G33" s="50">
        <v>0</v>
      </c>
      <c r="H33" s="50">
        <v>0</v>
      </c>
      <c r="I33" s="50">
        <v>4</v>
      </c>
      <c r="J33" s="50">
        <v>1</v>
      </c>
      <c r="K33" s="50">
        <v>0</v>
      </c>
      <c r="L33" s="50">
        <v>0</v>
      </c>
      <c r="M33" s="50">
        <v>6</v>
      </c>
      <c r="N33" s="50">
        <v>0</v>
      </c>
      <c r="O33" s="17">
        <f t="shared" si="0"/>
        <v>70</v>
      </c>
      <c r="P33" s="17">
        <f t="shared" si="1"/>
        <v>76</v>
      </c>
      <c r="R33"/>
      <c r="S33" s="19"/>
      <c r="T33" s="19"/>
    </row>
    <row r="34" spans="2:20" ht="23.1" customHeight="1" x14ac:dyDescent="0.25">
      <c r="B34" s="24" t="s">
        <v>61</v>
      </c>
      <c r="C34" s="50">
        <v>28</v>
      </c>
      <c r="D34" s="50">
        <v>11</v>
      </c>
      <c r="E34" s="50">
        <v>2</v>
      </c>
      <c r="F34" s="50">
        <v>4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7</v>
      </c>
      <c r="N34" s="50">
        <v>0</v>
      </c>
      <c r="O34" s="17">
        <f t="shared" si="0"/>
        <v>46</v>
      </c>
      <c r="P34" s="17">
        <f t="shared" si="1"/>
        <v>53</v>
      </c>
      <c r="R34"/>
      <c r="S34" s="19"/>
      <c r="T34" s="19"/>
    </row>
    <row r="35" spans="2:20" ht="23.1" customHeight="1" x14ac:dyDescent="0.25">
      <c r="B35" s="24" t="s">
        <v>62</v>
      </c>
      <c r="C35" s="50">
        <v>27</v>
      </c>
      <c r="D35" s="50">
        <v>10</v>
      </c>
      <c r="E35" s="50">
        <v>8</v>
      </c>
      <c r="F35" s="50">
        <v>5</v>
      </c>
      <c r="G35" s="50">
        <v>0</v>
      </c>
      <c r="H35" s="50">
        <v>0</v>
      </c>
      <c r="I35" s="50">
        <v>5</v>
      </c>
      <c r="J35" s="50">
        <v>1</v>
      </c>
      <c r="K35" s="50">
        <v>0</v>
      </c>
      <c r="L35" s="50">
        <v>0</v>
      </c>
      <c r="M35" s="50">
        <v>15</v>
      </c>
      <c r="N35" s="50">
        <v>0</v>
      </c>
      <c r="O35" s="17">
        <f t="shared" si="0"/>
        <v>56</v>
      </c>
      <c r="P35" s="17">
        <f t="shared" si="1"/>
        <v>71</v>
      </c>
      <c r="R35"/>
      <c r="S35" s="19"/>
      <c r="T35" s="19"/>
    </row>
    <row r="36" spans="2:20" ht="23.1" customHeight="1" x14ac:dyDescent="0.25">
      <c r="B36" s="24" t="s">
        <v>63</v>
      </c>
      <c r="C36" s="50">
        <v>33</v>
      </c>
      <c r="D36" s="50">
        <v>19</v>
      </c>
      <c r="E36" s="50">
        <v>6</v>
      </c>
      <c r="F36" s="50">
        <v>70</v>
      </c>
      <c r="G36" s="50">
        <v>0</v>
      </c>
      <c r="H36" s="50">
        <v>0</v>
      </c>
      <c r="I36" s="50">
        <v>3</v>
      </c>
      <c r="J36" s="50">
        <v>2</v>
      </c>
      <c r="K36" s="50">
        <v>0</v>
      </c>
      <c r="L36" s="50">
        <v>0</v>
      </c>
      <c r="M36" s="50">
        <v>19</v>
      </c>
      <c r="N36" s="50">
        <v>0</v>
      </c>
      <c r="O36" s="17">
        <f t="shared" si="0"/>
        <v>133</v>
      </c>
      <c r="P36" s="17">
        <f t="shared" si="1"/>
        <v>152</v>
      </c>
      <c r="R36"/>
      <c r="S36" s="19"/>
      <c r="T36" s="19"/>
    </row>
    <row r="37" spans="2:20" ht="23.1" customHeight="1" x14ac:dyDescent="0.25">
      <c r="B37" s="23" t="s">
        <v>64</v>
      </c>
      <c r="C37" s="50">
        <v>29</v>
      </c>
      <c r="D37" s="50">
        <v>21</v>
      </c>
      <c r="E37" s="50">
        <v>3</v>
      </c>
      <c r="F37" s="50">
        <v>5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23</v>
      </c>
      <c r="N37" s="50">
        <v>0</v>
      </c>
      <c r="O37" s="17">
        <f t="shared" si="0"/>
        <v>60</v>
      </c>
      <c r="P37" s="17">
        <f t="shared" si="1"/>
        <v>83</v>
      </c>
      <c r="R37"/>
      <c r="S37" s="19"/>
      <c r="T37" s="19"/>
    </row>
    <row r="38" spans="2:20" ht="23.1" customHeight="1" x14ac:dyDescent="0.25">
      <c r="B38" s="24" t="s">
        <v>65</v>
      </c>
      <c r="C38" s="50">
        <v>26</v>
      </c>
      <c r="D38" s="50">
        <v>16</v>
      </c>
      <c r="E38" s="50">
        <v>1</v>
      </c>
      <c r="F38" s="50">
        <v>15</v>
      </c>
      <c r="G38" s="50">
        <v>0</v>
      </c>
      <c r="H38" s="50">
        <v>0</v>
      </c>
      <c r="I38" s="50">
        <v>3</v>
      </c>
      <c r="J38" s="50">
        <v>2</v>
      </c>
      <c r="K38" s="50">
        <v>0</v>
      </c>
      <c r="L38" s="50">
        <v>0</v>
      </c>
      <c r="M38" s="50">
        <v>23</v>
      </c>
      <c r="N38" s="50">
        <v>0</v>
      </c>
      <c r="O38" s="17">
        <f t="shared" si="0"/>
        <v>63</v>
      </c>
      <c r="P38" s="17">
        <f t="shared" si="1"/>
        <v>86</v>
      </c>
      <c r="R38"/>
      <c r="S38" s="19"/>
      <c r="T38" s="19"/>
    </row>
    <row r="39" spans="2:20" ht="23.1" customHeight="1" x14ac:dyDescent="0.25">
      <c r="B39" s="24" t="s">
        <v>66</v>
      </c>
      <c r="C39" s="50">
        <v>43</v>
      </c>
      <c r="D39" s="50">
        <v>12</v>
      </c>
      <c r="E39" s="50">
        <v>5</v>
      </c>
      <c r="F39" s="50">
        <v>8</v>
      </c>
      <c r="G39" s="50">
        <v>0</v>
      </c>
      <c r="H39" s="50">
        <v>0</v>
      </c>
      <c r="I39" s="50">
        <v>5</v>
      </c>
      <c r="J39" s="50">
        <v>1</v>
      </c>
      <c r="K39" s="50">
        <v>1</v>
      </c>
      <c r="L39" s="50">
        <v>0</v>
      </c>
      <c r="M39" s="50">
        <v>20</v>
      </c>
      <c r="N39" s="50">
        <v>0</v>
      </c>
      <c r="O39" s="17">
        <f t="shared" si="0"/>
        <v>75</v>
      </c>
      <c r="P39" s="17">
        <f t="shared" si="1"/>
        <v>95</v>
      </c>
      <c r="R39"/>
      <c r="S39" s="19"/>
      <c r="T39" s="19"/>
    </row>
    <row r="40" spans="2:20" ht="23.1" customHeight="1" x14ac:dyDescent="0.25">
      <c r="B40" s="24" t="s">
        <v>67</v>
      </c>
      <c r="C40" s="50">
        <v>40</v>
      </c>
      <c r="D40" s="50">
        <v>22</v>
      </c>
      <c r="E40" s="50">
        <v>6</v>
      </c>
      <c r="F40" s="50">
        <v>6</v>
      </c>
      <c r="G40" s="50">
        <v>0</v>
      </c>
      <c r="H40" s="50">
        <v>0</v>
      </c>
      <c r="I40" s="50">
        <v>8</v>
      </c>
      <c r="J40" s="50">
        <v>0</v>
      </c>
      <c r="K40" s="50">
        <v>0</v>
      </c>
      <c r="L40" s="50">
        <v>0</v>
      </c>
      <c r="M40" s="50">
        <v>29</v>
      </c>
      <c r="N40" s="50">
        <v>0</v>
      </c>
      <c r="O40" s="17">
        <f t="shared" si="0"/>
        <v>82</v>
      </c>
      <c r="P40" s="17">
        <f t="shared" si="1"/>
        <v>111</v>
      </c>
      <c r="R40"/>
      <c r="S40" s="19"/>
      <c r="T40" s="19"/>
    </row>
    <row r="41" spans="2:20" ht="23.1" customHeight="1" x14ac:dyDescent="0.25">
      <c r="B41" s="23" t="s">
        <v>68</v>
      </c>
      <c r="C41" s="50">
        <v>40</v>
      </c>
      <c r="D41" s="50">
        <v>20</v>
      </c>
      <c r="E41" s="50">
        <v>2</v>
      </c>
      <c r="F41" s="50">
        <v>10</v>
      </c>
      <c r="G41" s="50">
        <v>1</v>
      </c>
      <c r="H41" s="50">
        <v>0</v>
      </c>
      <c r="I41" s="50">
        <v>4</v>
      </c>
      <c r="J41" s="50">
        <v>1</v>
      </c>
      <c r="K41" s="50">
        <v>0</v>
      </c>
      <c r="L41" s="50">
        <v>0</v>
      </c>
      <c r="M41" s="50">
        <v>25</v>
      </c>
      <c r="N41" s="50">
        <v>0</v>
      </c>
      <c r="O41" s="17">
        <f t="shared" si="0"/>
        <v>78</v>
      </c>
      <c r="P41" s="17">
        <f t="shared" si="1"/>
        <v>103</v>
      </c>
      <c r="R41"/>
      <c r="S41" s="19"/>
      <c r="T41" s="19"/>
    </row>
    <row r="42" spans="2:20" ht="23.1" customHeight="1" x14ac:dyDescent="0.25">
      <c r="B42" s="24" t="s">
        <v>69</v>
      </c>
      <c r="C42" s="50">
        <v>50</v>
      </c>
      <c r="D42" s="50">
        <v>15</v>
      </c>
      <c r="E42" s="50">
        <v>3</v>
      </c>
      <c r="F42" s="50">
        <v>10</v>
      </c>
      <c r="G42" s="50">
        <v>0</v>
      </c>
      <c r="H42" s="50">
        <v>0</v>
      </c>
      <c r="I42" s="50">
        <v>5</v>
      </c>
      <c r="J42" s="50">
        <v>1</v>
      </c>
      <c r="K42" s="50">
        <v>0</v>
      </c>
      <c r="L42" s="50">
        <v>0</v>
      </c>
      <c r="M42" s="50">
        <v>41</v>
      </c>
      <c r="N42" s="50">
        <v>0</v>
      </c>
      <c r="O42" s="17">
        <f t="shared" si="0"/>
        <v>84</v>
      </c>
      <c r="P42" s="17">
        <f t="shared" si="1"/>
        <v>125</v>
      </c>
      <c r="R42"/>
      <c r="S42" s="19"/>
      <c r="T42" s="19"/>
    </row>
    <row r="43" spans="2:20" ht="23.1" customHeight="1" x14ac:dyDescent="0.25">
      <c r="B43" s="23" t="s">
        <v>70</v>
      </c>
      <c r="C43" s="50">
        <v>38</v>
      </c>
      <c r="D43" s="50">
        <v>6</v>
      </c>
      <c r="E43" s="50">
        <v>6</v>
      </c>
      <c r="F43" s="50">
        <v>6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41</v>
      </c>
      <c r="N43" s="50">
        <v>0</v>
      </c>
      <c r="O43" s="17">
        <f t="shared" si="0"/>
        <v>59</v>
      </c>
      <c r="P43" s="17">
        <f t="shared" si="1"/>
        <v>100</v>
      </c>
      <c r="R43"/>
      <c r="S43" s="19"/>
      <c r="T43" s="19"/>
    </row>
    <row r="44" spans="2:20" ht="23.1" customHeight="1" x14ac:dyDescent="0.25">
      <c r="B44" s="25" t="s">
        <v>71</v>
      </c>
      <c r="C44" s="50">
        <v>42</v>
      </c>
      <c r="D44" s="50">
        <v>22</v>
      </c>
      <c r="E44" s="50">
        <v>4</v>
      </c>
      <c r="F44" s="50">
        <v>4</v>
      </c>
      <c r="G44" s="50">
        <v>0</v>
      </c>
      <c r="H44" s="50">
        <v>0</v>
      </c>
      <c r="I44" s="50">
        <v>0</v>
      </c>
      <c r="J44" s="50">
        <v>1</v>
      </c>
      <c r="K44" s="50">
        <v>1</v>
      </c>
      <c r="L44" s="50">
        <v>0</v>
      </c>
      <c r="M44" s="50">
        <v>35</v>
      </c>
      <c r="N44" s="50">
        <v>0</v>
      </c>
      <c r="O44" s="17">
        <f t="shared" si="0"/>
        <v>74</v>
      </c>
      <c r="P44" s="17">
        <f t="shared" si="1"/>
        <v>109</v>
      </c>
      <c r="R44"/>
      <c r="S44" s="19"/>
      <c r="T44" s="19"/>
    </row>
    <row r="45" spans="2:20" ht="23.1" customHeight="1" x14ac:dyDescent="0.25">
      <c r="B45" s="23" t="s">
        <v>72</v>
      </c>
      <c r="C45" s="50">
        <v>41</v>
      </c>
      <c r="D45" s="50">
        <v>16</v>
      </c>
      <c r="E45" s="50">
        <v>2</v>
      </c>
      <c r="F45" s="50">
        <v>3</v>
      </c>
      <c r="G45" s="50">
        <v>2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33</v>
      </c>
      <c r="N45" s="50">
        <v>0</v>
      </c>
      <c r="O45" s="17">
        <f t="shared" si="0"/>
        <v>66</v>
      </c>
      <c r="P45" s="17">
        <f t="shared" si="1"/>
        <v>99</v>
      </c>
      <c r="R45"/>
      <c r="S45" s="19"/>
      <c r="T45" s="19"/>
    </row>
    <row r="46" spans="2:20" ht="23.1" customHeight="1" x14ac:dyDescent="0.25">
      <c r="B46" s="24" t="s">
        <v>73</v>
      </c>
      <c r="C46" s="50">
        <v>46</v>
      </c>
      <c r="D46" s="50">
        <v>16</v>
      </c>
      <c r="E46" s="50">
        <v>8</v>
      </c>
      <c r="F46" s="50">
        <v>8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49</v>
      </c>
      <c r="N46" s="50">
        <v>0</v>
      </c>
      <c r="O46" s="17">
        <f t="shared" si="0"/>
        <v>82</v>
      </c>
      <c r="P46" s="17">
        <f t="shared" si="1"/>
        <v>131</v>
      </c>
      <c r="R46" s="19"/>
      <c r="S46" s="19"/>
      <c r="T46"/>
    </row>
    <row r="47" spans="2:20" ht="23.1" customHeight="1" x14ac:dyDescent="0.25">
      <c r="B47" s="24" t="s">
        <v>74</v>
      </c>
      <c r="C47" s="50">
        <v>47</v>
      </c>
      <c r="D47" s="50">
        <v>11</v>
      </c>
      <c r="E47" s="50">
        <v>8</v>
      </c>
      <c r="F47" s="50">
        <v>5</v>
      </c>
      <c r="G47" s="50">
        <v>0</v>
      </c>
      <c r="H47" s="50">
        <v>0</v>
      </c>
      <c r="I47" s="50">
        <v>4</v>
      </c>
      <c r="J47" s="50">
        <v>1</v>
      </c>
      <c r="K47" s="50">
        <v>0</v>
      </c>
      <c r="L47" s="50">
        <v>0</v>
      </c>
      <c r="M47" s="50">
        <v>54</v>
      </c>
      <c r="N47" s="50">
        <v>0</v>
      </c>
      <c r="O47" s="17">
        <f t="shared" si="0"/>
        <v>76</v>
      </c>
      <c r="P47" s="17">
        <f t="shared" si="1"/>
        <v>130</v>
      </c>
      <c r="R47" s="19"/>
      <c r="S47" s="19"/>
      <c r="T47"/>
    </row>
    <row r="48" spans="2:20" ht="23.1" customHeight="1" x14ac:dyDescent="0.25">
      <c r="B48" s="24" t="s">
        <v>75</v>
      </c>
      <c r="C48" s="50">
        <v>42</v>
      </c>
      <c r="D48" s="50">
        <v>11</v>
      </c>
      <c r="E48" s="50">
        <v>6</v>
      </c>
      <c r="F48" s="50">
        <v>6</v>
      </c>
      <c r="G48" s="50">
        <v>0</v>
      </c>
      <c r="H48" s="50">
        <v>0</v>
      </c>
      <c r="I48" s="50">
        <v>3</v>
      </c>
      <c r="J48" s="50">
        <v>0</v>
      </c>
      <c r="K48" s="50">
        <v>1</v>
      </c>
      <c r="L48" s="50">
        <v>0</v>
      </c>
      <c r="M48" s="50">
        <v>52</v>
      </c>
      <c r="N48" s="50">
        <v>0</v>
      </c>
      <c r="O48" s="17">
        <f t="shared" si="0"/>
        <v>69</v>
      </c>
      <c r="P48" s="17">
        <f t="shared" si="1"/>
        <v>121</v>
      </c>
      <c r="R48" s="19"/>
      <c r="S48" s="19"/>
      <c r="T48"/>
    </row>
    <row r="49" spans="2:20" ht="23.1" customHeight="1" x14ac:dyDescent="0.25">
      <c r="B49" s="23" t="s">
        <v>76</v>
      </c>
      <c r="C49" s="50">
        <v>31</v>
      </c>
      <c r="D49" s="50">
        <v>17</v>
      </c>
      <c r="E49" s="50">
        <v>7</v>
      </c>
      <c r="F49" s="50">
        <v>11</v>
      </c>
      <c r="G49" s="50">
        <v>0</v>
      </c>
      <c r="H49" s="50">
        <v>0</v>
      </c>
      <c r="I49" s="50">
        <v>0</v>
      </c>
      <c r="J49" s="50">
        <v>0</v>
      </c>
      <c r="K49" s="50">
        <v>1</v>
      </c>
      <c r="L49" s="50">
        <v>0</v>
      </c>
      <c r="M49" s="50">
        <v>55</v>
      </c>
      <c r="N49" s="50">
        <v>0</v>
      </c>
      <c r="O49" s="17">
        <f t="shared" si="0"/>
        <v>67</v>
      </c>
      <c r="P49" s="17">
        <f t="shared" si="1"/>
        <v>122</v>
      </c>
      <c r="R49" s="19"/>
      <c r="S49" s="19"/>
      <c r="T49"/>
    </row>
    <row r="50" spans="2:20" ht="23.1" customHeight="1" x14ac:dyDescent="0.25">
      <c r="B50" s="24" t="s">
        <v>77</v>
      </c>
      <c r="C50" s="50">
        <v>39</v>
      </c>
      <c r="D50" s="50">
        <v>9</v>
      </c>
      <c r="E50" s="50">
        <v>4</v>
      </c>
      <c r="F50" s="50">
        <v>8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38</v>
      </c>
      <c r="N50" s="50">
        <v>0</v>
      </c>
      <c r="O50" s="17">
        <f t="shared" si="0"/>
        <v>61</v>
      </c>
      <c r="P50" s="17">
        <f t="shared" si="1"/>
        <v>99</v>
      </c>
      <c r="R50" s="19"/>
      <c r="S50" s="19"/>
      <c r="T50"/>
    </row>
    <row r="51" spans="2:20" ht="23.1" customHeight="1" x14ac:dyDescent="0.25">
      <c r="B51" s="24" t="s">
        <v>78</v>
      </c>
      <c r="C51" s="50">
        <v>35</v>
      </c>
      <c r="D51" s="50">
        <v>15</v>
      </c>
      <c r="E51" s="50">
        <v>7</v>
      </c>
      <c r="F51" s="50">
        <v>6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38</v>
      </c>
      <c r="N51" s="50">
        <v>0</v>
      </c>
      <c r="O51" s="17">
        <f t="shared" si="0"/>
        <v>66</v>
      </c>
      <c r="P51" s="17">
        <f t="shared" si="1"/>
        <v>104</v>
      </c>
      <c r="R51" s="19"/>
      <c r="S51" s="19"/>
      <c r="T51"/>
    </row>
    <row r="52" spans="2:20" ht="23.1" customHeight="1" x14ac:dyDescent="0.25">
      <c r="B52" s="24" t="s">
        <v>79</v>
      </c>
      <c r="C52" s="50">
        <v>39</v>
      </c>
      <c r="D52" s="50">
        <v>13</v>
      </c>
      <c r="E52" s="50">
        <v>5</v>
      </c>
      <c r="F52" s="50">
        <v>13</v>
      </c>
      <c r="G52" s="50">
        <v>0</v>
      </c>
      <c r="H52" s="50">
        <v>0</v>
      </c>
      <c r="I52" s="50">
        <v>5</v>
      </c>
      <c r="J52" s="50">
        <v>5</v>
      </c>
      <c r="K52" s="50">
        <v>0</v>
      </c>
      <c r="L52" s="50">
        <v>0</v>
      </c>
      <c r="M52" s="50">
        <v>43</v>
      </c>
      <c r="N52" s="50">
        <v>0</v>
      </c>
      <c r="O52" s="17">
        <f t="shared" si="0"/>
        <v>80</v>
      </c>
      <c r="P52" s="17">
        <f t="shared" si="1"/>
        <v>123</v>
      </c>
      <c r="R52" s="19"/>
      <c r="S52" s="19"/>
      <c r="T52"/>
    </row>
    <row r="53" spans="2:20" ht="23.1" customHeight="1" x14ac:dyDescent="0.25">
      <c r="B53" s="23" t="s">
        <v>80</v>
      </c>
      <c r="C53" s="50">
        <v>25</v>
      </c>
      <c r="D53" s="50">
        <v>8</v>
      </c>
      <c r="E53" s="50">
        <v>2</v>
      </c>
      <c r="F53" s="50">
        <v>4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28</v>
      </c>
      <c r="N53" s="50">
        <v>0</v>
      </c>
      <c r="O53" s="17">
        <f t="shared" si="0"/>
        <v>40</v>
      </c>
      <c r="P53" s="17">
        <f t="shared" si="1"/>
        <v>68</v>
      </c>
      <c r="R53" s="19"/>
      <c r="S53" s="19"/>
      <c r="T53"/>
    </row>
    <row r="54" spans="2:20" ht="23.1" customHeight="1" x14ac:dyDescent="0.25">
      <c r="B54" s="23" t="s">
        <v>81</v>
      </c>
      <c r="C54" s="50">
        <v>31</v>
      </c>
      <c r="D54" s="50">
        <v>9</v>
      </c>
      <c r="E54" s="50">
        <v>3</v>
      </c>
      <c r="F54" s="50">
        <v>7</v>
      </c>
      <c r="G54" s="50">
        <v>0</v>
      </c>
      <c r="H54" s="50">
        <v>0</v>
      </c>
      <c r="I54" s="50">
        <v>7</v>
      </c>
      <c r="J54" s="50">
        <v>3</v>
      </c>
      <c r="K54" s="50">
        <v>0</v>
      </c>
      <c r="L54" s="50">
        <v>0</v>
      </c>
      <c r="M54" s="50">
        <v>19</v>
      </c>
      <c r="N54" s="50">
        <v>0</v>
      </c>
      <c r="O54" s="17">
        <f t="shared" si="0"/>
        <v>60</v>
      </c>
      <c r="P54" s="17">
        <f t="shared" si="1"/>
        <v>79</v>
      </c>
      <c r="R54" s="19"/>
      <c r="S54" s="19"/>
      <c r="T54"/>
    </row>
    <row r="55" spans="2:20" ht="23.1" customHeight="1" x14ac:dyDescent="0.25">
      <c r="B55" s="23" t="s">
        <v>82</v>
      </c>
      <c r="C55" s="50">
        <v>31</v>
      </c>
      <c r="D55" s="50">
        <v>19</v>
      </c>
      <c r="E55" s="50">
        <v>0</v>
      </c>
      <c r="F55" s="50">
        <v>4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25</v>
      </c>
      <c r="N55" s="50">
        <v>0</v>
      </c>
      <c r="O55" s="17">
        <f t="shared" si="0"/>
        <v>55</v>
      </c>
      <c r="P55" s="17">
        <f t="shared" si="1"/>
        <v>80</v>
      </c>
      <c r="R55" s="19"/>
      <c r="S55" s="19"/>
      <c r="T55"/>
    </row>
    <row r="56" spans="2:20" ht="23.1" customHeight="1" x14ac:dyDescent="0.25">
      <c r="B56" s="23" t="s">
        <v>83</v>
      </c>
      <c r="C56" s="50">
        <v>40</v>
      </c>
      <c r="D56" s="50">
        <v>15</v>
      </c>
      <c r="E56" s="50">
        <v>4</v>
      </c>
      <c r="F56" s="50">
        <v>3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29</v>
      </c>
      <c r="N56" s="50">
        <v>0</v>
      </c>
      <c r="O56" s="17">
        <f t="shared" si="0"/>
        <v>64</v>
      </c>
      <c r="P56" s="17">
        <f t="shared" si="1"/>
        <v>93</v>
      </c>
      <c r="R56" s="19"/>
      <c r="S56" s="19"/>
      <c r="T56"/>
    </row>
    <row r="57" spans="2:20" ht="23.1" customHeight="1" x14ac:dyDescent="0.25">
      <c r="B57" s="23" t="s">
        <v>84</v>
      </c>
      <c r="C57" s="50">
        <v>20</v>
      </c>
      <c r="D57" s="50">
        <v>8</v>
      </c>
      <c r="E57" s="50">
        <v>2</v>
      </c>
      <c r="F57" s="50">
        <v>5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28</v>
      </c>
      <c r="N57" s="50">
        <v>0</v>
      </c>
      <c r="O57" s="17">
        <f t="shared" si="0"/>
        <v>35</v>
      </c>
      <c r="P57" s="17">
        <f t="shared" si="1"/>
        <v>63</v>
      </c>
      <c r="R57" s="19"/>
      <c r="S57" s="19"/>
      <c r="T57"/>
    </row>
    <row r="58" spans="2:20" ht="23.1" customHeight="1" x14ac:dyDescent="0.25">
      <c r="B58" s="56" t="s">
        <v>18</v>
      </c>
      <c r="C58" s="16">
        <f t="shared" ref="C58:P58" si="21">SUM(C10:C57)</f>
        <v>1446</v>
      </c>
      <c r="D58" s="16">
        <f t="shared" si="21"/>
        <v>592</v>
      </c>
      <c r="E58" s="16">
        <f t="shared" si="21"/>
        <v>189</v>
      </c>
      <c r="F58" s="16">
        <f t="shared" si="21"/>
        <v>408</v>
      </c>
      <c r="G58" s="16">
        <f t="shared" si="21"/>
        <v>6</v>
      </c>
      <c r="H58" s="16">
        <f t="shared" si="21"/>
        <v>0</v>
      </c>
      <c r="I58" s="16">
        <f t="shared" si="21"/>
        <v>162</v>
      </c>
      <c r="J58" s="16">
        <f t="shared" si="21"/>
        <v>49</v>
      </c>
      <c r="K58" s="16">
        <f t="shared" si="21"/>
        <v>11</v>
      </c>
      <c r="L58" s="16">
        <f t="shared" si="21"/>
        <v>1</v>
      </c>
      <c r="M58" s="16">
        <f t="shared" si="21"/>
        <v>1697</v>
      </c>
      <c r="N58" s="16">
        <f t="shared" si="21"/>
        <v>1</v>
      </c>
      <c r="O58" s="16">
        <f t="shared" si="21"/>
        <v>2865</v>
      </c>
      <c r="P58" s="16">
        <f t="shared" si="21"/>
        <v>4562</v>
      </c>
      <c r="R58" s="19"/>
      <c r="S58" s="19"/>
      <c r="T58"/>
    </row>
    <row r="59" spans="2:20" ht="23.1" customHeight="1" x14ac:dyDescent="0.25">
      <c r="B59" s="56" t="s">
        <v>93</v>
      </c>
      <c r="C59" s="43">
        <f t="shared" ref="C59:N59" si="22">C58/$P$58</f>
        <v>0.31696624287593161</v>
      </c>
      <c r="D59" s="43">
        <f t="shared" si="22"/>
        <v>0.12976764576939939</v>
      </c>
      <c r="E59" s="43">
        <f t="shared" si="22"/>
        <v>4.1429197720298114E-2</v>
      </c>
      <c r="F59" s="43">
        <f t="shared" si="22"/>
        <v>8.9434458570802275E-2</v>
      </c>
      <c r="G59" s="43">
        <f t="shared" si="22"/>
        <v>1.31521262604121E-3</v>
      </c>
      <c r="H59" s="43">
        <f t="shared" si="22"/>
        <v>0</v>
      </c>
      <c r="I59" s="43">
        <f t="shared" si="22"/>
        <v>3.5510740903112667E-2</v>
      </c>
      <c r="J59" s="43">
        <f t="shared" si="22"/>
        <v>1.0740903112669882E-2</v>
      </c>
      <c r="K59" s="43">
        <f t="shared" si="22"/>
        <v>2.4112231477422183E-3</v>
      </c>
      <c r="L59" s="43">
        <f t="shared" si="22"/>
        <v>2.1920210434020167E-4</v>
      </c>
      <c r="M59" s="43">
        <f t="shared" si="22"/>
        <v>0.37198597106532222</v>
      </c>
      <c r="N59" s="43">
        <f t="shared" si="22"/>
        <v>2.1920210434020167E-4</v>
      </c>
      <c r="R59" s="19"/>
      <c r="S59" s="19"/>
      <c r="T59"/>
    </row>
    <row r="60" spans="2:20" ht="23.1" customHeight="1" x14ac:dyDescent="0.25">
      <c r="B60" s="57" t="s">
        <v>94</v>
      </c>
      <c r="C60" s="44">
        <f>C58/$O$58</f>
        <v>0.50471204188481678</v>
      </c>
      <c r="D60" s="44">
        <f t="shared" ref="D60:N60" si="23">D58/$O$58</f>
        <v>0.20663176265270505</v>
      </c>
      <c r="E60" s="44">
        <f t="shared" si="23"/>
        <v>6.5968586387434552E-2</v>
      </c>
      <c r="F60" s="44">
        <f t="shared" si="23"/>
        <v>0.14240837696335079</v>
      </c>
      <c r="G60" s="44">
        <f t="shared" si="23"/>
        <v>2.0942408376963353E-3</v>
      </c>
      <c r="H60" s="44">
        <f t="shared" si="23"/>
        <v>0</v>
      </c>
      <c r="I60" s="44">
        <f t="shared" si="23"/>
        <v>5.654450261780105E-2</v>
      </c>
      <c r="J60" s="44">
        <f t="shared" si="23"/>
        <v>1.7102966841186736E-2</v>
      </c>
      <c r="K60" s="44">
        <f t="shared" si="23"/>
        <v>3.8394415357766143E-3</v>
      </c>
      <c r="L60" s="44">
        <f t="shared" si="23"/>
        <v>3.4904013961605586E-4</v>
      </c>
      <c r="M60" s="44"/>
      <c r="N60" s="44">
        <f t="shared" si="23"/>
        <v>3.4904013961605586E-4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1:32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R6" sqref="R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67" t="str">
        <f>'[2]23.09 Bulindo-Kiira'!C3:G3</f>
        <v>MCC - C12- STN71- KIRA-BULINDO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51" t="str">
        <f>'[2]29.09 Kira-Bulindo'!D5</f>
        <v>29.09.19</v>
      </c>
      <c r="F5" s="41" t="s">
        <v>1</v>
      </c>
      <c r="G5" s="62" t="str">
        <f>'[2]29.09 Kira-Bulindo'!G5:H5</f>
        <v>Kira Bulindo Road</v>
      </c>
      <c r="H5" s="63"/>
      <c r="I5" s="14"/>
      <c r="J5" s="2" t="s">
        <v>5</v>
      </c>
      <c r="K5" s="62" t="str">
        <f>'[2]29.09 Kira-Bulindo'!K5:L5</f>
        <v>Emma</v>
      </c>
      <c r="L5" s="63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2" t="s">
        <v>166</v>
      </c>
      <c r="E6" s="63"/>
      <c r="F6" s="2" t="s">
        <v>2</v>
      </c>
      <c r="G6" s="62" t="s">
        <v>165</v>
      </c>
      <c r="H6" s="63"/>
      <c r="J6" s="2" t="s">
        <v>21</v>
      </c>
      <c r="K6" s="62" t="str">
        <f>'[2]29.09 Kira-Bulindo'!K6:L6</f>
        <v>Tracy</v>
      </c>
      <c r="L6" s="63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28</v>
      </c>
      <c r="D10" s="50">
        <v>4</v>
      </c>
      <c r="E10" s="50">
        <v>3</v>
      </c>
      <c r="F10" s="50">
        <v>9</v>
      </c>
      <c r="G10" s="50">
        <v>1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45</v>
      </c>
      <c r="N10" s="50">
        <v>0</v>
      </c>
      <c r="O10" s="17">
        <f t="shared" ref="O10:O57" si="0">SUM(C10:L10,N10)</f>
        <v>48</v>
      </c>
      <c r="P10" s="17">
        <f t="shared" ref="P10:P57" si="1">SUM(C10:N10)</f>
        <v>93</v>
      </c>
      <c r="R10" s="1" t="s">
        <v>6</v>
      </c>
      <c r="S10" s="17">
        <f t="shared" ref="S10:AF10" si="2">SUM(C10:C13)</f>
        <v>116</v>
      </c>
      <c r="T10" s="17">
        <f t="shared" si="2"/>
        <v>23</v>
      </c>
      <c r="U10" s="17">
        <f t="shared" si="2"/>
        <v>17</v>
      </c>
      <c r="V10" s="17">
        <f t="shared" si="2"/>
        <v>37</v>
      </c>
      <c r="W10" s="17">
        <f t="shared" si="2"/>
        <v>2</v>
      </c>
      <c r="X10" s="17">
        <f t="shared" si="2"/>
        <v>0</v>
      </c>
      <c r="Y10" s="17">
        <f t="shared" si="2"/>
        <v>14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234</v>
      </c>
      <c r="AD10" s="17">
        <f t="shared" si="2"/>
        <v>0</v>
      </c>
      <c r="AE10" s="31">
        <f t="shared" si="2"/>
        <v>209</v>
      </c>
      <c r="AF10" s="31">
        <f t="shared" si="2"/>
        <v>443</v>
      </c>
    </row>
    <row r="11" spans="2:32" s="6" customFormat="1" ht="23.1" customHeight="1" x14ac:dyDescent="0.25">
      <c r="B11" s="23" t="s">
        <v>38</v>
      </c>
      <c r="C11" s="50">
        <v>21</v>
      </c>
      <c r="D11" s="50">
        <v>7</v>
      </c>
      <c r="E11" s="50">
        <v>4</v>
      </c>
      <c r="F11" s="50">
        <v>11</v>
      </c>
      <c r="G11" s="50">
        <v>0</v>
      </c>
      <c r="H11" s="50">
        <v>0</v>
      </c>
      <c r="I11" s="50">
        <v>5</v>
      </c>
      <c r="J11" s="50">
        <v>0</v>
      </c>
      <c r="K11" s="50">
        <v>0</v>
      </c>
      <c r="L11" s="50">
        <v>0</v>
      </c>
      <c r="M11" s="50">
        <v>56</v>
      </c>
      <c r="N11" s="50">
        <v>0</v>
      </c>
      <c r="O11" s="17">
        <f t="shared" si="0"/>
        <v>48</v>
      </c>
      <c r="P11" s="17">
        <f t="shared" si="1"/>
        <v>104</v>
      </c>
      <c r="R11" s="1" t="s">
        <v>7</v>
      </c>
      <c r="S11" s="17">
        <f t="shared" ref="S11:AF11" si="3">SUM(C14:C17)</f>
        <v>184</v>
      </c>
      <c r="T11" s="17">
        <f t="shared" si="3"/>
        <v>30</v>
      </c>
      <c r="U11" s="17">
        <f t="shared" si="3"/>
        <v>21</v>
      </c>
      <c r="V11" s="17">
        <f t="shared" si="3"/>
        <v>41</v>
      </c>
      <c r="W11" s="17">
        <f t="shared" si="3"/>
        <v>1</v>
      </c>
      <c r="X11" s="17">
        <f t="shared" si="3"/>
        <v>0</v>
      </c>
      <c r="Y11" s="17">
        <f t="shared" si="3"/>
        <v>41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330</v>
      </c>
      <c r="AD11" s="17">
        <f t="shared" si="3"/>
        <v>0</v>
      </c>
      <c r="AE11" s="31">
        <f t="shared" si="3"/>
        <v>321</v>
      </c>
      <c r="AF11" s="31">
        <f t="shared" si="3"/>
        <v>651</v>
      </c>
    </row>
    <row r="12" spans="2:32" ht="23.1" customHeight="1" x14ac:dyDescent="0.25">
      <c r="B12" s="23" t="s">
        <v>39</v>
      </c>
      <c r="C12" s="50">
        <v>35</v>
      </c>
      <c r="D12" s="50">
        <v>5</v>
      </c>
      <c r="E12" s="50">
        <v>7</v>
      </c>
      <c r="F12" s="50">
        <v>9</v>
      </c>
      <c r="G12" s="50">
        <v>1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63</v>
      </c>
      <c r="N12" s="50">
        <v>0</v>
      </c>
      <c r="O12" s="17">
        <f t="shared" si="0"/>
        <v>61</v>
      </c>
      <c r="P12" s="17">
        <f t="shared" si="1"/>
        <v>124</v>
      </c>
      <c r="R12" s="1" t="s">
        <v>8</v>
      </c>
      <c r="S12" s="17">
        <f t="shared" ref="S12:AF12" si="4">SUM(C18:C21)</f>
        <v>253</v>
      </c>
      <c r="T12" s="17">
        <f t="shared" si="4"/>
        <v>42</v>
      </c>
      <c r="U12" s="17">
        <f t="shared" si="4"/>
        <v>18</v>
      </c>
      <c r="V12" s="17">
        <f t="shared" si="4"/>
        <v>45</v>
      </c>
      <c r="W12" s="17">
        <f t="shared" si="4"/>
        <v>0</v>
      </c>
      <c r="X12" s="17">
        <f t="shared" si="4"/>
        <v>1</v>
      </c>
      <c r="Y12" s="17">
        <f t="shared" si="4"/>
        <v>24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310</v>
      </c>
      <c r="AD12" s="17">
        <f t="shared" si="4"/>
        <v>0</v>
      </c>
      <c r="AE12" s="31">
        <f t="shared" si="4"/>
        <v>388</v>
      </c>
      <c r="AF12" s="31">
        <f t="shared" si="4"/>
        <v>698</v>
      </c>
    </row>
    <row r="13" spans="2:32" ht="23.1" customHeight="1" x14ac:dyDescent="0.25">
      <c r="B13" s="23" t="s">
        <v>40</v>
      </c>
      <c r="C13" s="50">
        <v>32</v>
      </c>
      <c r="D13" s="50">
        <v>7</v>
      </c>
      <c r="E13" s="50">
        <v>3</v>
      </c>
      <c r="F13" s="50">
        <v>8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70</v>
      </c>
      <c r="N13" s="50">
        <v>0</v>
      </c>
      <c r="O13" s="17">
        <f t="shared" si="0"/>
        <v>52</v>
      </c>
      <c r="P13" s="17">
        <f t="shared" si="1"/>
        <v>122</v>
      </c>
      <c r="R13" s="1" t="s">
        <v>9</v>
      </c>
      <c r="S13" s="17">
        <f t="shared" ref="S13:AF13" si="5">SUM(C22:C25)</f>
        <v>229</v>
      </c>
      <c r="T13" s="17">
        <f t="shared" si="5"/>
        <v>55</v>
      </c>
      <c r="U13" s="17">
        <f t="shared" si="5"/>
        <v>17</v>
      </c>
      <c r="V13" s="17">
        <f t="shared" si="5"/>
        <v>39</v>
      </c>
      <c r="W13" s="17">
        <f t="shared" si="5"/>
        <v>0</v>
      </c>
      <c r="X13" s="17">
        <f t="shared" si="5"/>
        <v>0</v>
      </c>
      <c r="Y13" s="17">
        <f t="shared" si="5"/>
        <v>23</v>
      </c>
      <c r="Z13" s="17">
        <f t="shared" si="5"/>
        <v>5</v>
      </c>
      <c r="AA13" s="17">
        <f t="shared" si="5"/>
        <v>0</v>
      </c>
      <c r="AB13" s="17">
        <f t="shared" si="5"/>
        <v>0</v>
      </c>
      <c r="AC13" s="17">
        <f t="shared" si="5"/>
        <v>288</v>
      </c>
      <c r="AD13" s="17">
        <f t="shared" si="5"/>
        <v>0</v>
      </c>
      <c r="AE13" s="31">
        <f t="shared" si="5"/>
        <v>368</v>
      </c>
      <c r="AF13" s="31">
        <f t="shared" si="5"/>
        <v>656</v>
      </c>
    </row>
    <row r="14" spans="2:32" ht="23.1" customHeight="1" x14ac:dyDescent="0.25">
      <c r="B14" s="23" t="s">
        <v>41</v>
      </c>
      <c r="C14" s="50">
        <v>30</v>
      </c>
      <c r="D14" s="50">
        <v>5</v>
      </c>
      <c r="E14" s="50">
        <v>6</v>
      </c>
      <c r="F14" s="50">
        <v>11</v>
      </c>
      <c r="G14" s="50">
        <v>0</v>
      </c>
      <c r="H14" s="50">
        <v>0</v>
      </c>
      <c r="I14" s="50">
        <v>6</v>
      </c>
      <c r="J14" s="50">
        <v>0</v>
      </c>
      <c r="K14" s="50">
        <v>0</v>
      </c>
      <c r="L14" s="50">
        <v>0</v>
      </c>
      <c r="M14" s="50">
        <v>80</v>
      </c>
      <c r="N14" s="50">
        <v>0</v>
      </c>
      <c r="O14" s="17">
        <f t="shared" si="0"/>
        <v>58</v>
      </c>
      <c r="P14" s="17">
        <f t="shared" si="1"/>
        <v>138</v>
      </c>
      <c r="R14" s="1" t="s">
        <v>10</v>
      </c>
      <c r="S14" s="17">
        <f t="shared" ref="S14:AF14" si="6">SUM(C26:C29)</f>
        <v>264</v>
      </c>
      <c r="T14" s="17">
        <f t="shared" si="6"/>
        <v>31</v>
      </c>
      <c r="U14" s="17">
        <f t="shared" si="6"/>
        <v>25</v>
      </c>
      <c r="V14" s="17">
        <f t="shared" si="6"/>
        <v>29</v>
      </c>
      <c r="W14" s="17">
        <f t="shared" si="6"/>
        <v>2</v>
      </c>
      <c r="X14" s="17">
        <f t="shared" si="6"/>
        <v>0</v>
      </c>
      <c r="Y14" s="17">
        <f t="shared" si="6"/>
        <v>18</v>
      </c>
      <c r="Z14" s="17">
        <f t="shared" si="6"/>
        <v>2</v>
      </c>
      <c r="AA14" s="17">
        <f t="shared" si="6"/>
        <v>1</v>
      </c>
      <c r="AB14" s="17">
        <f t="shared" si="6"/>
        <v>1</v>
      </c>
      <c r="AC14" s="17">
        <f t="shared" si="6"/>
        <v>291</v>
      </c>
      <c r="AD14" s="17">
        <f t="shared" si="6"/>
        <v>0</v>
      </c>
      <c r="AE14" s="31">
        <f t="shared" si="6"/>
        <v>373</v>
      </c>
      <c r="AF14" s="31">
        <f t="shared" si="6"/>
        <v>664</v>
      </c>
    </row>
    <row r="15" spans="2:32" ht="23.1" customHeight="1" x14ac:dyDescent="0.25">
      <c r="B15" s="23" t="s">
        <v>42</v>
      </c>
      <c r="C15" s="50">
        <v>49</v>
      </c>
      <c r="D15" s="50">
        <v>9</v>
      </c>
      <c r="E15" s="50">
        <v>2</v>
      </c>
      <c r="F15" s="50">
        <v>10</v>
      </c>
      <c r="G15" s="50">
        <v>0</v>
      </c>
      <c r="H15" s="50">
        <v>0</v>
      </c>
      <c r="I15" s="50">
        <v>22</v>
      </c>
      <c r="J15" s="50">
        <v>2</v>
      </c>
      <c r="K15" s="50">
        <v>0</v>
      </c>
      <c r="L15" s="50">
        <v>0</v>
      </c>
      <c r="M15" s="50">
        <v>74</v>
      </c>
      <c r="N15" s="50">
        <v>0</v>
      </c>
      <c r="O15" s="17">
        <f t="shared" si="0"/>
        <v>94</v>
      </c>
      <c r="P15" s="17">
        <f t="shared" si="1"/>
        <v>168</v>
      </c>
      <c r="R15" s="1" t="s">
        <v>11</v>
      </c>
      <c r="S15" s="17">
        <f t="shared" ref="S15:AF15" si="7">SUM(C30:C33)</f>
        <v>217</v>
      </c>
      <c r="T15" s="17">
        <f t="shared" si="7"/>
        <v>25</v>
      </c>
      <c r="U15" s="17">
        <f t="shared" si="7"/>
        <v>24</v>
      </c>
      <c r="V15" s="17">
        <f t="shared" si="7"/>
        <v>37</v>
      </c>
      <c r="W15" s="17">
        <f t="shared" si="7"/>
        <v>0</v>
      </c>
      <c r="X15" s="17">
        <f t="shared" si="7"/>
        <v>0</v>
      </c>
      <c r="Y15" s="17">
        <f t="shared" si="7"/>
        <v>18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163</v>
      </c>
      <c r="AD15" s="17">
        <f t="shared" si="7"/>
        <v>0</v>
      </c>
      <c r="AE15" s="31">
        <f t="shared" si="7"/>
        <v>324</v>
      </c>
      <c r="AF15" s="31">
        <f t="shared" si="7"/>
        <v>487</v>
      </c>
    </row>
    <row r="16" spans="2:32" ht="23.1" customHeight="1" x14ac:dyDescent="0.25">
      <c r="B16" s="23" t="s">
        <v>43</v>
      </c>
      <c r="C16" s="50">
        <v>46</v>
      </c>
      <c r="D16" s="50">
        <v>8</v>
      </c>
      <c r="E16" s="50">
        <v>4</v>
      </c>
      <c r="F16" s="50">
        <v>11</v>
      </c>
      <c r="G16" s="50">
        <v>1</v>
      </c>
      <c r="H16" s="50">
        <v>0</v>
      </c>
      <c r="I16" s="50">
        <v>7</v>
      </c>
      <c r="J16" s="50">
        <v>1</v>
      </c>
      <c r="K16" s="50">
        <v>0</v>
      </c>
      <c r="L16" s="50">
        <v>0</v>
      </c>
      <c r="M16" s="50">
        <v>79</v>
      </c>
      <c r="N16" s="50">
        <v>0</v>
      </c>
      <c r="O16" s="17">
        <f t="shared" si="0"/>
        <v>78</v>
      </c>
      <c r="P16" s="17">
        <f t="shared" si="1"/>
        <v>157</v>
      </c>
      <c r="R16" s="1" t="s">
        <v>12</v>
      </c>
      <c r="S16" s="17">
        <f t="shared" ref="S16:AF16" si="8">SUM(C34:C37)</f>
        <v>143</v>
      </c>
      <c r="T16" s="17">
        <f t="shared" si="8"/>
        <v>30</v>
      </c>
      <c r="U16" s="17">
        <f t="shared" si="8"/>
        <v>12</v>
      </c>
      <c r="V16" s="17">
        <f t="shared" si="8"/>
        <v>31</v>
      </c>
      <c r="W16" s="17">
        <f t="shared" si="8"/>
        <v>1</v>
      </c>
      <c r="X16" s="17">
        <f t="shared" si="8"/>
        <v>0</v>
      </c>
      <c r="Y16" s="17">
        <f t="shared" si="8"/>
        <v>20</v>
      </c>
      <c r="Z16" s="17">
        <f t="shared" si="8"/>
        <v>5</v>
      </c>
      <c r="AA16" s="17">
        <f t="shared" si="8"/>
        <v>1</v>
      </c>
      <c r="AB16" s="17">
        <f t="shared" si="8"/>
        <v>0</v>
      </c>
      <c r="AC16" s="17">
        <f t="shared" si="8"/>
        <v>122</v>
      </c>
      <c r="AD16" s="17">
        <f t="shared" si="8"/>
        <v>0</v>
      </c>
      <c r="AE16" s="31">
        <f t="shared" si="8"/>
        <v>243</v>
      </c>
      <c r="AF16" s="31">
        <f t="shared" si="8"/>
        <v>365</v>
      </c>
    </row>
    <row r="17" spans="2:32" ht="23.1" customHeight="1" x14ac:dyDescent="0.25">
      <c r="B17" s="23" t="s">
        <v>44</v>
      </c>
      <c r="C17" s="50">
        <v>59</v>
      </c>
      <c r="D17" s="50">
        <v>8</v>
      </c>
      <c r="E17" s="50">
        <v>9</v>
      </c>
      <c r="F17" s="50">
        <v>9</v>
      </c>
      <c r="G17" s="50">
        <v>0</v>
      </c>
      <c r="H17" s="50">
        <v>0</v>
      </c>
      <c r="I17" s="50">
        <v>6</v>
      </c>
      <c r="J17" s="50">
        <v>0</v>
      </c>
      <c r="K17" s="50">
        <v>0</v>
      </c>
      <c r="L17" s="50">
        <v>0</v>
      </c>
      <c r="M17" s="50">
        <v>97</v>
      </c>
      <c r="N17" s="50">
        <v>0</v>
      </c>
      <c r="O17" s="17">
        <f t="shared" si="0"/>
        <v>91</v>
      </c>
      <c r="P17" s="17">
        <f t="shared" si="1"/>
        <v>188</v>
      </c>
      <c r="R17" s="1" t="s">
        <v>13</v>
      </c>
      <c r="S17" s="17">
        <f t="shared" ref="S17:AF17" si="9">SUM(C38:C41)</f>
        <v>174</v>
      </c>
      <c r="T17" s="17">
        <f t="shared" si="9"/>
        <v>29</v>
      </c>
      <c r="U17" s="17">
        <f t="shared" si="9"/>
        <v>21</v>
      </c>
      <c r="V17" s="17">
        <f t="shared" si="9"/>
        <v>31</v>
      </c>
      <c r="W17" s="17">
        <f t="shared" si="9"/>
        <v>0</v>
      </c>
      <c r="X17" s="17">
        <f t="shared" si="9"/>
        <v>0</v>
      </c>
      <c r="Y17" s="17">
        <f t="shared" si="9"/>
        <v>23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233</v>
      </c>
      <c r="AD17" s="17">
        <f t="shared" si="9"/>
        <v>0</v>
      </c>
      <c r="AE17" s="31">
        <f t="shared" si="9"/>
        <v>281</v>
      </c>
      <c r="AF17" s="31">
        <f t="shared" si="9"/>
        <v>514</v>
      </c>
    </row>
    <row r="18" spans="2:32" ht="23.1" customHeight="1" x14ac:dyDescent="0.25">
      <c r="B18" s="23" t="s">
        <v>45</v>
      </c>
      <c r="C18" s="50">
        <v>65</v>
      </c>
      <c r="D18" s="50">
        <v>11</v>
      </c>
      <c r="E18" s="50">
        <v>4</v>
      </c>
      <c r="F18" s="50">
        <v>12</v>
      </c>
      <c r="G18" s="50">
        <v>0</v>
      </c>
      <c r="H18" s="50">
        <v>1</v>
      </c>
      <c r="I18" s="50">
        <v>5</v>
      </c>
      <c r="J18" s="50">
        <v>0</v>
      </c>
      <c r="K18" s="50">
        <v>1</v>
      </c>
      <c r="L18" s="50">
        <v>0</v>
      </c>
      <c r="M18" s="50">
        <v>99</v>
      </c>
      <c r="N18" s="50">
        <v>0</v>
      </c>
      <c r="O18" s="17">
        <f t="shared" si="0"/>
        <v>99</v>
      </c>
      <c r="P18" s="17">
        <f t="shared" si="1"/>
        <v>198</v>
      </c>
      <c r="R18" s="1" t="s">
        <v>14</v>
      </c>
      <c r="S18" s="17">
        <f t="shared" ref="S18:AF18" si="10">SUM(C42:C45)</f>
        <v>203</v>
      </c>
      <c r="T18" s="17">
        <f t="shared" si="10"/>
        <v>27</v>
      </c>
      <c r="U18" s="17">
        <f t="shared" si="10"/>
        <v>22</v>
      </c>
      <c r="V18" s="17">
        <f t="shared" si="10"/>
        <v>34</v>
      </c>
      <c r="W18" s="17">
        <f t="shared" si="10"/>
        <v>0</v>
      </c>
      <c r="X18" s="17">
        <f t="shared" si="10"/>
        <v>0</v>
      </c>
      <c r="Y18" s="17">
        <f t="shared" si="10"/>
        <v>24</v>
      </c>
      <c r="Z18" s="17">
        <f t="shared" si="10"/>
        <v>6</v>
      </c>
      <c r="AA18" s="17">
        <f t="shared" si="10"/>
        <v>2</v>
      </c>
      <c r="AB18" s="17">
        <f t="shared" si="10"/>
        <v>1</v>
      </c>
      <c r="AC18" s="17">
        <f t="shared" si="10"/>
        <v>255</v>
      </c>
      <c r="AD18" s="17">
        <f t="shared" si="10"/>
        <v>0</v>
      </c>
      <c r="AE18" s="31">
        <f t="shared" si="10"/>
        <v>319</v>
      </c>
      <c r="AF18" s="31">
        <f t="shared" si="10"/>
        <v>574</v>
      </c>
    </row>
    <row r="19" spans="2:32" ht="23.1" customHeight="1" x14ac:dyDescent="0.25">
      <c r="B19" s="23" t="s">
        <v>46</v>
      </c>
      <c r="C19" s="50">
        <v>37</v>
      </c>
      <c r="D19" s="50">
        <v>6</v>
      </c>
      <c r="E19" s="50">
        <v>7</v>
      </c>
      <c r="F19" s="50">
        <v>10</v>
      </c>
      <c r="G19" s="50">
        <v>0</v>
      </c>
      <c r="H19" s="50">
        <v>0</v>
      </c>
      <c r="I19" s="50">
        <v>6</v>
      </c>
      <c r="J19" s="50">
        <v>1</v>
      </c>
      <c r="K19" s="50">
        <v>0</v>
      </c>
      <c r="L19" s="50">
        <v>0</v>
      </c>
      <c r="M19" s="50">
        <v>67</v>
      </c>
      <c r="N19" s="50">
        <v>0</v>
      </c>
      <c r="O19" s="17">
        <f t="shared" si="0"/>
        <v>67</v>
      </c>
      <c r="P19" s="17">
        <f t="shared" si="1"/>
        <v>134</v>
      </c>
      <c r="R19" s="1" t="s">
        <v>15</v>
      </c>
      <c r="S19" s="17">
        <f t="shared" ref="S19:AF19" si="11">SUM(C46:C49)</f>
        <v>227</v>
      </c>
      <c r="T19" s="17">
        <f t="shared" si="11"/>
        <v>44</v>
      </c>
      <c r="U19" s="17">
        <f t="shared" si="11"/>
        <v>17</v>
      </c>
      <c r="V19" s="17">
        <f t="shared" si="11"/>
        <v>33</v>
      </c>
      <c r="W19" s="17">
        <f t="shared" si="11"/>
        <v>0</v>
      </c>
      <c r="X19" s="17">
        <f t="shared" si="11"/>
        <v>1</v>
      </c>
      <c r="Y19" s="17">
        <f t="shared" si="11"/>
        <v>24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279</v>
      </c>
      <c r="AD19" s="17">
        <f t="shared" si="11"/>
        <v>0</v>
      </c>
      <c r="AE19" s="31">
        <f t="shared" si="11"/>
        <v>346</v>
      </c>
      <c r="AF19" s="31">
        <f t="shared" si="11"/>
        <v>625</v>
      </c>
    </row>
    <row r="20" spans="2:32" ht="23.1" customHeight="1" x14ac:dyDescent="0.25">
      <c r="B20" s="23" t="s">
        <v>47</v>
      </c>
      <c r="C20" s="50">
        <v>70</v>
      </c>
      <c r="D20" s="50">
        <v>10</v>
      </c>
      <c r="E20" s="50">
        <v>6</v>
      </c>
      <c r="F20" s="50">
        <v>10</v>
      </c>
      <c r="G20" s="50">
        <v>0</v>
      </c>
      <c r="H20" s="50">
        <v>0</v>
      </c>
      <c r="I20" s="50">
        <v>7</v>
      </c>
      <c r="J20" s="50">
        <v>2</v>
      </c>
      <c r="K20" s="50">
        <v>0</v>
      </c>
      <c r="L20" s="50">
        <v>0</v>
      </c>
      <c r="M20" s="50">
        <v>79</v>
      </c>
      <c r="N20" s="50">
        <v>0</v>
      </c>
      <c r="O20" s="17">
        <f t="shared" si="0"/>
        <v>105</v>
      </c>
      <c r="P20" s="17">
        <f t="shared" si="1"/>
        <v>184</v>
      </c>
      <c r="R20" s="1" t="s">
        <v>16</v>
      </c>
      <c r="S20" s="17">
        <f t="shared" ref="S20:AF20" si="12">SUM(C50:C53)</f>
        <v>244</v>
      </c>
      <c r="T20" s="17">
        <f t="shared" si="12"/>
        <v>38</v>
      </c>
      <c r="U20" s="17">
        <f t="shared" si="12"/>
        <v>24</v>
      </c>
      <c r="V20" s="17">
        <f t="shared" si="12"/>
        <v>39</v>
      </c>
      <c r="W20" s="17">
        <f t="shared" si="12"/>
        <v>1</v>
      </c>
      <c r="X20" s="17">
        <f t="shared" si="12"/>
        <v>0</v>
      </c>
      <c r="Y20" s="17">
        <f t="shared" si="12"/>
        <v>15</v>
      </c>
      <c r="Z20" s="17">
        <f t="shared" si="12"/>
        <v>0</v>
      </c>
      <c r="AA20" s="17">
        <f t="shared" si="12"/>
        <v>2</v>
      </c>
      <c r="AB20" s="17">
        <f t="shared" si="12"/>
        <v>0</v>
      </c>
      <c r="AC20" s="17">
        <f t="shared" si="12"/>
        <v>289</v>
      </c>
      <c r="AD20" s="17">
        <f t="shared" si="12"/>
        <v>0</v>
      </c>
      <c r="AE20" s="31">
        <f t="shared" si="12"/>
        <v>363</v>
      </c>
      <c r="AF20" s="31">
        <f t="shared" si="12"/>
        <v>652</v>
      </c>
    </row>
    <row r="21" spans="2:32" ht="23.1" customHeight="1" x14ac:dyDescent="0.25">
      <c r="B21" s="23" t="s">
        <v>48</v>
      </c>
      <c r="C21" s="50">
        <v>81</v>
      </c>
      <c r="D21" s="50">
        <v>15</v>
      </c>
      <c r="E21" s="50">
        <v>1</v>
      </c>
      <c r="F21" s="50">
        <v>13</v>
      </c>
      <c r="G21" s="50">
        <v>0</v>
      </c>
      <c r="H21" s="50">
        <v>0</v>
      </c>
      <c r="I21" s="50">
        <v>6</v>
      </c>
      <c r="J21" s="50">
        <v>1</v>
      </c>
      <c r="K21" s="50">
        <v>0</v>
      </c>
      <c r="L21" s="50">
        <v>0</v>
      </c>
      <c r="M21" s="50">
        <v>65</v>
      </c>
      <c r="N21" s="50">
        <v>0</v>
      </c>
      <c r="O21" s="17">
        <f t="shared" si="0"/>
        <v>117</v>
      </c>
      <c r="P21" s="17">
        <f t="shared" si="1"/>
        <v>182</v>
      </c>
      <c r="R21" s="36" t="s">
        <v>20</v>
      </c>
      <c r="S21" s="34">
        <f t="shared" ref="S21:AF21" si="13">SUM(C54:C57)</f>
        <v>776</v>
      </c>
      <c r="T21" s="17">
        <f t="shared" si="13"/>
        <v>30</v>
      </c>
      <c r="U21" s="17">
        <f t="shared" si="13"/>
        <v>33</v>
      </c>
      <c r="V21" s="17">
        <f t="shared" si="13"/>
        <v>37</v>
      </c>
      <c r="W21" s="17">
        <f t="shared" si="13"/>
        <v>1</v>
      </c>
      <c r="X21" s="17">
        <f t="shared" si="13"/>
        <v>0</v>
      </c>
      <c r="Y21" s="17">
        <f t="shared" si="13"/>
        <v>13</v>
      </c>
      <c r="Z21" s="17">
        <f t="shared" si="13"/>
        <v>0</v>
      </c>
      <c r="AA21" s="17">
        <f t="shared" si="13"/>
        <v>5</v>
      </c>
      <c r="AB21" s="17">
        <f t="shared" si="13"/>
        <v>0</v>
      </c>
      <c r="AC21" s="17">
        <f t="shared" si="13"/>
        <v>246</v>
      </c>
      <c r="AD21" s="17">
        <f t="shared" si="13"/>
        <v>0</v>
      </c>
      <c r="AE21" s="31">
        <f t="shared" si="13"/>
        <v>895</v>
      </c>
      <c r="AF21" s="31">
        <f t="shared" si="13"/>
        <v>1141</v>
      </c>
    </row>
    <row r="22" spans="2:32" ht="23.1" customHeight="1" x14ac:dyDescent="0.25">
      <c r="B22" s="23" t="s">
        <v>49</v>
      </c>
      <c r="C22" s="50">
        <v>69</v>
      </c>
      <c r="D22" s="50">
        <v>11</v>
      </c>
      <c r="E22" s="50">
        <v>3</v>
      </c>
      <c r="F22" s="50">
        <v>16</v>
      </c>
      <c r="G22" s="50">
        <v>0</v>
      </c>
      <c r="H22" s="50">
        <v>0</v>
      </c>
      <c r="I22" s="50">
        <v>8</v>
      </c>
      <c r="J22" s="50">
        <v>2</v>
      </c>
      <c r="K22" s="50">
        <v>0</v>
      </c>
      <c r="L22" s="50">
        <v>0</v>
      </c>
      <c r="M22" s="50">
        <v>83</v>
      </c>
      <c r="N22" s="50">
        <v>0</v>
      </c>
      <c r="O22" s="17">
        <f t="shared" si="0"/>
        <v>109</v>
      </c>
      <c r="P22" s="17">
        <f t="shared" si="1"/>
        <v>192</v>
      </c>
      <c r="R22" s="54" t="s">
        <v>90</v>
      </c>
      <c r="S22" s="55">
        <f>MAX(S10:S12)</f>
        <v>253</v>
      </c>
      <c r="T22" s="55">
        <f t="shared" ref="T22:AF22" si="14">MAX(T10:T12)</f>
        <v>42</v>
      </c>
      <c r="U22" s="55">
        <f t="shared" si="14"/>
        <v>21</v>
      </c>
      <c r="V22" s="55">
        <f t="shared" si="14"/>
        <v>45</v>
      </c>
      <c r="W22" s="55">
        <f t="shared" si="14"/>
        <v>2</v>
      </c>
      <c r="X22" s="55">
        <f t="shared" si="14"/>
        <v>1</v>
      </c>
      <c r="Y22" s="55">
        <f t="shared" si="14"/>
        <v>41</v>
      </c>
      <c r="Z22" s="55">
        <f t="shared" si="14"/>
        <v>4</v>
      </c>
      <c r="AA22" s="55">
        <f t="shared" si="14"/>
        <v>1</v>
      </c>
      <c r="AB22" s="55">
        <f t="shared" si="14"/>
        <v>0</v>
      </c>
      <c r="AC22" s="55">
        <f t="shared" si="14"/>
        <v>330</v>
      </c>
      <c r="AD22" s="55">
        <f t="shared" si="14"/>
        <v>0</v>
      </c>
      <c r="AE22" s="40">
        <f t="shared" si="14"/>
        <v>388</v>
      </c>
      <c r="AF22" s="40">
        <f t="shared" si="14"/>
        <v>698</v>
      </c>
    </row>
    <row r="23" spans="2:32" ht="23.1" customHeight="1" x14ac:dyDescent="0.25">
      <c r="B23" s="23" t="s">
        <v>50</v>
      </c>
      <c r="C23" s="50">
        <v>55</v>
      </c>
      <c r="D23" s="50">
        <v>10</v>
      </c>
      <c r="E23" s="50">
        <v>5</v>
      </c>
      <c r="F23" s="50">
        <v>9</v>
      </c>
      <c r="G23" s="50">
        <v>0</v>
      </c>
      <c r="H23" s="50">
        <v>0</v>
      </c>
      <c r="I23" s="50">
        <v>8</v>
      </c>
      <c r="J23" s="50">
        <v>2</v>
      </c>
      <c r="K23" s="50">
        <v>0</v>
      </c>
      <c r="L23" s="50">
        <v>0</v>
      </c>
      <c r="M23" s="50">
        <v>80</v>
      </c>
      <c r="N23" s="50">
        <v>0</v>
      </c>
      <c r="O23" s="17">
        <f t="shared" si="0"/>
        <v>89</v>
      </c>
      <c r="P23" s="17">
        <f t="shared" si="1"/>
        <v>169</v>
      </c>
      <c r="R23" s="54" t="s">
        <v>91</v>
      </c>
      <c r="S23" s="55">
        <f>MAX(S13:S18)</f>
        <v>264</v>
      </c>
      <c r="T23" s="55">
        <f t="shared" ref="T23:AF23" si="15">MAX(T13:T18)</f>
        <v>55</v>
      </c>
      <c r="U23" s="55">
        <f t="shared" si="15"/>
        <v>25</v>
      </c>
      <c r="V23" s="55">
        <f t="shared" si="15"/>
        <v>39</v>
      </c>
      <c r="W23" s="55">
        <f t="shared" si="15"/>
        <v>2</v>
      </c>
      <c r="X23" s="55">
        <f t="shared" si="15"/>
        <v>0</v>
      </c>
      <c r="Y23" s="55">
        <f t="shared" si="15"/>
        <v>24</v>
      </c>
      <c r="Z23" s="55">
        <f t="shared" si="15"/>
        <v>6</v>
      </c>
      <c r="AA23" s="55">
        <f t="shared" si="15"/>
        <v>2</v>
      </c>
      <c r="AB23" s="55">
        <f t="shared" si="15"/>
        <v>1</v>
      </c>
      <c r="AC23" s="55">
        <f t="shared" si="15"/>
        <v>291</v>
      </c>
      <c r="AD23" s="55">
        <f t="shared" si="15"/>
        <v>0</v>
      </c>
      <c r="AE23" s="40">
        <f t="shared" si="15"/>
        <v>373</v>
      </c>
      <c r="AF23" s="40">
        <f t="shared" si="15"/>
        <v>664</v>
      </c>
    </row>
    <row r="24" spans="2:32" ht="23.1" customHeight="1" x14ac:dyDescent="0.25">
      <c r="B24" s="23" t="s">
        <v>51</v>
      </c>
      <c r="C24" s="50">
        <v>48</v>
      </c>
      <c r="D24" s="50">
        <v>30</v>
      </c>
      <c r="E24" s="50">
        <v>3</v>
      </c>
      <c r="F24" s="50">
        <v>7</v>
      </c>
      <c r="G24" s="50">
        <v>0</v>
      </c>
      <c r="H24" s="50">
        <v>0</v>
      </c>
      <c r="I24" s="50">
        <v>4</v>
      </c>
      <c r="J24" s="50">
        <v>0</v>
      </c>
      <c r="K24" s="50">
        <v>0</v>
      </c>
      <c r="L24" s="50">
        <v>0</v>
      </c>
      <c r="M24" s="50">
        <v>60</v>
      </c>
      <c r="N24" s="50">
        <v>0</v>
      </c>
      <c r="O24" s="17">
        <f t="shared" si="0"/>
        <v>92</v>
      </c>
      <c r="P24" s="17">
        <f t="shared" si="1"/>
        <v>152</v>
      </c>
      <c r="R24" s="54" t="s">
        <v>92</v>
      </c>
      <c r="S24" s="55">
        <f>MAX(S19:S21)</f>
        <v>776</v>
      </c>
      <c r="T24" s="55">
        <f t="shared" ref="T24:AF24" si="16">MAX(T19:T21)</f>
        <v>44</v>
      </c>
      <c r="U24" s="55">
        <f t="shared" si="16"/>
        <v>33</v>
      </c>
      <c r="V24" s="55">
        <f t="shared" si="16"/>
        <v>39</v>
      </c>
      <c r="W24" s="55">
        <f t="shared" si="16"/>
        <v>1</v>
      </c>
      <c r="X24" s="55">
        <f t="shared" si="16"/>
        <v>1</v>
      </c>
      <c r="Y24" s="55">
        <f t="shared" si="16"/>
        <v>24</v>
      </c>
      <c r="Z24" s="55">
        <f t="shared" si="16"/>
        <v>0</v>
      </c>
      <c r="AA24" s="55">
        <f t="shared" si="16"/>
        <v>5</v>
      </c>
      <c r="AB24" s="55">
        <f t="shared" si="16"/>
        <v>0</v>
      </c>
      <c r="AC24" s="55">
        <f t="shared" si="16"/>
        <v>289</v>
      </c>
      <c r="AD24" s="55">
        <f t="shared" si="16"/>
        <v>0</v>
      </c>
      <c r="AE24" s="40">
        <f t="shared" si="16"/>
        <v>895</v>
      </c>
      <c r="AF24" s="40">
        <f t="shared" si="16"/>
        <v>1141</v>
      </c>
    </row>
    <row r="25" spans="2:32" ht="23.1" customHeight="1" x14ac:dyDescent="0.25">
      <c r="B25" s="23" t="s">
        <v>52</v>
      </c>
      <c r="C25" s="50">
        <v>57</v>
      </c>
      <c r="D25" s="50">
        <v>4</v>
      </c>
      <c r="E25" s="50">
        <v>6</v>
      </c>
      <c r="F25" s="50">
        <v>7</v>
      </c>
      <c r="G25" s="50">
        <v>0</v>
      </c>
      <c r="H25" s="50">
        <v>0</v>
      </c>
      <c r="I25" s="50">
        <v>3</v>
      </c>
      <c r="J25" s="50">
        <v>1</v>
      </c>
      <c r="K25" s="50">
        <v>0</v>
      </c>
      <c r="L25" s="50">
        <v>0</v>
      </c>
      <c r="M25" s="50">
        <v>65</v>
      </c>
      <c r="N25" s="50">
        <v>0</v>
      </c>
      <c r="O25" s="17">
        <f t="shared" si="0"/>
        <v>78</v>
      </c>
      <c r="P25" s="17">
        <f t="shared" si="1"/>
        <v>143</v>
      </c>
      <c r="R25" s="37" t="s">
        <v>85</v>
      </c>
      <c r="S25" s="35">
        <f t="shared" ref="S25:AF25" si="17">SUM(S10:S12)</f>
        <v>553</v>
      </c>
      <c r="T25" s="16">
        <f t="shared" si="17"/>
        <v>95</v>
      </c>
      <c r="U25" s="16">
        <f t="shared" si="17"/>
        <v>56</v>
      </c>
      <c r="V25" s="16">
        <f t="shared" si="17"/>
        <v>123</v>
      </c>
      <c r="W25" s="16">
        <f t="shared" si="17"/>
        <v>3</v>
      </c>
      <c r="X25" s="16">
        <f t="shared" si="17"/>
        <v>1</v>
      </c>
      <c r="Y25" s="16">
        <f t="shared" si="17"/>
        <v>79</v>
      </c>
      <c r="Z25" s="16">
        <f t="shared" si="17"/>
        <v>7</v>
      </c>
      <c r="AA25" s="16">
        <f t="shared" si="17"/>
        <v>1</v>
      </c>
      <c r="AB25" s="16">
        <f t="shared" si="17"/>
        <v>0</v>
      </c>
      <c r="AC25" s="16">
        <f t="shared" si="17"/>
        <v>874</v>
      </c>
      <c r="AD25" s="16">
        <f t="shared" si="17"/>
        <v>0</v>
      </c>
      <c r="AE25" s="32">
        <f t="shared" si="17"/>
        <v>918</v>
      </c>
      <c r="AF25" s="32">
        <f t="shared" si="17"/>
        <v>1792</v>
      </c>
    </row>
    <row r="26" spans="2:32" ht="23.1" customHeight="1" x14ac:dyDescent="0.25">
      <c r="B26" s="23" t="s">
        <v>53</v>
      </c>
      <c r="C26" s="50">
        <v>56</v>
      </c>
      <c r="D26" s="50">
        <v>9</v>
      </c>
      <c r="E26" s="50">
        <v>8</v>
      </c>
      <c r="F26" s="50">
        <v>4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66</v>
      </c>
      <c r="N26" s="50">
        <v>0</v>
      </c>
      <c r="O26" s="17">
        <f t="shared" si="0"/>
        <v>81</v>
      </c>
      <c r="P26" s="17">
        <f t="shared" si="1"/>
        <v>147</v>
      </c>
      <c r="R26" s="28" t="s">
        <v>86</v>
      </c>
      <c r="S26" s="16">
        <f t="shared" ref="S26:AF26" si="18">SUM(S13:S18)</f>
        <v>1230</v>
      </c>
      <c r="T26" s="16">
        <f t="shared" si="18"/>
        <v>197</v>
      </c>
      <c r="U26" s="16">
        <f t="shared" si="18"/>
        <v>121</v>
      </c>
      <c r="V26" s="16">
        <f t="shared" si="18"/>
        <v>201</v>
      </c>
      <c r="W26" s="16">
        <f t="shared" si="18"/>
        <v>3</v>
      </c>
      <c r="X26" s="16">
        <f t="shared" si="18"/>
        <v>0</v>
      </c>
      <c r="Y26" s="16">
        <f t="shared" si="18"/>
        <v>126</v>
      </c>
      <c r="Z26" s="16">
        <f t="shared" si="18"/>
        <v>23</v>
      </c>
      <c r="AA26" s="16">
        <f t="shared" si="18"/>
        <v>5</v>
      </c>
      <c r="AB26" s="16">
        <f t="shared" si="18"/>
        <v>2</v>
      </c>
      <c r="AC26" s="16">
        <f t="shared" si="18"/>
        <v>1352</v>
      </c>
      <c r="AD26" s="16">
        <f t="shared" si="18"/>
        <v>0</v>
      </c>
      <c r="AE26" s="32">
        <f t="shared" si="18"/>
        <v>1908</v>
      </c>
      <c r="AF26" s="32">
        <f t="shared" si="18"/>
        <v>3260</v>
      </c>
    </row>
    <row r="27" spans="2:32" ht="23.1" customHeight="1" x14ac:dyDescent="0.25">
      <c r="B27" s="23" t="s">
        <v>54</v>
      </c>
      <c r="C27" s="50">
        <v>105</v>
      </c>
      <c r="D27" s="50">
        <v>11</v>
      </c>
      <c r="E27" s="50">
        <v>9</v>
      </c>
      <c r="F27" s="50">
        <v>11</v>
      </c>
      <c r="G27" s="50">
        <v>1</v>
      </c>
      <c r="H27" s="50">
        <v>0</v>
      </c>
      <c r="I27" s="50">
        <v>9</v>
      </c>
      <c r="J27" s="50">
        <v>1</v>
      </c>
      <c r="K27" s="50">
        <v>0</v>
      </c>
      <c r="L27" s="50">
        <v>0</v>
      </c>
      <c r="M27" s="50">
        <v>101</v>
      </c>
      <c r="N27" s="50">
        <v>0</v>
      </c>
      <c r="O27" s="17">
        <f t="shared" si="0"/>
        <v>147</v>
      </c>
      <c r="P27" s="17">
        <f t="shared" si="1"/>
        <v>248</v>
      </c>
      <c r="R27" s="29" t="s">
        <v>87</v>
      </c>
      <c r="S27" s="16">
        <f t="shared" ref="S27:AF27" si="19">SUM(S19:S21)</f>
        <v>1247</v>
      </c>
      <c r="T27" s="16">
        <f t="shared" si="19"/>
        <v>112</v>
      </c>
      <c r="U27" s="16">
        <f t="shared" si="19"/>
        <v>74</v>
      </c>
      <c r="V27" s="16">
        <f t="shared" si="19"/>
        <v>109</v>
      </c>
      <c r="W27" s="16">
        <f t="shared" si="19"/>
        <v>2</v>
      </c>
      <c r="X27" s="16">
        <f t="shared" si="19"/>
        <v>1</v>
      </c>
      <c r="Y27" s="16">
        <f t="shared" si="19"/>
        <v>52</v>
      </c>
      <c r="Z27" s="16">
        <f t="shared" si="19"/>
        <v>0</v>
      </c>
      <c r="AA27" s="16">
        <f t="shared" si="19"/>
        <v>7</v>
      </c>
      <c r="AB27" s="16">
        <f t="shared" si="19"/>
        <v>0</v>
      </c>
      <c r="AC27" s="16">
        <f t="shared" si="19"/>
        <v>814</v>
      </c>
      <c r="AD27" s="16">
        <f t="shared" si="19"/>
        <v>0</v>
      </c>
      <c r="AE27" s="32">
        <f t="shared" si="19"/>
        <v>1604</v>
      </c>
      <c r="AF27" s="32">
        <f t="shared" si="19"/>
        <v>2418</v>
      </c>
    </row>
    <row r="28" spans="2:32" ht="23.1" customHeight="1" x14ac:dyDescent="0.25">
      <c r="B28" s="23" t="s">
        <v>55</v>
      </c>
      <c r="C28" s="50">
        <v>27</v>
      </c>
      <c r="D28" s="50">
        <v>5</v>
      </c>
      <c r="E28" s="50">
        <v>0</v>
      </c>
      <c r="F28" s="50">
        <v>7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52</v>
      </c>
      <c r="N28" s="50">
        <v>0</v>
      </c>
      <c r="O28" s="17">
        <f t="shared" si="0"/>
        <v>41</v>
      </c>
      <c r="P28" s="17">
        <f t="shared" si="1"/>
        <v>93</v>
      </c>
      <c r="R28" s="5" t="s">
        <v>17</v>
      </c>
      <c r="S28" s="16">
        <f t="shared" ref="S28:AF28" si="20">SUM(S10:S21)</f>
        <v>3030</v>
      </c>
      <c r="T28" s="16">
        <f t="shared" si="20"/>
        <v>404</v>
      </c>
      <c r="U28" s="16">
        <f t="shared" si="20"/>
        <v>251</v>
      </c>
      <c r="V28" s="16">
        <f t="shared" si="20"/>
        <v>433</v>
      </c>
      <c r="W28" s="16">
        <f t="shared" si="20"/>
        <v>8</v>
      </c>
      <c r="X28" s="16">
        <f t="shared" si="20"/>
        <v>2</v>
      </c>
      <c r="Y28" s="16">
        <f t="shared" si="20"/>
        <v>257</v>
      </c>
      <c r="Z28" s="16">
        <f t="shared" si="20"/>
        <v>30</v>
      </c>
      <c r="AA28" s="16">
        <f t="shared" si="20"/>
        <v>13</v>
      </c>
      <c r="AB28" s="16">
        <f t="shared" si="20"/>
        <v>2</v>
      </c>
      <c r="AC28" s="16">
        <f t="shared" si="20"/>
        <v>3040</v>
      </c>
      <c r="AD28" s="16">
        <f t="shared" si="20"/>
        <v>0</v>
      </c>
      <c r="AE28" s="32">
        <f t="shared" si="20"/>
        <v>4430</v>
      </c>
      <c r="AF28" s="32">
        <f t="shared" si="20"/>
        <v>7470</v>
      </c>
    </row>
    <row r="29" spans="2:32" ht="23.1" customHeight="1" x14ac:dyDescent="0.25">
      <c r="B29" s="23" t="s">
        <v>56</v>
      </c>
      <c r="C29" s="50">
        <v>76</v>
      </c>
      <c r="D29" s="50">
        <v>6</v>
      </c>
      <c r="E29" s="50">
        <v>8</v>
      </c>
      <c r="F29" s="50">
        <v>7</v>
      </c>
      <c r="G29" s="50">
        <v>1</v>
      </c>
      <c r="H29" s="50">
        <v>0</v>
      </c>
      <c r="I29" s="50">
        <v>4</v>
      </c>
      <c r="J29" s="50">
        <v>0</v>
      </c>
      <c r="K29" s="50">
        <v>1</v>
      </c>
      <c r="L29" s="50">
        <v>1</v>
      </c>
      <c r="M29" s="50">
        <v>72</v>
      </c>
      <c r="N29" s="50">
        <v>0</v>
      </c>
      <c r="O29" s="17">
        <f t="shared" si="0"/>
        <v>104</v>
      </c>
      <c r="P29" s="17">
        <f t="shared" si="1"/>
        <v>176</v>
      </c>
      <c r="R29"/>
      <c r="S29" s="20"/>
      <c r="T29" s="19"/>
    </row>
    <row r="30" spans="2:32" ht="23.1" customHeight="1" x14ac:dyDescent="0.25">
      <c r="B30" s="23" t="s">
        <v>57</v>
      </c>
      <c r="C30" s="50">
        <v>65</v>
      </c>
      <c r="D30" s="50">
        <v>9</v>
      </c>
      <c r="E30" s="50">
        <v>4</v>
      </c>
      <c r="F30" s="50">
        <v>9</v>
      </c>
      <c r="G30" s="50">
        <v>0</v>
      </c>
      <c r="H30" s="50">
        <v>0</v>
      </c>
      <c r="I30" s="50">
        <v>6</v>
      </c>
      <c r="J30" s="50">
        <v>1</v>
      </c>
      <c r="K30" s="50">
        <v>0</v>
      </c>
      <c r="L30" s="50">
        <v>0</v>
      </c>
      <c r="M30" s="50">
        <v>78</v>
      </c>
      <c r="N30" s="50">
        <v>0</v>
      </c>
      <c r="O30" s="17">
        <f t="shared" si="0"/>
        <v>94</v>
      </c>
      <c r="P30" s="17">
        <f t="shared" si="1"/>
        <v>172</v>
      </c>
      <c r="R30"/>
      <c r="S30" s="19"/>
      <c r="T30" s="19"/>
    </row>
    <row r="31" spans="2:32" ht="23.1" customHeight="1" x14ac:dyDescent="0.25">
      <c r="B31" s="24" t="s">
        <v>58</v>
      </c>
      <c r="C31" s="50">
        <v>51</v>
      </c>
      <c r="D31" s="50">
        <v>4</v>
      </c>
      <c r="E31" s="50">
        <v>8</v>
      </c>
      <c r="F31" s="50">
        <v>11</v>
      </c>
      <c r="G31" s="50">
        <v>0</v>
      </c>
      <c r="H31" s="50">
        <v>0</v>
      </c>
      <c r="I31" s="50">
        <v>5</v>
      </c>
      <c r="J31" s="50">
        <v>0</v>
      </c>
      <c r="K31" s="50">
        <v>0</v>
      </c>
      <c r="L31" s="50">
        <v>0</v>
      </c>
      <c r="M31" s="50">
        <v>56</v>
      </c>
      <c r="N31" s="50">
        <v>0</v>
      </c>
      <c r="O31" s="17">
        <f t="shared" si="0"/>
        <v>79</v>
      </c>
      <c r="P31" s="17">
        <f t="shared" si="1"/>
        <v>135</v>
      </c>
      <c r="R31"/>
      <c r="S31" s="19"/>
      <c r="T31" s="19"/>
    </row>
    <row r="32" spans="2:32" ht="23.1" customHeight="1" x14ac:dyDescent="0.25">
      <c r="B32" s="24" t="s">
        <v>59</v>
      </c>
      <c r="C32" s="50">
        <v>58</v>
      </c>
      <c r="D32" s="50">
        <v>9</v>
      </c>
      <c r="E32" s="50">
        <v>5</v>
      </c>
      <c r="F32" s="50">
        <v>11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25</v>
      </c>
      <c r="N32" s="50">
        <v>0</v>
      </c>
      <c r="O32" s="17">
        <f t="shared" si="0"/>
        <v>84</v>
      </c>
      <c r="P32" s="17">
        <f t="shared" si="1"/>
        <v>109</v>
      </c>
      <c r="R32"/>
      <c r="S32" s="19"/>
      <c r="T32" s="19"/>
    </row>
    <row r="33" spans="2:20" ht="23.1" customHeight="1" x14ac:dyDescent="0.25">
      <c r="B33" s="23" t="s">
        <v>60</v>
      </c>
      <c r="C33" s="50">
        <v>43</v>
      </c>
      <c r="D33" s="50">
        <v>3</v>
      </c>
      <c r="E33" s="50">
        <v>7</v>
      </c>
      <c r="F33" s="50">
        <v>6</v>
      </c>
      <c r="G33" s="50">
        <v>0</v>
      </c>
      <c r="H33" s="50">
        <v>0</v>
      </c>
      <c r="I33" s="50">
        <v>6</v>
      </c>
      <c r="J33" s="50">
        <v>2</v>
      </c>
      <c r="K33" s="50">
        <v>0</v>
      </c>
      <c r="L33" s="50">
        <v>0</v>
      </c>
      <c r="M33" s="50">
        <v>4</v>
      </c>
      <c r="N33" s="50">
        <v>0</v>
      </c>
      <c r="O33" s="17">
        <f t="shared" si="0"/>
        <v>67</v>
      </c>
      <c r="P33" s="17">
        <f t="shared" si="1"/>
        <v>71</v>
      </c>
      <c r="R33"/>
      <c r="S33" s="19"/>
      <c r="T33" s="19"/>
    </row>
    <row r="34" spans="2:20" ht="23.1" customHeight="1" x14ac:dyDescent="0.25">
      <c r="B34" s="24" t="s">
        <v>61</v>
      </c>
      <c r="C34" s="50">
        <v>37</v>
      </c>
      <c r="D34" s="50">
        <v>11</v>
      </c>
      <c r="E34" s="50">
        <v>4</v>
      </c>
      <c r="F34" s="50">
        <v>10</v>
      </c>
      <c r="G34" s="50">
        <v>0</v>
      </c>
      <c r="H34" s="50">
        <v>0</v>
      </c>
      <c r="I34" s="50">
        <v>4</v>
      </c>
      <c r="J34" s="50">
        <v>0</v>
      </c>
      <c r="K34" s="50">
        <v>0</v>
      </c>
      <c r="L34" s="50">
        <v>0</v>
      </c>
      <c r="M34" s="50">
        <v>22</v>
      </c>
      <c r="N34" s="50">
        <v>0</v>
      </c>
      <c r="O34" s="17">
        <f t="shared" si="0"/>
        <v>66</v>
      </c>
      <c r="P34" s="17">
        <f t="shared" si="1"/>
        <v>88</v>
      </c>
      <c r="R34"/>
      <c r="S34" s="19"/>
      <c r="T34" s="19"/>
    </row>
    <row r="35" spans="2:20" ht="23.1" customHeight="1" x14ac:dyDescent="0.25">
      <c r="B35" s="24" t="s">
        <v>62</v>
      </c>
      <c r="C35" s="50">
        <v>36</v>
      </c>
      <c r="D35" s="50">
        <v>5</v>
      </c>
      <c r="E35" s="50">
        <v>1</v>
      </c>
      <c r="F35" s="50">
        <v>8</v>
      </c>
      <c r="G35" s="50">
        <v>0</v>
      </c>
      <c r="H35" s="50">
        <v>0</v>
      </c>
      <c r="I35" s="50">
        <v>5</v>
      </c>
      <c r="J35" s="50">
        <v>2</v>
      </c>
      <c r="K35" s="50">
        <v>0</v>
      </c>
      <c r="L35" s="50">
        <v>0</v>
      </c>
      <c r="M35" s="50">
        <v>28</v>
      </c>
      <c r="N35" s="50">
        <v>0</v>
      </c>
      <c r="O35" s="17">
        <f t="shared" si="0"/>
        <v>57</v>
      </c>
      <c r="P35" s="17">
        <f t="shared" si="1"/>
        <v>85</v>
      </c>
      <c r="R35"/>
      <c r="S35" s="19"/>
      <c r="T35" s="19"/>
    </row>
    <row r="36" spans="2:20" ht="23.1" customHeight="1" x14ac:dyDescent="0.25">
      <c r="B36" s="24" t="s">
        <v>63</v>
      </c>
      <c r="C36" s="50">
        <v>34</v>
      </c>
      <c r="D36" s="50">
        <v>6</v>
      </c>
      <c r="E36" s="50">
        <v>4</v>
      </c>
      <c r="F36" s="50">
        <v>7</v>
      </c>
      <c r="G36" s="50">
        <v>1</v>
      </c>
      <c r="H36" s="50">
        <v>0</v>
      </c>
      <c r="I36" s="50">
        <v>6</v>
      </c>
      <c r="J36" s="50">
        <v>2</v>
      </c>
      <c r="K36" s="50">
        <v>0</v>
      </c>
      <c r="L36" s="50">
        <v>0</v>
      </c>
      <c r="M36" s="50">
        <v>38</v>
      </c>
      <c r="N36" s="50">
        <v>0</v>
      </c>
      <c r="O36" s="17">
        <f t="shared" si="0"/>
        <v>60</v>
      </c>
      <c r="P36" s="17">
        <f t="shared" si="1"/>
        <v>98</v>
      </c>
      <c r="R36"/>
      <c r="S36" s="19"/>
      <c r="T36" s="19"/>
    </row>
    <row r="37" spans="2:20" ht="23.1" customHeight="1" x14ac:dyDescent="0.25">
      <c r="B37" s="23" t="s">
        <v>64</v>
      </c>
      <c r="C37" s="50">
        <v>36</v>
      </c>
      <c r="D37" s="50">
        <v>8</v>
      </c>
      <c r="E37" s="50">
        <v>3</v>
      </c>
      <c r="F37" s="50">
        <v>6</v>
      </c>
      <c r="G37" s="50">
        <v>0</v>
      </c>
      <c r="H37" s="50">
        <v>0</v>
      </c>
      <c r="I37" s="50">
        <v>5</v>
      </c>
      <c r="J37" s="50">
        <v>1</v>
      </c>
      <c r="K37" s="50">
        <v>1</v>
      </c>
      <c r="L37" s="50">
        <v>0</v>
      </c>
      <c r="M37" s="50">
        <v>34</v>
      </c>
      <c r="N37" s="50">
        <v>0</v>
      </c>
      <c r="O37" s="17">
        <f t="shared" si="0"/>
        <v>60</v>
      </c>
      <c r="P37" s="17">
        <f t="shared" si="1"/>
        <v>94</v>
      </c>
      <c r="R37"/>
      <c r="S37" s="19"/>
      <c r="T37" s="19"/>
    </row>
    <row r="38" spans="2:20" ht="23.1" customHeight="1" x14ac:dyDescent="0.25">
      <c r="B38" s="24" t="s">
        <v>65</v>
      </c>
      <c r="C38" s="50">
        <v>43</v>
      </c>
      <c r="D38" s="50">
        <v>8</v>
      </c>
      <c r="E38" s="50">
        <v>5</v>
      </c>
      <c r="F38" s="50">
        <v>7</v>
      </c>
      <c r="G38" s="50">
        <v>0</v>
      </c>
      <c r="H38" s="50">
        <v>0</v>
      </c>
      <c r="I38" s="50">
        <v>5</v>
      </c>
      <c r="J38" s="50">
        <v>0</v>
      </c>
      <c r="K38" s="50">
        <v>0</v>
      </c>
      <c r="L38" s="50">
        <v>0</v>
      </c>
      <c r="M38" s="50">
        <v>65</v>
      </c>
      <c r="N38" s="50">
        <v>0</v>
      </c>
      <c r="O38" s="17">
        <f t="shared" si="0"/>
        <v>68</v>
      </c>
      <c r="P38" s="17">
        <f t="shared" si="1"/>
        <v>133</v>
      </c>
      <c r="R38"/>
      <c r="S38" s="19"/>
      <c r="T38" s="19"/>
    </row>
    <row r="39" spans="2:20" ht="23.1" customHeight="1" x14ac:dyDescent="0.25">
      <c r="B39" s="24" t="s">
        <v>66</v>
      </c>
      <c r="C39" s="50">
        <v>43</v>
      </c>
      <c r="D39" s="50">
        <v>10</v>
      </c>
      <c r="E39" s="50">
        <v>5</v>
      </c>
      <c r="F39" s="50">
        <v>8</v>
      </c>
      <c r="G39" s="50">
        <v>0</v>
      </c>
      <c r="H39" s="50">
        <v>0</v>
      </c>
      <c r="I39" s="50">
        <v>8</v>
      </c>
      <c r="J39" s="50">
        <v>0</v>
      </c>
      <c r="K39" s="50">
        <v>0</v>
      </c>
      <c r="L39" s="50">
        <v>0</v>
      </c>
      <c r="M39" s="50">
        <v>48</v>
      </c>
      <c r="N39" s="50">
        <v>0</v>
      </c>
      <c r="O39" s="17">
        <f t="shared" si="0"/>
        <v>74</v>
      </c>
      <c r="P39" s="17">
        <f t="shared" si="1"/>
        <v>122</v>
      </c>
      <c r="R39"/>
      <c r="S39" s="19"/>
      <c r="T39" s="19"/>
    </row>
    <row r="40" spans="2:20" ht="23.1" customHeight="1" x14ac:dyDescent="0.25">
      <c r="B40" s="24" t="s">
        <v>67</v>
      </c>
      <c r="C40" s="50">
        <v>57</v>
      </c>
      <c r="D40" s="50">
        <v>3</v>
      </c>
      <c r="E40" s="50">
        <v>8</v>
      </c>
      <c r="F40" s="50">
        <v>9</v>
      </c>
      <c r="G40" s="50">
        <v>0</v>
      </c>
      <c r="H40" s="50">
        <v>0</v>
      </c>
      <c r="I40" s="50">
        <v>6</v>
      </c>
      <c r="J40" s="50">
        <v>2</v>
      </c>
      <c r="K40" s="50">
        <v>1</v>
      </c>
      <c r="L40" s="50">
        <v>0</v>
      </c>
      <c r="M40" s="50">
        <v>71</v>
      </c>
      <c r="N40" s="50">
        <v>0</v>
      </c>
      <c r="O40" s="17">
        <f t="shared" si="0"/>
        <v>86</v>
      </c>
      <c r="P40" s="17">
        <f t="shared" si="1"/>
        <v>157</v>
      </c>
      <c r="R40"/>
      <c r="S40" s="19"/>
      <c r="T40" s="19"/>
    </row>
    <row r="41" spans="2:20" ht="23.1" customHeight="1" x14ac:dyDescent="0.25">
      <c r="B41" s="23" t="s">
        <v>68</v>
      </c>
      <c r="C41" s="50">
        <v>31</v>
      </c>
      <c r="D41" s="50">
        <v>8</v>
      </c>
      <c r="E41" s="50">
        <v>3</v>
      </c>
      <c r="F41" s="50">
        <v>7</v>
      </c>
      <c r="G41" s="50">
        <v>0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49</v>
      </c>
      <c r="N41" s="50">
        <v>0</v>
      </c>
      <c r="O41" s="17">
        <f t="shared" si="0"/>
        <v>53</v>
      </c>
      <c r="P41" s="17">
        <f t="shared" si="1"/>
        <v>102</v>
      </c>
      <c r="R41"/>
      <c r="S41" s="19"/>
      <c r="T41" s="19"/>
    </row>
    <row r="42" spans="2:20" ht="23.1" customHeight="1" x14ac:dyDescent="0.25">
      <c r="B42" s="24" t="s">
        <v>69</v>
      </c>
      <c r="C42" s="50">
        <v>46</v>
      </c>
      <c r="D42" s="50">
        <v>6</v>
      </c>
      <c r="E42" s="50">
        <v>5</v>
      </c>
      <c r="F42" s="50">
        <v>7</v>
      </c>
      <c r="G42" s="50">
        <v>0</v>
      </c>
      <c r="H42" s="50">
        <v>0</v>
      </c>
      <c r="I42" s="50">
        <v>8</v>
      </c>
      <c r="J42" s="50">
        <v>4</v>
      </c>
      <c r="K42" s="50">
        <v>1</v>
      </c>
      <c r="L42" s="50">
        <v>0</v>
      </c>
      <c r="M42" s="50">
        <v>48</v>
      </c>
      <c r="N42" s="50">
        <v>0</v>
      </c>
      <c r="O42" s="17">
        <f t="shared" si="0"/>
        <v>77</v>
      </c>
      <c r="P42" s="17">
        <f t="shared" si="1"/>
        <v>125</v>
      </c>
      <c r="R42"/>
      <c r="S42" s="19"/>
      <c r="T42" s="19"/>
    </row>
    <row r="43" spans="2:20" ht="23.1" customHeight="1" x14ac:dyDescent="0.25">
      <c r="B43" s="23" t="s">
        <v>70</v>
      </c>
      <c r="C43" s="50">
        <v>58</v>
      </c>
      <c r="D43" s="50">
        <v>7</v>
      </c>
      <c r="E43" s="50">
        <v>5</v>
      </c>
      <c r="F43" s="50">
        <v>11</v>
      </c>
      <c r="G43" s="50">
        <v>0</v>
      </c>
      <c r="H43" s="50">
        <v>0</v>
      </c>
      <c r="I43" s="50">
        <v>7</v>
      </c>
      <c r="J43" s="50">
        <v>1</v>
      </c>
      <c r="K43" s="50">
        <v>0</v>
      </c>
      <c r="L43" s="50">
        <v>1</v>
      </c>
      <c r="M43" s="50">
        <v>62</v>
      </c>
      <c r="N43" s="50">
        <v>0</v>
      </c>
      <c r="O43" s="17">
        <f t="shared" si="0"/>
        <v>90</v>
      </c>
      <c r="P43" s="17">
        <f t="shared" si="1"/>
        <v>152</v>
      </c>
      <c r="R43"/>
      <c r="S43" s="19"/>
      <c r="T43" s="19"/>
    </row>
    <row r="44" spans="2:20" ht="23.1" customHeight="1" x14ac:dyDescent="0.25">
      <c r="B44" s="25" t="s">
        <v>71</v>
      </c>
      <c r="C44" s="50">
        <v>53</v>
      </c>
      <c r="D44" s="50">
        <v>6</v>
      </c>
      <c r="E44" s="50">
        <v>3</v>
      </c>
      <c r="F44" s="50">
        <v>8</v>
      </c>
      <c r="G44" s="50">
        <v>0</v>
      </c>
      <c r="H44" s="50">
        <v>0</v>
      </c>
      <c r="I44" s="50">
        <v>4</v>
      </c>
      <c r="J44" s="50">
        <v>0</v>
      </c>
      <c r="K44" s="50">
        <v>1</v>
      </c>
      <c r="L44" s="50">
        <v>0</v>
      </c>
      <c r="M44" s="50">
        <v>73</v>
      </c>
      <c r="N44" s="50">
        <v>0</v>
      </c>
      <c r="O44" s="17">
        <f t="shared" si="0"/>
        <v>75</v>
      </c>
      <c r="P44" s="17">
        <f t="shared" si="1"/>
        <v>148</v>
      </c>
      <c r="R44"/>
      <c r="S44" s="19"/>
      <c r="T44" s="19"/>
    </row>
    <row r="45" spans="2:20" ht="23.1" customHeight="1" x14ac:dyDescent="0.25">
      <c r="B45" s="23" t="s">
        <v>72</v>
      </c>
      <c r="C45" s="50">
        <v>46</v>
      </c>
      <c r="D45" s="50">
        <v>8</v>
      </c>
      <c r="E45" s="50">
        <v>9</v>
      </c>
      <c r="F45" s="50">
        <v>8</v>
      </c>
      <c r="G45" s="50">
        <v>0</v>
      </c>
      <c r="H45" s="50">
        <v>0</v>
      </c>
      <c r="I45" s="50">
        <v>5</v>
      </c>
      <c r="J45" s="50">
        <v>1</v>
      </c>
      <c r="K45" s="50">
        <v>0</v>
      </c>
      <c r="L45" s="50">
        <v>0</v>
      </c>
      <c r="M45" s="50">
        <v>72</v>
      </c>
      <c r="N45" s="50">
        <v>0</v>
      </c>
      <c r="O45" s="17">
        <f t="shared" si="0"/>
        <v>77</v>
      </c>
      <c r="P45" s="17">
        <f t="shared" si="1"/>
        <v>149</v>
      </c>
      <c r="R45"/>
      <c r="S45" s="19"/>
      <c r="T45" s="19"/>
    </row>
    <row r="46" spans="2:20" ht="23.1" customHeight="1" x14ac:dyDescent="0.25">
      <c r="B46" s="24" t="s">
        <v>73</v>
      </c>
      <c r="C46" s="50">
        <v>68</v>
      </c>
      <c r="D46" s="50">
        <v>16</v>
      </c>
      <c r="E46" s="50">
        <v>3</v>
      </c>
      <c r="F46" s="50">
        <v>7</v>
      </c>
      <c r="G46" s="50">
        <v>0</v>
      </c>
      <c r="H46" s="50">
        <v>0</v>
      </c>
      <c r="I46" s="50">
        <v>6</v>
      </c>
      <c r="J46" s="50">
        <v>0</v>
      </c>
      <c r="K46" s="50">
        <v>0</v>
      </c>
      <c r="L46" s="50">
        <v>0</v>
      </c>
      <c r="M46" s="50">
        <v>76</v>
      </c>
      <c r="N46" s="50">
        <v>0</v>
      </c>
      <c r="O46" s="17">
        <f t="shared" si="0"/>
        <v>100</v>
      </c>
      <c r="P46" s="17">
        <f t="shared" si="1"/>
        <v>176</v>
      </c>
      <c r="R46" s="19"/>
      <c r="S46" s="19"/>
      <c r="T46"/>
    </row>
    <row r="47" spans="2:20" ht="23.1" customHeight="1" x14ac:dyDescent="0.25">
      <c r="B47" s="24" t="s">
        <v>74</v>
      </c>
      <c r="C47" s="50">
        <v>38</v>
      </c>
      <c r="D47" s="50">
        <v>16</v>
      </c>
      <c r="E47" s="50">
        <v>7</v>
      </c>
      <c r="F47" s="50">
        <v>10</v>
      </c>
      <c r="G47" s="50">
        <v>0</v>
      </c>
      <c r="H47" s="50">
        <v>0</v>
      </c>
      <c r="I47" s="50">
        <v>5</v>
      </c>
      <c r="J47" s="50">
        <v>0</v>
      </c>
      <c r="K47" s="50">
        <v>0</v>
      </c>
      <c r="L47" s="50">
        <v>0</v>
      </c>
      <c r="M47" s="50">
        <v>48</v>
      </c>
      <c r="N47" s="50">
        <v>0</v>
      </c>
      <c r="O47" s="17">
        <f t="shared" si="0"/>
        <v>76</v>
      </c>
      <c r="P47" s="17">
        <f t="shared" si="1"/>
        <v>124</v>
      </c>
      <c r="R47" s="19"/>
      <c r="S47" s="19"/>
      <c r="T47"/>
    </row>
    <row r="48" spans="2:20" ht="23.1" customHeight="1" x14ac:dyDescent="0.25">
      <c r="B48" s="24" t="s">
        <v>75</v>
      </c>
      <c r="C48" s="50">
        <v>57</v>
      </c>
      <c r="D48" s="50">
        <v>6</v>
      </c>
      <c r="E48" s="50">
        <v>5</v>
      </c>
      <c r="F48" s="50">
        <v>8</v>
      </c>
      <c r="G48" s="50">
        <v>0</v>
      </c>
      <c r="H48" s="50">
        <v>1</v>
      </c>
      <c r="I48" s="50">
        <v>4</v>
      </c>
      <c r="J48" s="50">
        <v>0</v>
      </c>
      <c r="K48" s="50">
        <v>0</v>
      </c>
      <c r="L48" s="50">
        <v>0</v>
      </c>
      <c r="M48" s="50">
        <v>80</v>
      </c>
      <c r="N48" s="50">
        <v>0</v>
      </c>
      <c r="O48" s="17">
        <f t="shared" si="0"/>
        <v>81</v>
      </c>
      <c r="P48" s="17">
        <f t="shared" si="1"/>
        <v>161</v>
      </c>
      <c r="R48" s="19"/>
      <c r="S48" s="19"/>
      <c r="T48"/>
    </row>
    <row r="49" spans="2:20" ht="23.1" customHeight="1" x14ac:dyDescent="0.25">
      <c r="B49" s="23" t="s">
        <v>76</v>
      </c>
      <c r="C49" s="50">
        <v>64</v>
      </c>
      <c r="D49" s="50">
        <v>6</v>
      </c>
      <c r="E49" s="50">
        <v>2</v>
      </c>
      <c r="F49" s="50">
        <v>8</v>
      </c>
      <c r="G49" s="50">
        <v>0</v>
      </c>
      <c r="H49" s="50">
        <v>0</v>
      </c>
      <c r="I49" s="50">
        <v>9</v>
      </c>
      <c r="J49" s="50">
        <v>0</v>
      </c>
      <c r="K49" s="50">
        <v>0</v>
      </c>
      <c r="L49" s="50">
        <v>0</v>
      </c>
      <c r="M49" s="50">
        <v>75</v>
      </c>
      <c r="N49" s="50">
        <v>0</v>
      </c>
      <c r="O49" s="17">
        <f t="shared" si="0"/>
        <v>89</v>
      </c>
      <c r="P49" s="17">
        <f t="shared" si="1"/>
        <v>164</v>
      </c>
      <c r="R49" s="19"/>
      <c r="S49" s="19"/>
      <c r="T49"/>
    </row>
    <row r="50" spans="2:20" ht="23.1" customHeight="1" x14ac:dyDescent="0.25">
      <c r="B50" s="24" t="s">
        <v>77</v>
      </c>
      <c r="C50" s="50">
        <v>61</v>
      </c>
      <c r="D50" s="50">
        <v>7</v>
      </c>
      <c r="E50" s="50">
        <v>6</v>
      </c>
      <c r="F50" s="50">
        <v>14</v>
      </c>
      <c r="G50" s="50">
        <v>0</v>
      </c>
      <c r="H50" s="50">
        <v>0</v>
      </c>
      <c r="I50" s="50">
        <v>8</v>
      </c>
      <c r="J50" s="50">
        <v>0</v>
      </c>
      <c r="K50" s="50">
        <v>0</v>
      </c>
      <c r="L50" s="50">
        <v>0</v>
      </c>
      <c r="M50" s="50">
        <v>78</v>
      </c>
      <c r="N50" s="50">
        <v>0</v>
      </c>
      <c r="O50" s="17">
        <f t="shared" si="0"/>
        <v>96</v>
      </c>
      <c r="P50" s="17">
        <f t="shared" si="1"/>
        <v>174</v>
      </c>
      <c r="R50" s="19"/>
      <c r="S50" s="19"/>
      <c r="T50"/>
    </row>
    <row r="51" spans="2:20" ht="23.1" customHeight="1" x14ac:dyDescent="0.25">
      <c r="B51" s="24" t="s">
        <v>78</v>
      </c>
      <c r="C51" s="50">
        <v>74</v>
      </c>
      <c r="D51" s="50">
        <v>9</v>
      </c>
      <c r="E51" s="50">
        <v>4</v>
      </c>
      <c r="F51" s="50">
        <v>11</v>
      </c>
      <c r="G51" s="50">
        <v>0</v>
      </c>
      <c r="H51" s="50">
        <v>0</v>
      </c>
      <c r="I51" s="50">
        <v>4</v>
      </c>
      <c r="J51" s="50">
        <v>0</v>
      </c>
      <c r="K51" s="50">
        <v>0</v>
      </c>
      <c r="L51" s="50">
        <v>0</v>
      </c>
      <c r="M51" s="50">
        <v>59</v>
      </c>
      <c r="N51" s="50">
        <v>0</v>
      </c>
      <c r="O51" s="17">
        <f t="shared" si="0"/>
        <v>102</v>
      </c>
      <c r="P51" s="17">
        <f t="shared" si="1"/>
        <v>161</v>
      </c>
      <c r="R51" s="19"/>
      <c r="S51" s="19"/>
      <c r="T51"/>
    </row>
    <row r="52" spans="2:20" ht="23.1" customHeight="1" x14ac:dyDescent="0.25">
      <c r="B52" s="24" t="s">
        <v>79</v>
      </c>
      <c r="C52" s="50">
        <v>49</v>
      </c>
      <c r="D52" s="50">
        <v>8</v>
      </c>
      <c r="E52" s="50">
        <v>8</v>
      </c>
      <c r="F52" s="50">
        <v>9</v>
      </c>
      <c r="G52" s="50">
        <v>1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79</v>
      </c>
      <c r="N52" s="50">
        <v>0</v>
      </c>
      <c r="O52" s="17">
        <f t="shared" si="0"/>
        <v>77</v>
      </c>
      <c r="P52" s="17">
        <f t="shared" si="1"/>
        <v>156</v>
      </c>
      <c r="R52" s="19"/>
      <c r="S52" s="19"/>
      <c r="T52"/>
    </row>
    <row r="53" spans="2:20" ht="23.1" customHeight="1" x14ac:dyDescent="0.25">
      <c r="B53" s="23" t="s">
        <v>80</v>
      </c>
      <c r="C53" s="50">
        <v>60</v>
      </c>
      <c r="D53" s="50">
        <v>14</v>
      </c>
      <c r="E53" s="50">
        <v>6</v>
      </c>
      <c r="F53" s="50">
        <v>5</v>
      </c>
      <c r="G53" s="50">
        <v>0</v>
      </c>
      <c r="H53" s="50">
        <v>0</v>
      </c>
      <c r="I53" s="50">
        <v>1</v>
      </c>
      <c r="J53" s="50">
        <v>0</v>
      </c>
      <c r="K53" s="50">
        <v>2</v>
      </c>
      <c r="L53" s="50">
        <v>0</v>
      </c>
      <c r="M53" s="50">
        <v>73</v>
      </c>
      <c r="N53" s="50">
        <v>0</v>
      </c>
      <c r="O53" s="17">
        <f t="shared" si="0"/>
        <v>88</v>
      </c>
      <c r="P53" s="17">
        <f t="shared" si="1"/>
        <v>161</v>
      </c>
      <c r="R53" s="19"/>
      <c r="S53" s="19"/>
      <c r="T53"/>
    </row>
    <row r="54" spans="2:20" ht="23.1" customHeight="1" x14ac:dyDescent="0.25">
      <c r="B54" s="23" t="s">
        <v>81</v>
      </c>
      <c r="C54" s="50">
        <v>602</v>
      </c>
      <c r="D54" s="50">
        <v>11</v>
      </c>
      <c r="E54" s="50">
        <v>17</v>
      </c>
      <c r="F54" s="50">
        <v>11</v>
      </c>
      <c r="G54" s="50">
        <v>0</v>
      </c>
      <c r="H54" s="50">
        <v>0</v>
      </c>
      <c r="I54" s="50">
        <v>7</v>
      </c>
      <c r="J54" s="50">
        <v>0</v>
      </c>
      <c r="K54" s="50">
        <v>0</v>
      </c>
      <c r="L54" s="50">
        <v>0</v>
      </c>
      <c r="M54" s="50">
        <v>67</v>
      </c>
      <c r="N54" s="50">
        <v>0</v>
      </c>
      <c r="O54" s="17">
        <f t="shared" si="0"/>
        <v>648</v>
      </c>
      <c r="P54" s="17">
        <f t="shared" si="1"/>
        <v>715</v>
      </c>
      <c r="R54" s="19"/>
      <c r="S54" s="19"/>
      <c r="T54"/>
    </row>
    <row r="55" spans="2:20" ht="23.1" customHeight="1" x14ac:dyDescent="0.25">
      <c r="B55" s="23" t="s">
        <v>82</v>
      </c>
      <c r="C55" s="50">
        <v>61</v>
      </c>
      <c r="D55" s="50">
        <v>5</v>
      </c>
      <c r="E55" s="50">
        <v>4</v>
      </c>
      <c r="F55" s="50">
        <v>8</v>
      </c>
      <c r="G55" s="50">
        <v>0</v>
      </c>
      <c r="H55" s="50">
        <v>0</v>
      </c>
      <c r="I55" s="50">
        <v>0</v>
      </c>
      <c r="J55" s="50">
        <v>0</v>
      </c>
      <c r="K55" s="50">
        <v>1</v>
      </c>
      <c r="L55" s="50">
        <v>0</v>
      </c>
      <c r="M55" s="50">
        <v>67</v>
      </c>
      <c r="N55" s="50">
        <v>0</v>
      </c>
      <c r="O55" s="17">
        <f t="shared" si="0"/>
        <v>79</v>
      </c>
      <c r="P55" s="17">
        <f t="shared" si="1"/>
        <v>146</v>
      </c>
      <c r="R55" s="19"/>
      <c r="S55" s="19"/>
      <c r="T55"/>
    </row>
    <row r="56" spans="2:20" ht="23.1" customHeight="1" x14ac:dyDescent="0.25">
      <c r="B56" s="23" t="s">
        <v>83</v>
      </c>
      <c r="C56" s="50">
        <v>60</v>
      </c>
      <c r="D56" s="50">
        <v>9</v>
      </c>
      <c r="E56" s="50">
        <v>6</v>
      </c>
      <c r="F56" s="50">
        <v>12</v>
      </c>
      <c r="G56" s="50">
        <v>0</v>
      </c>
      <c r="H56" s="50">
        <v>0</v>
      </c>
      <c r="I56" s="50">
        <v>4</v>
      </c>
      <c r="J56" s="50">
        <v>0</v>
      </c>
      <c r="K56" s="50">
        <v>4</v>
      </c>
      <c r="L56" s="50">
        <v>0</v>
      </c>
      <c r="M56" s="50">
        <v>69</v>
      </c>
      <c r="N56" s="50">
        <v>0</v>
      </c>
      <c r="O56" s="17">
        <f t="shared" si="0"/>
        <v>95</v>
      </c>
      <c r="P56" s="17">
        <f t="shared" si="1"/>
        <v>164</v>
      </c>
      <c r="R56" s="19"/>
      <c r="S56" s="19"/>
      <c r="T56"/>
    </row>
    <row r="57" spans="2:20" ht="23.1" customHeight="1" x14ac:dyDescent="0.25">
      <c r="B57" s="23" t="s">
        <v>84</v>
      </c>
      <c r="C57" s="50">
        <v>53</v>
      </c>
      <c r="D57" s="50">
        <v>5</v>
      </c>
      <c r="E57" s="50">
        <v>6</v>
      </c>
      <c r="F57" s="50">
        <v>6</v>
      </c>
      <c r="G57" s="50">
        <v>1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43</v>
      </c>
      <c r="N57" s="50">
        <v>0</v>
      </c>
      <c r="O57" s="17">
        <f t="shared" si="0"/>
        <v>73</v>
      </c>
      <c r="P57" s="17">
        <f t="shared" si="1"/>
        <v>116</v>
      </c>
      <c r="R57" s="19"/>
      <c r="S57" s="19"/>
      <c r="T57"/>
    </row>
    <row r="58" spans="2:20" ht="23.1" customHeight="1" x14ac:dyDescent="0.25">
      <c r="B58" s="56" t="s">
        <v>18</v>
      </c>
      <c r="C58" s="16">
        <f t="shared" ref="C58:P58" si="21">SUM(C10:C57)</f>
        <v>3030</v>
      </c>
      <c r="D58" s="16">
        <f t="shared" si="21"/>
        <v>404</v>
      </c>
      <c r="E58" s="16">
        <f t="shared" si="21"/>
        <v>251</v>
      </c>
      <c r="F58" s="16">
        <f t="shared" si="21"/>
        <v>433</v>
      </c>
      <c r="G58" s="16">
        <f t="shared" si="21"/>
        <v>8</v>
      </c>
      <c r="H58" s="16">
        <f t="shared" si="21"/>
        <v>2</v>
      </c>
      <c r="I58" s="16">
        <f t="shared" si="21"/>
        <v>257</v>
      </c>
      <c r="J58" s="16">
        <f t="shared" si="21"/>
        <v>30</v>
      </c>
      <c r="K58" s="16">
        <f t="shared" si="21"/>
        <v>13</v>
      </c>
      <c r="L58" s="16">
        <f t="shared" si="21"/>
        <v>2</v>
      </c>
      <c r="M58" s="16">
        <f t="shared" si="21"/>
        <v>3040</v>
      </c>
      <c r="N58" s="16">
        <f t="shared" si="21"/>
        <v>0</v>
      </c>
      <c r="O58" s="16">
        <f t="shared" si="21"/>
        <v>4430</v>
      </c>
      <c r="P58" s="16">
        <f t="shared" si="21"/>
        <v>7470</v>
      </c>
      <c r="R58" s="19"/>
      <c r="S58" s="19"/>
      <c r="T58"/>
    </row>
    <row r="59" spans="2:20" ht="23.1" customHeight="1" x14ac:dyDescent="0.25">
      <c r="B59" s="56" t="s">
        <v>93</v>
      </c>
      <c r="C59" s="43">
        <f t="shared" ref="C59:N59" si="22">C58/$P$58</f>
        <v>0.40562248995983935</v>
      </c>
      <c r="D59" s="43">
        <f t="shared" si="22"/>
        <v>5.4082998661311915E-2</v>
      </c>
      <c r="E59" s="43">
        <f t="shared" si="22"/>
        <v>3.3601070950468541E-2</v>
      </c>
      <c r="F59" s="43">
        <f t="shared" si="22"/>
        <v>5.7965194109772425E-2</v>
      </c>
      <c r="G59" s="43">
        <f t="shared" si="22"/>
        <v>1.07095046854083E-3</v>
      </c>
      <c r="H59" s="43">
        <f t="shared" si="22"/>
        <v>2.6773761713520751E-4</v>
      </c>
      <c r="I59" s="43">
        <f t="shared" si="22"/>
        <v>3.4404283801874165E-2</v>
      </c>
      <c r="J59" s="43">
        <f t="shared" si="22"/>
        <v>4.0160642570281121E-3</v>
      </c>
      <c r="K59" s="43">
        <f t="shared" si="22"/>
        <v>1.7402945113788486E-3</v>
      </c>
      <c r="L59" s="43">
        <f t="shared" si="22"/>
        <v>2.6773761713520751E-4</v>
      </c>
      <c r="M59" s="43">
        <f t="shared" si="22"/>
        <v>0.4069611780455154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7" t="s">
        <v>94</v>
      </c>
      <c r="C60" s="44">
        <f>C58/$O$58</f>
        <v>0.68397291196388266</v>
      </c>
      <c r="D60" s="44">
        <f t="shared" ref="D60:N60" si="23">D58/$O$58</f>
        <v>9.1196388261851016E-2</v>
      </c>
      <c r="E60" s="44">
        <f t="shared" si="23"/>
        <v>5.6659142212189616E-2</v>
      </c>
      <c r="F60" s="44">
        <f t="shared" si="23"/>
        <v>9.7742663656884873E-2</v>
      </c>
      <c r="G60" s="44">
        <f t="shared" si="23"/>
        <v>1.8058690744920992E-3</v>
      </c>
      <c r="H60" s="44">
        <f t="shared" si="23"/>
        <v>4.514672686230248E-4</v>
      </c>
      <c r="I60" s="44">
        <f t="shared" si="23"/>
        <v>5.8013544018058694E-2</v>
      </c>
      <c r="J60" s="44">
        <f t="shared" si="23"/>
        <v>6.7720090293453723E-3</v>
      </c>
      <c r="K60" s="44">
        <f t="shared" si="23"/>
        <v>2.9345372460496612E-3</v>
      </c>
      <c r="L60" s="44">
        <f t="shared" si="23"/>
        <v>4.514672686230248E-4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tabSelected="1" view="pageBreakPreview" topLeftCell="M31" zoomScale="60" workbookViewId="0">
      <selection activeCell="AD81" sqref="AD8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'29.09 Bulindo-Kira'!C3:G3</f>
        <v>MCC - C12- STN71- KIRA-BULINDO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4" t="s">
        <v>164</v>
      </c>
      <c r="E5" s="75"/>
      <c r="F5" s="41" t="s">
        <v>1</v>
      </c>
      <c r="G5" s="71" t="str">
        <f>'29.09 Kira-Bulindo'!G5:H5</f>
        <v>Kira Bulindo Road</v>
      </c>
      <c r="H5" s="72"/>
      <c r="I5" s="14"/>
      <c r="J5" s="2" t="s">
        <v>5</v>
      </c>
      <c r="K5" s="71" t="str">
        <f>'29.09 Kira-Bulindo'!K5:L5</f>
        <v>Emma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'29.09 Kira-Bulindo'!D6:E6</f>
        <v>KIRA</v>
      </c>
      <c r="E6" s="72"/>
      <c r="F6" s="2" t="s">
        <v>2</v>
      </c>
      <c r="G6" s="71" t="str">
        <f>'29.09 Kira-Bulindo'!G6:H6</f>
        <v>BULINDO</v>
      </c>
      <c r="H6" s="72"/>
      <c r="J6" s="2" t="s">
        <v>21</v>
      </c>
      <c r="K6" s="71" t="str">
        <f>'29.09 Kira-Bulindo'!K6:L6</f>
        <v>Tracy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 Kiira-Bulindo'!C10,'24.09 Kira-Bulindo'!C10,'25.09 Kira-Bulindo'!C10,'27.09 Kira-Bulindo'!C10,'26.09 Kira-Bulindo-24h'!C10,'28.09 Kira-Bulindo-24h'!C10,'29.09 Kira-Bulindo'!C10)</f>
        <v>26.857142857142858</v>
      </c>
      <c r="D10" s="49">
        <f>AVERAGE('23.09 Kiira-Bulindo'!D10,'24.09 Kira-Bulindo'!D10,'25.09 Kira-Bulindo'!D10,'27.09 Kira-Bulindo'!D10,'26.09 Kira-Bulindo-24h'!D10,'28.09 Kira-Bulindo-24h'!D10,'29.09 Kira-Bulindo'!D10)</f>
        <v>4.2857142857142856</v>
      </c>
      <c r="E10" s="49">
        <f>AVERAGE('23.09 Kiira-Bulindo'!E10,'24.09 Kira-Bulindo'!E10,'25.09 Kira-Bulindo'!E10,'27.09 Kira-Bulindo'!E10,'26.09 Kira-Bulindo-24h'!E10,'28.09 Kira-Bulindo-24h'!E10,'29.09 Kira-Bulindo'!E10)</f>
        <v>3</v>
      </c>
      <c r="F10" s="49">
        <f>AVERAGE('23.09 Kiira-Bulindo'!F10,'24.09 Kira-Bulindo'!F10,'25.09 Kira-Bulindo'!F10,'27.09 Kira-Bulindo'!F10,'26.09 Kira-Bulindo-24h'!F10,'28.09 Kira-Bulindo-24h'!F10,'29.09 Kira-Bulindo'!F10)</f>
        <v>9.4285714285714288</v>
      </c>
      <c r="G10" s="49">
        <f>AVERAGE('23.09 Kiira-Bulindo'!G10,'24.09 Kira-Bulindo'!G10,'25.09 Kira-Bulindo'!G10,'27.09 Kira-Bulindo'!G10,'26.09 Kira-Bulindo-24h'!G10,'28.09 Kira-Bulindo-24h'!G10,'29.09 Kira-Bulindo'!G10)</f>
        <v>0.5714285714285714</v>
      </c>
      <c r="H10" s="49">
        <f>AVERAGE('23.09 Kiira-Bulindo'!H10,'24.09 Kira-Bulindo'!H10,'25.09 Kira-Bulindo'!H10,'27.09 Kira-Bulindo'!H10,'26.09 Kira-Bulindo-24h'!H10,'28.09 Kira-Bulindo-24h'!H10,'29.09 Kira-Bulindo'!H10)</f>
        <v>0</v>
      </c>
      <c r="I10" s="49">
        <f>AVERAGE('23.09 Kiira-Bulindo'!I10,'24.09 Kira-Bulindo'!I10,'25.09 Kira-Bulindo'!I10,'27.09 Kira-Bulindo'!I10,'26.09 Kira-Bulindo-24h'!I10,'28.09 Kira-Bulindo-24h'!I10,'29.09 Kira-Bulindo'!I10)</f>
        <v>2.2857142857142856</v>
      </c>
      <c r="J10" s="49">
        <f>AVERAGE('23.09 Kiira-Bulindo'!J10,'24.09 Kira-Bulindo'!J10,'25.09 Kira-Bulindo'!J10,'27.09 Kira-Bulindo'!J10,'26.09 Kira-Bulindo-24h'!J10,'28.09 Kira-Bulindo-24h'!J10,'29.09 Kira-Bulindo'!J10)</f>
        <v>0.2857142857142857</v>
      </c>
      <c r="K10" s="49">
        <f>AVERAGE('23.09 Kiira-Bulindo'!K10,'24.09 Kira-Bulindo'!K10,'25.09 Kira-Bulindo'!K10,'27.09 Kira-Bulindo'!K10,'26.09 Kira-Bulindo-24h'!K10,'28.09 Kira-Bulindo-24h'!K10,'29.09 Kira-Bulindo'!K10)</f>
        <v>0.2857142857142857</v>
      </c>
      <c r="L10" s="49">
        <f>AVERAGE('23.09 Kiira-Bulindo'!L10,'24.09 Kira-Bulindo'!L10,'25.09 Kira-Bulindo'!L10,'27.09 Kira-Bulindo'!L10,'26.09 Kira-Bulindo-24h'!L10,'28.09 Kira-Bulindo-24h'!L10,'29.09 Kira-Bulindo'!L10)</f>
        <v>0</v>
      </c>
      <c r="M10" s="49">
        <f>AVERAGE('23.09 Kiira-Bulindo'!M10,'24.09 Kira-Bulindo'!M10,'25.09 Kira-Bulindo'!M10,'27.09 Kira-Bulindo'!M10,'26.09 Kira-Bulindo-24h'!M10,'28.09 Kira-Bulindo-24h'!M10,'29.09 Kira-Bulindo'!M10)</f>
        <v>60.142857142857146</v>
      </c>
      <c r="N10" s="49">
        <f>AVERAGE('23.09 Kiira-Bulindo'!N10,'24.09 Kira-Bulindo'!N10,'25.09 Kira-Bulindo'!N10,'27.09 Kira-Bulindo'!N10,'26.09 Kira-Bulindo-24h'!N10,'28.09 Kira-Bulindo-24h'!N10,'29.09 Kira-Bulindo'!N10)</f>
        <v>0.14285714285714285</v>
      </c>
      <c r="O10" s="15">
        <f t="shared" ref="O10:O58" si="0">SUM(C10:L10,N10)</f>
        <v>47.142857142857139</v>
      </c>
      <c r="P10" s="15">
        <f t="shared" ref="P10:P58" si="1">SUM(C10:N10)</f>
        <v>107.28571428571428</v>
      </c>
      <c r="R10" s="1" t="s">
        <v>6</v>
      </c>
      <c r="S10" s="17">
        <f t="shared" ref="S10:AF10" si="2">SUM(C10:C13)</f>
        <v>123</v>
      </c>
      <c r="T10" s="17">
        <f t="shared" si="2"/>
        <v>18.428571428571427</v>
      </c>
      <c r="U10" s="17">
        <f t="shared" si="2"/>
        <v>13.428571428571429</v>
      </c>
      <c r="V10" s="17">
        <f t="shared" si="2"/>
        <v>40.285714285714285</v>
      </c>
      <c r="W10" s="17">
        <f t="shared" si="2"/>
        <v>2.8571428571428568</v>
      </c>
      <c r="X10" s="17">
        <f t="shared" si="2"/>
        <v>0</v>
      </c>
      <c r="Y10" s="17">
        <f t="shared" si="2"/>
        <v>11.857142857142858</v>
      </c>
      <c r="Z10" s="17">
        <f t="shared" si="2"/>
        <v>1.1428571428571428</v>
      </c>
      <c r="AA10" s="17">
        <f t="shared" si="2"/>
        <v>1.1428571428571428</v>
      </c>
      <c r="AB10" s="17">
        <f t="shared" si="2"/>
        <v>0.42857142857142855</v>
      </c>
      <c r="AC10" s="17">
        <f t="shared" si="2"/>
        <v>278.14285714285717</v>
      </c>
      <c r="AD10" s="17">
        <f t="shared" si="2"/>
        <v>0.2857142857142857</v>
      </c>
      <c r="AE10" s="31">
        <f t="shared" si="2"/>
        <v>212.85714285714286</v>
      </c>
      <c r="AF10" s="31">
        <f t="shared" si="2"/>
        <v>491</v>
      </c>
    </row>
    <row r="11" spans="2:32" s="6" customFormat="1" ht="23.1" customHeight="1" x14ac:dyDescent="0.25">
      <c r="B11" s="23" t="s">
        <v>38</v>
      </c>
      <c r="C11" s="49">
        <f>AVERAGE('23.09 Kiira-Bulindo'!C11,'24.09 Kira-Bulindo'!C11,'25.09 Kira-Bulindo'!C11,'27.09 Kira-Bulindo'!C11,'26.09 Kira-Bulindo-24h'!C11,'28.09 Kira-Bulindo-24h'!C11,'29.09 Kira-Bulindo'!C11)</f>
        <v>31.285714285714285</v>
      </c>
      <c r="D11" s="49">
        <f>AVERAGE('23.09 Kiira-Bulindo'!D11,'24.09 Kira-Bulindo'!D11,'25.09 Kira-Bulindo'!D11,'27.09 Kira-Bulindo'!D11,'26.09 Kira-Bulindo-24h'!D11,'28.09 Kira-Bulindo-24h'!D11,'29.09 Kira-Bulindo'!D11)</f>
        <v>5.5714285714285712</v>
      </c>
      <c r="E11" s="49">
        <f>AVERAGE('23.09 Kiira-Bulindo'!E11,'24.09 Kira-Bulindo'!E11,'25.09 Kira-Bulindo'!E11,'27.09 Kira-Bulindo'!E11,'26.09 Kira-Bulindo-24h'!E11,'28.09 Kira-Bulindo-24h'!E11,'29.09 Kira-Bulindo'!E11)</f>
        <v>3.5714285714285716</v>
      </c>
      <c r="F11" s="49">
        <f>AVERAGE('23.09 Kiira-Bulindo'!F11,'24.09 Kira-Bulindo'!F11,'25.09 Kira-Bulindo'!F11,'27.09 Kira-Bulindo'!F11,'26.09 Kira-Bulindo-24h'!F11,'28.09 Kira-Bulindo-24h'!F11,'29.09 Kira-Bulindo'!F11)</f>
        <v>10.857142857142858</v>
      </c>
      <c r="G11" s="49">
        <f>AVERAGE('23.09 Kiira-Bulindo'!G11,'24.09 Kira-Bulindo'!G11,'25.09 Kira-Bulindo'!G11,'27.09 Kira-Bulindo'!G11,'26.09 Kira-Bulindo-24h'!G11,'28.09 Kira-Bulindo-24h'!G11,'29.09 Kira-Bulindo'!G11)</f>
        <v>1.4285714285714286</v>
      </c>
      <c r="H11" s="49">
        <f>AVERAGE('23.09 Kiira-Bulindo'!H11,'24.09 Kira-Bulindo'!H11,'25.09 Kira-Bulindo'!H11,'27.09 Kira-Bulindo'!H11,'26.09 Kira-Bulindo-24h'!H11,'28.09 Kira-Bulindo-24h'!H11,'29.09 Kira-Bulindo'!H11)</f>
        <v>0</v>
      </c>
      <c r="I11" s="49">
        <f>AVERAGE('23.09 Kiira-Bulindo'!I11,'24.09 Kira-Bulindo'!I11,'25.09 Kira-Bulindo'!I11,'27.09 Kira-Bulindo'!I11,'26.09 Kira-Bulindo-24h'!I11,'28.09 Kira-Bulindo-24h'!I11,'29.09 Kira-Bulindo'!I11)</f>
        <v>3.2857142857142856</v>
      </c>
      <c r="J11" s="49">
        <f>AVERAGE('23.09 Kiira-Bulindo'!J11,'24.09 Kira-Bulindo'!J11,'25.09 Kira-Bulindo'!J11,'27.09 Kira-Bulindo'!J11,'26.09 Kira-Bulindo-24h'!J11,'28.09 Kira-Bulindo-24h'!J11,'29.09 Kira-Bulindo'!J11)</f>
        <v>0.14285714285714285</v>
      </c>
      <c r="K11" s="49">
        <f>AVERAGE('23.09 Kiira-Bulindo'!K11,'24.09 Kira-Bulindo'!K11,'25.09 Kira-Bulindo'!K11,'27.09 Kira-Bulindo'!K11,'26.09 Kira-Bulindo-24h'!K11,'28.09 Kira-Bulindo-24h'!K11,'29.09 Kira-Bulindo'!K11)</f>
        <v>0.42857142857142855</v>
      </c>
      <c r="L11" s="49">
        <f>AVERAGE('23.09 Kiira-Bulindo'!L11,'24.09 Kira-Bulindo'!L11,'25.09 Kira-Bulindo'!L11,'27.09 Kira-Bulindo'!L11,'26.09 Kira-Bulindo-24h'!L11,'28.09 Kira-Bulindo-24h'!L11,'29.09 Kira-Bulindo'!L11)</f>
        <v>0.14285714285714285</v>
      </c>
      <c r="M11" s="49">
        <f>AVERAGE('23.09 Kiira-Bulindo'!M11,'24.09 Kira-Bulindo'!M11,'25.09 Kira-Bulindo'!M11,'27.09 Kira-Bulindo'!M11,'26.09 Kira-Bulindo-24h'!M11,'28.09 Kira-Bulindo-24h'!M11,'29.09 Kira-Bulindo'!M11)</f>
        <v>70.285714285714292</v>
      </c>
      <c r="N11" s="49">
        <f>AVERAGE('23.09 Kiira-Bulindo'!N11,'24.09 Kira-Bulindo'!N11,'25.09 Kira-Bulindo'!N11,'27.09 Kira-Bulindo'!N11,'26.09 Kira-Bulindo-24h'!N11,'28.09 Kira-Bulindo-24h'!N11,'29.09 Kira-Bulindo'!N11)</f>
        <v>0</v>
      </c>
      <c r="O11" s="15">
        <f t="shared" si="0"/>
        <v>56.714285714285715</v>
      </c>
      <c r="P11" s="15">
        <f t="shared" si="1"/>
        <v>127</v>
      </c>
      <c r="R11" s="1" t="s">
        <v>7</v>
      </c>
      <c r="S11" s="17">
        <f t="shared" ref="S11:AF11" si="3">SUM(C14:C17)</f>
        <v>105</v>
      </c>
      <c r="T11" s="17">
        <f t="shared" si="3"/>
        <v>18.428571428571431</v>
      </c>
      <c r="U11" s="17">
        <f t="shared" si="3"/>
        <v>16.285714285714285</v>
      </c>
      <c r="V11" s="17">
        <f t="shared" si="3"/>
        <v>34</v>
      </c>
      <c r="W11" s="17">
        <f t="shared" si="3"/>
        <v>0.2857142857142857</v>
      </c>
      <c r="X11" s="17">
        <f t="shared" si="3"/>
        <v>0</v>
      </c>
      <c r="Y11" s="17">
        <f t="shared" si="3"/>
        <v>15.571428571428573</v>
      </c>
      <c r="Z11" s="17">
        <f t="shared" si="3"/>
        <v>2.7142857142857144</v>
      </c>
      <c r="AA11" s="17">
        <f t="shared" si="3"/>
        <v>3.8571428571428572</v>
      </c>
      <c r="AB11" s="17">
        <f t="shared" si="3"/>
        <v>0.2857142857142857</v>
      </c>
      <c r="AC11" s="17">
        <f t="shared" si="3"/>
        <v>341.71428571428572</v>
      </c>
      <c r="AD11" s="17">
        <f t="shared" si="3"/>
        <v>0</v>
      </c>
      <c r="AE11" s="31">
        <f t="shared" si="3"/>
        <v>196.42857142857144</v>
      </c>
      <c r="AF11" s="31">
        <f t="shared" si="3"/>
        <v>538.14285714285711</v>
      </c>
    </row>
    <row r="12" spans="2:32" ht="23.1" customHeight="1" x14ac:dyDescent="0.25">
      <c r="B12" s="23" t="s">
        <v>39</v>
      </c>
      <c r="C12" s="49">
        <f>AVERAGE('23.09 Kiira-Bulindo'!C12,'24.09 Kira-Bulindo'!C12,'25.09 Kira-Bulindo'!C12,'27.09 Kira-Bulindo'!C12,'26.09 Kira-Bulindo-24h'!C12,'28.09 Kira-Bulindo-24h'!C12,'29.09 Kira-Bulindo'!C12)</f>
        <v>35.428571428571431</v>
      </c>
      <c r="D12" s="49">
        <f>AVERAGE('23.09 Kiira-Bulindo'!D12,'24.09 Kira-Bulindo'!D12,'25.09 Kira-Bulindo'!D12,'27.09 Kira-Bulindo'!D12,'26.09 Kira-Bulindo-24h'!D12,'28.09 Kira-Bulindo-24h'!D12,'29.09 Kira-Bulindo'!D12)</f>
        <v>5.1428571428571432</v>
      </c>
      <c r="E12" s="49">
        <f>AVERAGE('23.09 Kiira-Bulindo'!E12,'24.09 Kira-Bulindo'!E12,'25.09 Kira-Bulindo'!E12,'27.09 Kira-Bulindo'!E12,'26.09 Kira-Bulindo-24h'!E12,'28.09 Kira-Bulindo-24h'!E12,'29.09 Kira-Bulindo'!E12)</f>
        <v>2.4285714285714284</v>
      </c>
      <c r="F12" s="49">
        <f>AVERAGE('23.09 Kiira-Bulindo'!F12,'24.09 Kira-Bulindo'!F12,'25.09 Kira-Bulindo'!F12,'27.09 Kira-Bulindo'!F12,'26.09 Kira-Bulindo-24h'!F12,'28.09 Kira-Bulindo-24h'!F12,'29.09 Kira-Bulindo'!F12)</f>
        <v>11.285714285714286</v>
      </c>
      <c r="G12" s="49">
        <f>AVERAGE('23.09 Kiira-Bulindo'!G12,'24.09 Kira-Bulindo'!G12,'25.09 Kira-Bulindo'!G12,'27.09 Kira-Bulindo'!G12,'26.09 Kira-Bulindo-24h'!G12,'28.09 Kira-Bulindo-24h'!G12,'29.09 Kira-Bulindo'!G12)</f>
        <v>0.42857142857142855</v>
      </c>
      <c r="H12" s="49">
        <f>AVERAGE('23.09 Kiira-Bulindo'!H12,'24.09 Kira-Bulindo'!H12,'25.09 Kira-Bulindo'!H12,'27.09 Kira-Bulindo'!H12,'26.09 Kira-Bulindo-24h'!H12,'28.09 Kira-Bulindo-24h'!H12,'29.09 Kira-Bulindo'!H12)</f>
        <v>0</v>
      </c>
      <c r="I12" s="49">
        <f>AVERAGE('23.09 Kiira-Bulindo'!I12,'24.09 Kira-Bulindo'!I12,'25.09 Kira-Bulindo'!I12,'27.09 Kira-Bulindo'!I12,'26.09 Kira-Bulindo-24h'!I12,'28.09 Kira-Bulindo-24h'!I12,'29.09 Kira-Bulindo'!I12)</f>
        <v>3.4285714285714284</v>
      </c>
      <c r="J12" s="49">
        <f>AVERAGE('23.09 Kiira-Bulindo'!J12,'24.09 Kira-Bulindo'!J12,'25.09 Kira-Bulindo'!J12,'27.09 Kira-Bulindo'!J12,'26.09 Kira-Bulindo-24h'!J12,'28.09 Kira-Bulindo-24h'!J12,'29.09 Kira-Bulindo'!J12)</f>
        <v>0.42857142857142855</v>
      </c>
      <c r="K12" s="49">
        <f>AVERAGE('23.09 Kiira-Bulindo'!K12,'24.09 Kira-Bulindo'!K12,'25.09 Kira-Bulindo'!K12,'27.09 Kira-Bulindo'!K12,'26.09 Kira-Bulindo-24h'!K12,'28.09 Kira-Bulindo-24h'!K12,'29.09 Kira-Bulindo'!K12)</f>
        <v>0</v>
      </c>
      <c r="L12" s="49">
        <f>AVERAGE('23.09 Kiira-Bulindo'!L12,'24.09 Kira-Bulindo'!L12,'25.09 Kira-Bulindo'!L12,'27.09 Kira-Bulindo'!L12,'26.09 Kira-Bulindo-24h'!L12,'28.09 Kira-Bulindo-24h'!L12,'29.09 Kira-Bulindo'!L12)</f>
        <v>0.14285714285714285</v>
      </c>
      <c r="M12" s="49">
        <f>AVERAGE('23.09 Kiira-Bulindo'!M12,'24.09 Kira-Bulindo'!M12,'25.09 Kira-Bulindo'!M12,'27.09 Kira-Bulindo'!M12,'26.09 Kira-Bulindo-24h'!M12,'28.09 Kira-Bulindo-24h'!M12,'29.09 Kira-Bulindo'!M12)</f>
        <v>77.857142857142861</v>
      </c>
      <c r="N12" s="49">
        <f>AVERAGE('23.09 Kiira-Bulindo'!N12,'24.09 Kira-Bulindo'!N12,'25.09 Kira-Bulindo'!N12,'27.09 Kira-Bulindo'!N12,'26.09 Kira-Bulindo-24h'!N12,'28.09 Kira-Bulindo-24h'!N12,'29.09 Kira-Bulindo'!N12)</f>
        <v>0.14285714285714285</v>
      </c>
      <c r="O12" s="15">
        <f t="shared" si="0"/>
        <v>58.857142857142875</v>
      </c>
      <c r="P12" s="15">
        <f t="shared" si="1"/>
        <v>136.71428571428572</v>
      </c>
      <c r="R12" s="1" t="s">
        <v>8</v>
      </c>
      <c r="S12" s="17">
        <f t="shared" ref="S12:AF12" si="4">SUM(C18:C21)</f>
        <v>108.57142857142857</v>
      </c>
      <c r="T12" s="17">
        <f t="shared" si="4"/>
        <v>19.857142857142854</v>
      </c>
      <c r="U12" s="17">
        <f t="shared" si="4"/>
        <v>20</v>
      </c>
      <c r="V12" s="17">
        <f t="shared" si="4"/>
        <v>37.714285714285715</v>
      </c>
      <c r="W12" s="17">
        <f t="shared" si="4"/>
        <v>0.5714285714285714</v>
      </c>
      <c r="X12" s="17">
        <f t="shared" si="4"/>
        <v>0.42857142857142855</v>
      </c>
      <c r="Y12" s="17">
        <f t="shared" si="4"/>
        <v>18.714285714285715</v>
      </c>
      <c r="Z12" s="17">
        <f t="shared" si="4"/>
        <v>4.4285714285714288</v>
      </c>
      <c r="AA12" s="17">
        <f t="shared" si="4"/>
        <v>3</v>
      </c>
      <c r="AB12" s="17">
        <f t="shared" si="4"/>
        <v>0.2857142857142857</v>
      </c>
      <c r="AC12" s="17">
        <f t="shared" si="4"/>
        <v>323.57142857142856</v>
      </c>
      <c r="AD12" s="17">
        <f t="shared" si="4"/>
        <v>0.14285714285714285</v>
      </c>
      <c r="AE12" s="31">
        <f t="shared" si="4"/>
        <v>213.71428571428572</v>
      </c>
      <c r="AF12" s="31">
        <f t="shared" si="4"/>
        <v>537.28571428571422</v>
      </c>
    </row>
    <row r="13" spans="2:32" ht="23.1" customHeight="1" x14ac:dyDescent="0.25">
      <c r="B13" s="23" t="s">
        <v>40</v>
      </c>
      <c r="C13" s="49">
        <f>AVERAGE('23.09 Kiira-Bulindo'!C13,'24.09 Kira-Bulindo'!C13,'25.09 Kira-Bulindo'!C13,'27.09 Kira-Bulindo'!C13,'26.09 Kira-Bulindo-24h'!C13,'28.09 Kira-Bulindo-24h'!C13,'29.09 Kira-Bulindo'!C13)</f>
        <v>29.428571428571427</v>
      </c>
      <c r="D13" s="49">
        <f>AVERAGE('23.09 Kiira-Bulindo'!D13,'24.09 Kira-Bulindo'!D13,'25.09 Kira-Bulindo'!D13,'27.09 Kira-Bulindo'!D13,'26.09 Kira-Bulindo-24h'!D13,'28.09 Kira-Bulindo-24h'!D13,'29.09 Kira-Bulindo'!D13)</f>
        <v>3.4285714285714284</v>
      </c>
      <c r="E13" s="49">
        <f>AVERAGE('23.09 Kiira-Bulindo'!E13,'24.09 Kira-Bulindo'!E13,'25.09 Kira-Bulindo'!E13,'27.09 Kira-Bulindo'!E13,'26.09 Kira-Bulindo-24h'!E13,'28.09 Kira-Bulindo-24h'!E13,'29.09 Kira-Bulindo'!E13)</f>
        <v>4.4285714285714288</v>
      </c>
      <c r="F13" s="49">
        <f>AVERAGE('23.09 Kiira-Bulindo'!F13,'24.09 Kira-Bulindo'!F13,'25.09 Kira-Bulindo'!F13,'27.09 Kira-Bulindo'!F13,'26.09 Kira-Bulindo-24h'!F13,'28.09 Kira-Bulindo-24h'!F13,'29.09 Kira-Bulindo'!F13)</f>
        <v>8.7142857142857135</v>
      </c>
      <c r="G13" s="49">
        <f>AVERAGE('23.09 Kiira-Bulindo'!G13,'24.09 Kira-Bulindo'!G13,'25.09 Kira-Bulindo'!G13,'27.09 Kira-Bulindo'!G13,'26.09 Kira-Bulindo-24h'!G13,'28.09 Kira-Bulindo-24h'!G13,'29.09 Kira-Bulindo'!G13)</f>
        <v>0.42857142857142855</v>
      </c>
      <c r="H13" s="49">
        <f>AVERAGE('23.09 Kiira-Bulindo'!H13,'24.09 Kira-Bulindo'!H13,'25.09 Kira-Bulindo'!H13,'27.09 Kira-Bulindo'!H13,'26.09 Kira-Bulindo-24h'!H13,'28.09 Kira-Bulindo-24h'!H13,'29.09 Kira-Bulindo'!H13)</f>
        <v>0</v>
      </c>
      <c r="I13" s="49">
        <f>AVERAGE('23.09 Kiira-Bulindo'!I13,'24.09 Kira-Bulindo'!I13,'25.09 Kira-Bulindo'!I13,'27.09 Kira-Bulindo'!I13,'26.09 Kira-Bulindo-24h'!I13,'28.09 Kira-Bulindo-24h'!I13,'29.09 Kira-Bulindo'!I13)</f>
        <v>2.8571428571428572</v>
      </c>
      <c r="J13" s="49">
        <f>AVERAGE('23.09 Kiira-Bulindo'!J13,'24.09 Kira-Bulindo'!J13,'25.09 Kira-Bulindo'!J13,'27.09 Kira-Bulindo'!J13,'26.09 Kira-Bulindo-24h'!J13,'28.09 Kira-Bulindo-24h'!J13,'29.09 Kira-Bulindo'!J13)</f>
        <v>0.2857142857142857</v>
      </c>
      <c r="K13" s="49">
        <f>AVERAGE('23.09 Kiira-Bulindo'!K13,'24.09 Kira-Bulindo'!K13,'25.09 Kira-Bulindo'!K13,'27.09 Kira-Bulindo'!K13,'26.09 Kira-Bulindo-24h'!K13,'28.09 Kira-Bulindo-24h'!K13,'29.09 Kira-Bulindo'!K13)</f>
        <v>0.42857142857142855</v>
      </c>
      <c r="L13" s="49">
        <f>AVERAGE('23.09 Kiira-Bulindo'!L13,'24.09 Kira-Bulindo'!L13,'25.09 Kira-Bulindo'!L13,'27.09 Kira-Bulindo'!L13,'26.09 Kira-Bulindo-24h'!L13,'28.09 Kira-Bulindo-24h'!L13,'29.09 Kira-Bulindo'!L13)</f>
        <v>0.14285714285714285</v>
      </c>
      <c r="M13" s="49">
        <f>AVERAGE('23.09 Kiira-Bulindo'!M13,'24.09 Kira-Bulindo'!M13,'25.09 Kira-Bulindo'!M13,'27.09 Kira-Bulindo'!M13,'26.09 Kira-Bulindo-24h'!M13,'28.09 Kira-Bulindo-24h'!M13,'29.09 Kira-Bulindo'!M13)</f>
        <v>69.857142857142861</v>
      </c>
      <c r="N13" s="49">
        <f>AVERAGE('23.09 Kiira-Bulindo'!N13,'24.09 Kira-Bulindo'!N13,'25.09 Kira-Bulindo'!N13,'27.09 Kira-Bulindo'!N13,'26.09 Kira-Bulindo-24h'!N13,'28.09 Kira-Bulindo-24h'!N13,'29.09 Kira-Bulindo'!N13)</f>
        <v>0</v>
      </c>
      <c r="O13" s="15">
        <f t="shared" si="0"/>
        <v>50.142857142857146</v>
      </c>
      <c r="P13" s="15">
        <f t="shared" si="1"/>
        <v>120</v>
      </c>
      <c r="R13" s="1" t="s">
        <v>9</v>
      </c>
      <c r="S13" s="17">
        <f t="shared" ref="S13:AF13" si="5">SUM(C22:C25)</f>
        <v>108.14285714285715</v>
      </c>
      <c r="T13" s="17">
        <f t="shared" si="5"/>
        <v>25.285714285714285</v>
      </c>
      <c r="U13" s="17">
        <f t="shared" si="5"/>
        <v>24.571428571428573</v>
      </c>
      <c r="V13" s="17">
        <f t="shared" si="5"/>
        <v>30.857142857142858</v>
      </c>
      <c r="W13" s="17">
        <f t="shared" si="5"/>
        <v>0.14285714285714285</v>
      </c>
      <c r="X13" s="17">
        <f t="shared" si="5"/>
        <v>0</v>
      </c>
      <c r="Y13" s="17">
        <f t="shared" si="5"/>
        <v>32.571428571428569</v>
      </c>
      <c r="Z13" s="17">
        <f t="shared" si="5"/>
        <v>4.8571428571428568</v>
      </c>
      <c r="AA13" s="17">
        <f t="shared" si="5"/>
        <v>3.2857142857142856</v>
      </c>
      <c r="AB13" s="17">
        <f t="shared" si="5"/>
        <v>0.42857142857142855</v>
      </c>
      <c r="AC13" s="17">
        <f t="shared" si="5"/>
        <v>298.85714285714283</v>
      </c>
      <c r="AD13" s="17">
        <f t="shared" si="5"/>
        <v>0.14285714285714285</v>
      </c>
      <c r="AE13" s="31">
        <f t="shared" si="5"/>
        <v>230.28571428571431</v>
      </c>
      <c r="AF13" s="31">
        <f t="shared" si="5"/>
        <v>529.14285714285711</v>
      </c>
    </row>
    <row r="14" spans="2:32" ht="23.1" customHeight="1" x14ac:dyDescent="0.25">
      <c r="B14" s="23" t="s">
        <v>41</v>
      </c>
      <c r="C14" s="49">
        <f>AVERAGE('23.09 Kiira-Bulindo'!C14,'24.09 Kira-Bulindo'!C14,'25.09 Kira-Bulindo'!C14,'27.09 Kira-Bulindo'!C14,'26.09 Kira-Bulindo-24h'!C14,'28.09 Kira-Bulindo-24h'!C14,'29.09 Kira-Bulindo'!C14)</f>
        <v>27.857142857142858</v>
      </c>
      <c r="D14" s="49">
        <f>AVERAGE('23.09 Kiira-Bulindo'!D14,'24.09 Kira-Bulindo'!D14,'25.09 Kira-Bulindo'!D14,'27.09 Kira-Bulindo'!D14,'26.09 Kira-Bulindo-24h'!D14,'28.09 Kira-Bulindo-24h'!D14,'29.09 Kira-Bulindo'!D14)</f>
        <v>5</v>
      </c>
      <c r="E14" s="49">
        <f>AVERAGE('23.09 Kiira-Bulindo'!E14,'24.09 Kira-Bulindo'!E14,'25.09 Kira-Bulindo'!E14,'27.09 Kira-Bulindo'!E14,'26.09 Kira-Bulindo-24h'!E14,'28.09 Kira-Bulindo-24h'!E14,'29.09 Kira-Bulindo'!E14)</f>
        <v>3</v>
      </c>
      <c r="F14" s="49">
        <f>AVERAGE('23.09 Kiira-Bulindo'!F14,'24.09 Kira-Bulindo'!F14,'25.09 Kira-Bulindo'!F14,'27.09 Kira-Bulindo'!F14,'26.09 Kira-Bulindo-24h'!F14,'28.09 Kira-Bulindo-24h'!F14,'29.09 Kira-Bulindo'!F14)</f>
        <v>8</v>
      </c>
      <c r="G14" s="49">
        <f>AVERAGE('23.09 Kiira-Bulindo'!G14,'24.09 Kira-Bulindo'!G14,'25.09 Kira-Bulindo'!G14,'27.09 Kira-Bulindo'!G14,'26.09 Kira-Bulindo-24h'!G14,'28.09 Kira-Bulindo-24h'!G14,'29.09 Kira-Bulindo'!G14)</f>
        <v>0.14285714285714285</v>
      </c>
      <c r="H14" s="49">
        <f>AVERAGE('23.09 Kiira-Bulindo'!H14,'24.09 Kira-Bulindo'!H14,'25.09 Kira-Bulindo'!H14,'27.09 Kira-Bulindo'!H14,'26.09 Kira-Bulindo-24h'!H14,'28.09 Kira-Bulindo-24h'!H14,'29.09 Kira-Bulindo'!H14)</f>
        <v>0</v>
      </c>
      <c r="I14" s="49">
        <f>AVERAGE('23.09 Kiira-Bulindo'!I14,'24.09 Kira-Bulindo'!I14,'25.09 Kira-Bulindo'!I14,'27.09 Kira-Bulindo'!I14,'26.09 Kira-Bulindo-24h'!I14,'28.09 Kira-Bulindo-24h'!I14,'29.09 Kira-Bulindo'!I14)</f>
        <v>4</v>
      </c>
      <c r="J14" s="49">
        <f>AVERAGE('23.09 Kiira-Bulindo'!J14,'24.09 Kira-Bulindo'!J14,'25.09 Kira-Bulindo'!J14,'27.09 Kira-Bulindo'!J14,'26.09 Kira-Bulindo-24h'!J14,'28.09 Kira-Bulindo-24h'!J14,'29.09 Kira-Bulindo'!J14)</f>
        <v>0.5714285714285714</v>
      </c>
      <c r="K14" s="49">
        <f>AVERAGE('23.09 Kiira-Bulindo'!K14,'24.09 Kira-Bulindo'!K14,'25.09 Kira-Bulindo'!K14,'27.09 Kira-Bulindo'!K14,'26.09 Kira-Bulindo-24h'!K14,'28.09 Kira-Bulindo-24h'!K14,'29.09 Kira-Bulindo'!K14)</f>
        <v>1.2857142857142858</v>
      </c>
      <c r="L14" s="49">
        <f>AVERAGE('23.09 Kiira-Bulindo'!L14,'24.09 Kira-Bulindo'!L14,'25.09 Kira-Bulindo'!L14,'27.09 Kira-Bulindo'!L14,'26.09 Kira-Bulindo-24h'!L14,'28.09 Kira-Bulindo-24h'!L14,'29.09 Kira-Bulindo'!L14)</f>
        <v>0.14285714285714285</v>
      </c>
      <c r="M14" s="49">
        <f>AVERAGE('23.09 Kiira-Bulindo'!M14,'24.09 Kira-Bulindo'!M14,'25.09 Kira-Bulindo'!M14,'27.09 Kira-Bulindo'!M14,'26.09 Kira-Bulindo-24h'!M14,'28.09 Kira-Bulindo-24h'!M14,'29.09 Kira-Bulindo'!M14)</f>
        <v>94.714285714285708</v>
      </c>
      <c r="N14" s="49">
        <f>AVERAGE('23.09 Kiira-Bulindo'!N14,'24.09 Kira-Bulindo'!N14,'25.09 Kira-Bulindo'!N14,'27.09 Kira-Bulindo'!N14,'26.09 Kira-Bulindo-24h'!N14,'28.09 Kira-Bulindo-24h'!N14,'29.09 Kira-Bulindo'!N14)</f>
        <v>0</v>
      </c>
      <c r="O14" s="15">
        <f t="shared" si="0"/>
        <v>50.000000000000007</v>
      </c>
      <c r="P14" s="15">
        <f t="shared" si="1"/>
        <v>144.71428571428572</v>
      </c>
      <c r="R14" s="1" t="s">
        <v>10</v>
      </c>
      <c r="S14" s="17">
        <f t="shared" ref="S14:AF14" si="6">SUM(C26:C29)</f>
        <v>112.85714285714286</v>
      </c>
      <c r="T14" s="17">
        <f t="shared" si="6"/>
        <v>23</v>
      </c>
      <c r="U14" s="17">
        <f t="shared" si="6"/>
        <v>25.285714285714285</v>
      </c>
      <c r="V14" s="17">
        <f t="shared" si="6"/>
        <v>28</v>
      </c>
      <c r="W14" s="17">
        <f t="shared" si="6"/>
        <v>0.14285714285714285</v>
      </c>
      <c r="X14" s="17">
        <f t="shared" si="6"/>
        <v>0</v>
      </c>
      <c r="Y14" s="17">
        <f t="shared" si="6"/>
        <v>25.285714285714285</v>
      </c>
      <c r="Z14" s="17">
        <f t="shared" si="6"/>
        <v>7.5714285714285712</v>
      </c>
      <c r="AA14" s="17">
        <f t="shared" si="6"/>
        <v>3.5714285714285716</v>
      </c>
      <c r="AB14" s="17">
        <f t="shared" si="6"/>
        <v>0.42857142857142855</v>
      </c>
      <c r="AC14" s="17">
        <f t="shared" si="6"/>
        <v>285.42857142857144</v>
      </c>
      <c r="AD14" s="17">
        <f t="shared" si="6"/>
        <v>0</v>
      </c>
      <c r="AE14" s="31">
        <f t="shared" si="6"/>
        <v>226.14285714285714</v>
      </c>
      <c r="AF14" s="31">
        <f t="shared" si="6"/>
        <v>511.57142857142861</v>
      </c>
    </row>
    <row r="15" spans="2:32" ht="23.1" customHeight="1" x14ac:dyDescent="0.25">
      <c r="B15" s="23" t="s">
        <v>42</v>
      </c>
      <c r="C15" s="49">
        <f>AVERAGE('23.09 Kiira-Bulindo'!C15,'24.09 Kira-Bulindo'!C15,'25.09 Kira-Bulindo'!C15,'27.09 Kira-Bulindo'!C15,'26.09 Kira-Bulindo-24h'!C15,'28.09 Kira-Bulindo-24h'!C15,'29.09 Kira-Bulindo'!C15)</f>
        <v>25.285714285714285</v>
      </c>
      <c r="D15" s="49">
        <f>AVERAGE('23.09 Kiira-Bulindo'!D15,'24.09 Kira-Bulindo'!D15,'25.09 Kira-Bulindo'!D15,'27.09 Kira-Bulindo'!D15,'26.09 Kira-Bulindo-24h'!D15,'28.09 Kira-Bulindo-24h'!D15,'29.09 Kira-Bulindo'!D15)</f>
        <v>4.8571428571428568</v>
      </c>
      <c r="E15" s="49">
        <f>AVERAGE('23.09 Kiira-Bulindo'!E15,'24.09 Kira-Bulindo'!E15,'25.09 Kira-Bulindo'!E15,'27.09 Kira-Bulindo'!E15,'26.09 Kira-Bulindo-24h'!E15,'28.09 Kira-Bulindo-24h'!E15,'29.09 Kira-Bulindo'!E15)</f>
        <v>3.7142857142857144</v>
      </c>
      <c r="F15" s="49">
        <f>AVERAGE('23.09 Kiira-Bulindo'!F15,'24.09 Kira-Bulindo'!F15,'25.09 Kira-Bulindo'!F15,'27.09 Kira-Bulindo'!F15,'26.09 Kira-Bulindo-24h'!F15,'28.09 Kira-Bulindo-24h'!F15,'29.09 Kira-Bulindo'!F15)</f>
        <v>9.1428571428571423</v>
      </c>
      <c r="G15" s="49">
        <f>AVERAGE('23.09 Kiira-Bulindo'!G15,'24.09 Kira-Bulindo'!G15,'25.09 Kira-Bulindo'!G15,'27.09 Kira-Bulindo'!G15,'26.09 Kira-Bulindo-24h'!G15,'28.09 Kira-Bulindo-24h'!G15,'29.09 Kira-Bulindo'!G15)</f>
        <v>0.14285714285714285</v>
      </c>
      <c r="H15" s="49">
        <f>AVERAGE('23.09 Kiira-Bulindo'!H15,'24.09 Kira-Bulindo'!H15,'25.09 Kira-Bulindo'!H15,'27.09 Kira-Bulindo'!H15,'26.09 Kira-Bulindo-24h'!H15,'28.09 Kira-Bulindo-24h'!H15,'29.09 Kira-Bulindo'!H15)</f>
        <v>0</v>
      </c>
      <c r="I15" s="49">
        <f>AVERAGE('23.09 Kiira-Bulindo'!I15,'24.09 Kira-Bulindo'!I15,'25.09 Kira-Bulindo'!I15,'27.09 Kira-Bulindo'!I15,'26.09 Kira-Bulindo-24h'!I15,'28.09 Kira-Bulindo-24h'!I15,'29.09 Kira-Bulindo'!I15)</f>
        <v>4.8571428571428568</v>
      </c>
      <c r="J15" s="49">
        <f>AVERAGE('23.09 Kiira-Bulindo'!J15,'24.09 Kira-Bulindo'!J15,'25.09 Kira-Bulindo'!J15,'27.09 Kira-Bulindo'!J15,'26.09 Kira-Bulindo-24h'!J15,'28.09 Kira-Bulindo-24h'!J15,'29.09 Kira-Bulindo'!J15)</f>
        <v>1</v>
      </c>
      <c r="K15" s="49">
        <f>AVERAGE('23.09 Kiira-Bulindo'!K15,'24.09 Kira-Bulindo'!K15,'25.09 Kira-Bulindo'!K15,'27.09 Kira-Bulindo'!K15,'26.09 Kira-Bulindo-24h'!K15,'28.09 Kira-Bulindo-24h'!K15,'29.09 Kira-Bulindo'!K15)</f>
        <v>0.8571428571428571</v>
      </c>
      <c r="L15" s="49">
        <f>AVERAGE('23.09 Kiira-Bulindo'!L15,'24.09 Kira-Bulindo'!L15,'25.09 Kira-Bulindo'!L15,'27.09 Kira-Bulindo'!L15,'26.09 Kira-Bulindo-24h'!L15,'28.09 Kira-Bulindo-24h'!L15,'29.09 Kira-Bulindo'!L15)</f>
        <v>0.14285714285714285</v>
      </c>
      <c r="M15" s="49">
        <f>AVERAGE('23.09 Kiira-Bulindo'!M15,'24.09 Kira-Bulindo'!M15,'25.09 Kira-Bulindo'!M15,'27.09 Kira-Bulindo'!M15,'26.09 Kira-Bulindo-24h'!M15,'28.09 Kira-Bulindo-24h'!M15,'29.09 Kira-Bulindo'!M15)</f>
        <v>79</v>
      </c>
      <c r="N15" s="49">
        <f>AVERAGE('23.09 Kiira-Bulindo'!N15,'24.09 Kira-Bulindo'!N15,'25.09 Kira-Bulindo'!N15,'27.09 Kira-Bulindo'!N15,'26.09 Kira-Bulindo-24h'!N15,'28.09 Kira-Bulindo-24h'!N15,'29.09 Kira-Bulindo'!N15)</f>
        <v>0</v>
      </c>
      <c r="O15" s="15">
        <f t="shared" si="0"/>
        <v>50</v>
      </c>
      <c r="P15" s="15">
        <f t="shared" si="1"/>
        <v>129</v>
      </c>
      <c r="R15" s="1" t="s">
        <v>11</v>
      </c>
      <c r="S15" s="17">
        <f t="shared" ref="S15:AF15" si="7">SUM(C30:C33)</f>
        <v>127.42857142857143</v>
      </c>
      <c r="T15" s="17">
        <f t="shared" si="7"/>
        <v>24.285714285714288</v>
      </c>
      <c r="U15" s="17">
        <f t="shared" si="7"/>
        <v>21.571428571428569</v>
      </c>
      <c r="V15" s="17">
        <f t="shared" si="7"/>
        <v>30.857142857142858</v>
      </c>
      <c r="W15" s="17">
        <f t="shared" si="7"/>
        <v>1</v>
      </c>
      <c r="X15" s="17">
        <f t="shared" si="7"/>
        <v>0</v>
      </c>
      <c r="Y15" s="17">
        <f t="shared" si="7"/>
        <v>22.857142857142858</v>
      </c>
      <c r="Z15" s="17">
        <f t="shared" si="7"/>
        <v>4</v>
      </c>
      <c r="AA15" s="17">
        <f t="shared" si="7"/>
        <v>2.8571428571428572</v>
      </c>
      <c r="AB15" s="17">
        <f t="shared" si="7"/>
        <v>0</v>
      </c>
      <c r="AC15" s="17">
        <f t="shared" si="7"/>
        <v>235.85714285714286</v>
      </c>
      <c r="AD15" s="17">
        <f t="shared" si="7"/>
        <v>0.14285714285714285</v>
      </c>
      <c r="AE15" s="31">
        <f t="shared" si="7"/>
        <v>235</v>
      </c>
      <c r="AF15" s="31">
        <f t="shared" si="7"/>
        <v>470.85714285714283</v>
      </c>
    </row>
    <row r="16" spans="2:32" ht="23.1" customHeight="1" x14ac:dyDescent="0.25">
      <c r="B16" s="23" t="s">
        <v>43</v>
      </c>
      <c r="C16" s="49">
        <f>AVERAGE('23.09 Kiira-Bulindo'!C16,'24.09 Kira-Bulindo'!C16,'25.09 Kira-Bulindo'!C16,'27.09 Kira-Bulindo'!C16,'26.09 Kira-Bulindo-24h'!C16,'28.09 Kira-Bulindo-24h'!C16,'29.09 Kira-Bulindo'!C16)</f>
        <v>26.571428571428573</v>
      </c>
      <c r="D16" s="49">
        <f>AVERAGE('23.09 Kiira-Bulindo'!D16,'24.09 Kira-Bulindo'!D16,'25.09 Kira-Bulindo'!D16,'27.09 Kira-Bulindo'!D16,'26.09 Kira-Bulindo-24h'!D16,'28.09 Kira-Bulindo-24h'!D16,'29.09 Kira-Bulindo'!D16)</f>
        <v>4.5714285714285712</v>
      </c>
      <c r="E16" s="49">
        <f>AVERAGE('23.09 Kiira-Bulindo'!E16,'24.09 Kira-Bulindo'!E16,'25.09 Kira-Bulindo'!E16,'27.09 Kira-Bulindo'!E16,'26.09 Kira-Bulindo-24h'!E16,'28.09 Kira-Bulindo-24h'!E16,'29.09 Kira-Bulindo'!E16)</f>
        <v>4.4285714285714288</v>
      </c>
      <c r="F16" s="49">
        <f>AVERAGE('23.09 Kiira-Bulindo'!F16,'24.09 Kira-Bulindo'!F16,'25.09 Kira-Bulindo'!F16,'27.09 Kira-Bulindo'!F16,'26.09 Kira-Bulindo-24h'!F16,'28.09 Kira-Bulindo-24h'!F16,'29.09 Kira-Bulindo'!F16)</f>
        <v>8.8571428571428577</v>
      </c>
      <c r="G16" s="49">
        <f>AVERAGE('23.09 Kiira-Bulindo'!G16,'24.09 Kira-Bulindo'!G16,'25.09 Kira-Bulindo'!G16,'27.09 Kira-Bulindo'!G16,'26.09 Kira-Bulindo-24h'!G16,'28.09 Kira-Bulindo-24h'!G16,'29.09 Kira-Bulindo'!G16)</f>
        <v>0</v>
      </c>
      <c r="H16" s="49">
        <f>AVERAGE('23.09 Kiira-Bulindo'!H16,'24.09 Kira-Bulindo'!H16,'25.09 Kira-Bulindo'!H16,'27.09 Kira-Bulindo'!H16,'26.09 Kira-Bulindo-24h'!H16,'28.09 Kira-Bulindo-24h'!H16,'29.09 Kira-Bulindo'!H16)</f>
        <v>0</v>
      </c>
      <c r="I16" s="49">
        <f>AVERAGE('23.09 Kiira-Bulindo'!I16,'24.09 Kira-Bulindo'!I16,'25.09 Kira-Bulindo'!I16,'27.09 Kira-Bulindo'!I16,'26.09 Kira-Bulindo-24h'!I16,'28.09 Kira-Bulindo-24h'!I16,'29.09 Kira-Bulindo'!I16)</f>
        <v>2.7142857142857144</v>
      </c>
      <c r="J16" s="49">
        <f>AVERAGE('23.09 Kiira-Bulindo'!J16,'24.09 Kira-Bulindo'!J16,'25.09 Kira-Bulindo'!J16,'27.09 Kira-Bulindo'!J16,'26.09 Kira-Bulindo-24h'!J16,'28.09 Kira-Bulindo-24h'!J16,'29.09 Kira-Bulindo'!J16)</f>
        <v>0.42857142857142855</v>
      </c>
      <c r="K16" s="49">
        <f>AVERAGE('23.09 Kiira-Bulindo'!K16,'24.09 Kira-Bulindo'!K16,'25.09 Kira-Bulindo'!K16,'27.09 Kira-Bulindo'!K16,'26.09 Kira-Bulindo-24h'!K16,'28.09 Kira-Bulindo-24h'!K16,'29.09 Kira-Bulindo'!K16)</f>
        <v>1</v>
      </c>
      <c r="L16" s="49">
        <f>AVERAGE('23.09 Kiira-Bulindo'!L16,'24.09 Kira-Bulindo'!L16,'25.09 Kira-Bulindo'!L16,'27.09 Kira-Bulindo'!L16,'26.09 Kira-Bulindo-24h'!L16,'28.09 Kira-Bulindo-24h'!L16,'29.09 Kira-Bulindo'!L16)</f>
        <v>0</v>
      </c>
      <c r="M16" s="49">
        <f>AVERAGE('23.09 Kiira-Bulindo'!M16,'24.09 Kira-Bulindo'!M16,'25.09 Kira-Bulindo'!M16,'27.09 Kira-Bulindo'!M16,'26.09 Kira-Bulindo-24h'!M16,'28.09 Kira-Bulindo-24h'!M16,'29.09 Kira-Bulindo'!M16)</f>
        <v>85.714285714285708</v>
      </c>
      <c r="N16" s="49">
        <f>AVERAGE('23.09 Kiira-Bulindo'!N16,'24.09 Kira-Bulindo'!N16,'25.09 Kira-Bulindo'!N16,'27.09 Kira-Bulindo'!N16,'26.09 Kira-Bulindo-24h'!N16,'28.09 Kira-Bulindo-24h'!N16,'29.09 Kira-Bulindo'!N16)</f>
        <v>0</v>
      </c>
      <c r="O16" s="15">
        <f t="shared" si="0"/>
        <v>48.571428571428577</v>
      </c>
      <c r="P16" s="15">
        <f t="shared" si="1"/>
        <v>134.28571428571428</v>
      </c>
      <c r="R16" s="1" t="s">
        <v>12</v>
      </c>
      <c r="S16" s="17">
        <f t="shared" ref="S16:AF16" si="8">SUM(C34:C37)</f>
        <v>120.28571428571429</v>
      </c>
      <c r="T16" s="17">
        <f t="shared" si="8"/>
        <v>24.142857142857142</v>
      </c>
      <c r="U16" s="17">
        <f t="shared" si="8"/>
        <v>19.428571428571431</v>
      </c>
      <c r="V16" s="17">
        <f t="shared" si="8"/>
        <v>36.142857142857146</v>
      </c>
      <c r="W16" s="17">
        <f t="shared" si="8"/>
        <v>0.14285714285714285</v>
      </c>
      <c r="X16" s="17">
        <f t="shared" si="8"/>
        <v>0</v>
      </c>
      <c r="Y16" s="17">
        <f t="shared" si="8"/>
        <v>23.571428571428569</v>
      </c>
      <c r="Z16" s="17">
        <f t="shared" si="8"/>
        <v>4.1428571428571423</v>
      </c>
      <c r="AA16" s="17">
        <f t="shared" si="8"/>
        <v>2.4285714285714284</v>
      </c>
      <c r="AB16" s="17">
        <f t="shared" si="8"/>
        <v>0.14285714285714285</v>
      </c>
      <c r="AC16" s="17">
        <f t="shared" si="8"/>
        <v>202.71428571428572</v>
      </c>
      <c r="AD16" s="17">
        <f t="shared" si="8"/>
        <v>0.5714285714285714</v>
      </c>
      <c r="AE16" s="31">
        <f t="shared" si="8"/>
        <v>231</v>
      </c>
      <c r="AF16" s="31">
        <f t="shared" si="8"/>
        <v>433.71428571428572</v>
      </c>
    </row>
    <row r="17" spans="2:32" ht="23.1" customHeight="1" x14ac:dyDescent="0.25">
      <c r="B17" s="23" t="s">
        <v>44</v>
      </c>
      <c r="C17" s="49">
        <f>AVERAGE('23.09 Kiira-Bulindo'!C17,'24.09 Kira-Bulindo'!C17,'25.09 Kira-Bulindo'!C17,'27.09 Kira-Bulindo'!C17,'26.09 Kira-Bulindo-24h'!C17,'28.09 Kira-Bulindo-24h'!C17,'29.09 Kira-Bulindo'!C17)</f>
        <v>25.285714285714285</v>
      </c>
      <c r="D17" s="49">
        <f>AVERAGE('23.09 Kiira-Bulindo'!D17,'24.09 Kira-Bulindo'!D17,'25.09 Kira-Bulindo'!D17,'27.09 Kira-Bulindo'!D17,'26.09 Kira-Bulindo-24h'!D17,'28.09 Kira-Bulindo-24h'!D17,'29.09 Kira-Bulindo'!D17)</f>
        <v>4</v>
      </c>
      <c r="E17" s="49">
        <f>AVERAGE('23.09 Kiira-Bulindo'!E17,'24.09 Kira-Bulindo'!E17,'25.09 Kira-Bulindo'!E17,'27.09 Kira-Bulindo'!E17,'26.09 Kira-Bulindo-24h'!E17,'28.09 Kira-Bulindo-24h'!E17,'29.09 Kira-Bulindo'!E17)</f>
        <v>5.1428571428571432</v>
      </c>
      <c r="F17" s="49">
        <f>AVERAGE('23.09 Kiira-Bulindo'!F17,'24.09 Kira-Bulindo'!F17,'25.09 Kira-Bulindo'!F17,'27.09 Kira-Bulindo'!F17,'26.09 Kira-Bulindo-24h'!F17,'28.09 Kira-Bulindo-24h'!F17,'29.09 Kira-Bulindo'!F17)</f>
        <v>8</v>
      </c>
      <c r="G17" s="49">
        <f>AVERAGE('23.09 Kiira-Bulindo'!G17,'24.09 Kira-Bulindo'!G17,'25.09 Kira-Bulindo'!G17,'27.09 Kira-Bulindo'!G17,'26.09 Kira-Bulindo-24h'!G17,'28.09 Kira-Bulindo-24h'!G17,'29.09 Kira-Bulindo'!G17)</f>
        <v>0</v>
      </c>
      <c r="H17" s="49">
        <f>AVERAGE('23.09 Kiira-Bulindo'!H17,'24.09 Kira-Bulindo'!H17,'25.09 Kira-Bulindo'!H17,'27.09 Kira-Bulindo'!H17,'26.09 Kira-Bulindo-24h'!H17,'28.09 Kira-Bulindo-24h'!H17,'29.09 Kira-Bulindo'!H17)</f>
        <v>0</v>
      </c>
      <c r="I17" s="49">
        <f>AVERAGE('23.09 Kiira-Bulindo'!I17,'24.09 Kira-Bulindo'!I17,'25.09 Kira-Bulindo'!I17,'27.09 Kira-Bulindo'!I17,'26.09 Kira-Bulindo-24h'!I17,'28.09 Kira-Bulindo-24h'!I17,'29.09 Kira-Bulindo'!I17)</f>
        <v>4</v>
      </c>
      <c r="J17" s="49">
        <f>AVERAGE('23.09 Kiira-Bulindo'!J17,'24.09 Kira-Bulindo'!J17,'25.09 Kira-Bulindo'!J17,'27.09 Kira-Bulindo'!J17,'26.09 Kira-Bulindo-24h'!J17,'28.09 Kira-Bulindo-24h'!J17,'29.09 Kira-Bulindo'!J17)</f>
        <v>0.7142857142857143</v>
      </c>
      <c r="K17" s="49">
        <f>AVERAGE('23.09 Kiira-Bulindo'!K17,'24.09 Kira-Bulindo'!K17,'25.09 Kira-Bulindo'!K17,'27.09 Kira-Bulindo'!K17,'26.09 Kira-Bulindo-24h'!K17,'28.09 Kira-Bulindo-24h'!K17,'29.09 Kira-Bulindo'!K17)</f>
        <v>0.7142857142857143</v>
      </c>
      <c r="L17" s="49">
        <f>AVERAGE('23.09 Kiira-Bulindo'!L17,'24.09 Kira-Bulindo'!L17,'25.09 Kira-Bulindo'!L17,'27.09 Kira-Bulindo'!L17,'26.09 Kira-Bulindo-24h'!L17,'28.09 Kira-Bulindo-24h'!L17,'29.09 Kira-Bulindo'!L17)</f>
        <v>0</v>
      </c>
      <c r="M17" s="49">
        <f>AVERAGE('23.09 Kiira-Bulindo'!M17,'24.09 Kira-Bulindo'!M17,'25.09 Kira-Bulindo'!M17,'27.09 Kira-Bulindo'!M17,'26.09 Kira-Bulindo-24h'!M17,'28.09 Kira-Bulindo-24h'!M17,'29.09 Kira-Bulindo'!M17)</f>
        <v>82.285714285714292</v>
      </c>
      <c r="N17" s="49">
        <f>AVERAGE('23.09 Kiira-Bulindo'!N17,'24.09 Kira-Bulindo'!N17,'25.09 Kira-Bulindo'!N17,'27.09 Kira-Bulindo'!N17,'26.09 Kira-Bulindo-24h'!N17,'28.09 Kira-Bulindo-24h'!N17,'29.09 Kira-Bulindo'!N17)</f>
        <v>0</v>
      </c>
      <c r="O17" s="15">
        <f t="shared" si="0"/>
        <v>47.857142857142861</v>
      </c>
      <c r="P17" s="15">
        <f t="shared" si="1"/>
        <v>130.14285714285717</v>
      </c>
      <c r="R17" s="1" t="s">
        <v>13</v>
      </c>
      <c r="S17" s="17">
        <f t="shared" ref="S17:AF17" si="9">SUM(C38:C41)</f>
        <v>136.14285714285714</v>
      </c>
      <c r="T17" s="17">
        <f t="shared" si="9"/>
        <v>26.428571428571427</v>
      </c>
      <c r="U17" s="17">
        <f t="shared" si="9"/>
        <v>20.714285714285715</v>
      </c>
      <c r="V17" s="17">
        <f t="shared" si="9"/>
        <v>32.000000000000007</v>
      </c>
      <c r="W17" s="17">
        <f t="shared" si="9"/>
        <v>0.8571428571428571</v>
      </c>
      <c r="X17" s="17">
        <f t="shared" si="9"/>
        <v>0</v>
      </c>
      <c r="Y17" s="17">
        <f t="shared" si="9"/>
        <v>23.142857142857142</v>
      </c>
      <c r="Z17" s="17">
        <f t="shared" si="9"/>
        <v>5.5714285714285712</v>
      </c>
      <c r="AA17" s="17">
        <f t="shared" si="9"/>
        <v>3.5714285714285716</v>
      </c>
      <c r="AB17" s="17">
        <f t="shared" si="9"/>
        <v>0.14285714285714285</v>
      </c>
      <c r="AC17" s="17">
        <f t="shared" si="9"/>
        <v>212.99999999999997</v>
      </c>
      <c r="AD17" s="17">
        <f t="shared" si="9"/>
        <v>0.2857142857142857</v>
      </c>
      <c r="AE17" s="31">
        <f t="shared" si="9"/>
        <v>248.85714285714283</v>
      </c>
      <c r="AF17" s="31">
        <f t="shared" si="9"/>
        <v>461.85714285714289</v>
      </c>
    </row>
    <row r="18" spans="2:32" ht="23.1" customHeight="1" x14ac:dyDescent="0.25">
      <c r="B18" s="23" t="s">
        <v>45</v>
      </c>
      <c r="C18" s="49">
        <f>AVERAGE('23.09 Kiira-Bulindo'!C18,'24.09 Kira-Bulindo'!C18,'25.09 Kira-Bulindo'!C18,'27.09 Kira-Bulindo'!C18,'26.09 Kira-Bulindo-24h'!C18,'28.09 Kira-Bulindo-24h'!C18,'29.09 Kira-Bulindo'!C18)</f>
        <v>27.285714285714285</v>
      </c>
      <c r="D18" s="49">
        <f>AVERAGE('23.09 Kiira-Bulindo'!D18,'24.09 Kira-Bulindo'!D18,'25.09 Kira-Bulindo'!D18,'27.09 Kira-Bulindo'!D18,'26.09 Kira-Bulindo-24h'!D18,'28.09 Kira-Bulindo-24h'!D18,'29.09 Kira-Bulindo'!D18)</f>
        <v>3.7142857142857144</v>
      </c>
      <c r="E18" s="49">
        <f>AVERAGE('23.09 Kiira-Bulindo'!E18,'24.09 Kira-Bulindo'!E18,'25.09 Kira-Bulindo'!E18,'27.09 Kira-Bulindo'!E18,'26.09 Kira-Bulindo-24h'!E18,'28.09 Kira-Bulindo-24h'!E18,'29.09 Kira-Bulindo'!E18)</f>
        <v>3</v>
      </c>
      <c r="F18" s="49">
        <f>AVERAGE('23.09 Kiira-Bulindo'!F18,'24.09 Kira-Bulindo'!F18,'25.09 Kira-Bulindo'!F18,'27.09 Kira-Bulindo'!F18,'26.09 Kira-Bulindo-24h'!F18,'28.09 Kira-Bulindo-24h'!F18,'29.09 Kira-Bulindo'!F18)</f>
        <v>9.4285714285714288</v>
      </c>
      <c r="G18" s="49">
        <f>AVERAGE('23.09 Kiira-Bulindo'!G18,'24.09 Kira-Bulindo'!G18,'25.09 Kira-Bulindo'!G18,'27.09 Kira-Bulindo'!G18,'26.09 Kira-Bulindo-24h'!G18,'28.09 Kira-Bulindo-24h'!G18,'29.09 Kira-Bulindo'!G18)</f>
        <v>0.2857142857142857</v>
      </c>
      <c r="H18" s="49">
        <f>AVERAGE('23.09 Kiira-Bulindo'!H18,'24.09 Kira-Bulindo'!H18,'25.09 Kira-Bulindo'!H18,'27.09 Kira-Bulindo'!H18,'26.09 Kira-Bulindo-24h'!H18,'28.09 Kira-Bulindo-24h'!H18,'29.09 Kira-Bulindo'!H18)</f>
        <v>0.14285714285714285</v>
      </c>
      <c r="I18" s="49">
        <f>AVERAGE('23.09 Kiira-Bulindo'!I18,'24.09 Kira-Bulindo'!I18,'25.09 Kira-Bulindo'!I18,'27.09 Kira-Bulindo'!I18,'26.09 Kira-Bulindo-24h'!I18,'28.09 Kira-Bulindo-24h'!I18,'29.09 Kira-Bulindo'!I18)</f>
        <v>4.4285714285714288</v>
      </c>
      <c r="J18" s="49">
        <f>AVERAGE('23.09 Kiira-Bulindo'!J18,'24.09 Kira-Bulindo'!J18,'25.09 Kira-Bulindo'!J18,'27.09 Kira-Bulindo'!J18,'26.09 Kira-Bulindo-24h'!J18,'28.09 Kira-Bulindo-24h'!J18,'29.09 Kira-Bulindo'!J18)</f>
        <v>1.2857142857142858</v>
      </c>
      <c r="K18" s="49">
        <f>AVERAGE('23.09 Kiira-Bulindo'!K18,'24.09 Kira-Bulindo'!K18,'25.09 Kira-Bulindo'!K18,'27.09 Kira-Bulindo'!K18,'26.09 Kira-Bulindo-24h'!K18,'28.09 Kira-Bulindo-24h'!K18,'29.09 Kira-Bulindo'!K18)</f>
        <v>1</v>
      </c>
      <c r="L18" s="49">
        <f>AVERAGE('23.09 Kiira-Bulindo'!L18,'24.09 Kira-Bulindo'!L18,'25.09 Kira-Bulindo'!L18,'27.09 Kira-Bulindo'!L18,'26.09 Kira-Bulindo-24h'!L18,'28.09 Kira-Bulindo-24h'!L18,'29.09 Kira-Bulindo'!L18)</f>
        <v>0</v>
      </c>
      <c r="M18" s="49">
        <f>AVERAGE('23.09 Kiira-Bulindo'!M18,'24.09 Kira-Bulindo'!M18,'25.09 Kira-Bulindo'!M18,'27.09 Kira-Bulindo'!M18,'26.09 Kira-Bulindo-24h'!M18,'28.09 Kira-Bulindo-24h'!M18,'29.09 Kira-Bulindo'!M18)</f>
        <v>81.571428571428569</v>
      </c>
      <c r="N18" s="49">
        <f>AVERAGE('23.09 Kiira-Bulindo'!N18,'24.09 Kira-Bulindo'!N18,'25.09 Kira-Bulindo'!N18,'27.09 Kira-Bulindo'!N18,'26.09 Kira-Bulindo-24h'!N18,'28.09 Kira-Bulindo-24h'!N18,'29.09 Kira-Bulindo'!N18)</f>
        <v>0</v>
      </c>
      <c r="O18" s="15">
        <f t="shared" si="0"/>
        <v>50.571428571428577</v>
      </c>
      <c r="P18" s="15">
        <f t="shared" si="1"/>
        <v>132.14285714285714</v>
      </c>
      <c r="R18" s="1" t="s">
        <v>14</v>
      </c>
      <c r="S18" s="17">
        <f t="shared" ref="S18:AF18" si="10">SUM(C42:C45)</f>
        <v>146</v>
      </c>
      <c r="T18" s="17">
        <f t="shared" si="10"/>
        <v>27.285714285714285</v>
      </c>
      <c r="U18" s="17">
        <f t="shared" si="10"/>
        <v>22</v>
      </c>
      <c r="V18" s="17">
        <f t="shared" si="10"/>
        <v>30.285714285714285</v>
      </c>
      <c r="W18" s="17">
        <f t="shared" si="10"/>
        <v>0.71428571428571419</v>
      </c>
      <c r="X18" s="17">
        <f t="shared" si="10"/>
        <v>0.42857142857142855</v>
      </c>
      <c r="Y18" s="17">
        <f t="shared" si="10"/>
        <v>23.142857142857142</v>
      </c>
      <c r="Z18" s="17">
        <f t="shared" si="10"/>
        <v>4.7142857142857144</v>
      </c>
      <c r="AA18" s="17">
        <f t="shared" si="10"/>
        <v>2.7142857142857144</v>
      </c>
      <c r="AB18" s="17">
        <f t="shared" si="10"/>
        <v>0.14285714285714285</v>
      </c>
      <c r="AC18" s="17">
        <f t="shared" si="10"/>
        <v>224.28571428571428</v>
      </c>
      <c r="AD18" s="17">
        <f t="shared" si="10"/>
        <v>0</v>
      </c>
      <c r="AE18" s="31">
        <f t="shared" si="10"/>
        <v>257.42857142857144</v>
      </c>
      <c r="AF18" s="31">
        <f t="shared" si="10"/>
        <v>481.71428571428572</v>
      </c>
    </row>
    <row r="19" spans="2:32" ht="23.1" customHeight="1" x14ac:dyDescent="0.25">
      <c r="B19" s="23" t="s">
        <v>46</v>
      </c>
      <c r="C19" s="49">
        <f>AVERAGE('23.09 Kiira-Bulindo'!C19,'24.09 Kira-Bulindo'!C19,'25.09 Kira-Bulindo'!C19,'27.09 Kira-Bulindo'!C19,'26.09 Kira-Bulindo-24h'!C19,'28.09 Kira-Bulindo-24h'!C19,'29.09 Kira-Bulindo'!C19)</f>
        <v>33.857142857142854</v>
      </c>
      <c r="D19" s="49">
        <f>AVERAGE('23.09 Kiira-Bulindo'!D19,'24.09 Kira-Bulindo'!D19,'25.09 Kira-Bulindo'!D19,'27.09 Kira-Bulindo'!D19,'26.09 Kira-Bulindo-24h'!D19,'28.09 Kira-Bulindo-24h'!D19,'29.09 Kira-Bulindo'!D19)</f>
        <v>4.2857142857142856</v>
      </c>
      <c r="E19" s="49">
        <f>AVERAGE('23.09 Kiira-Bulindo'!E19,'24.09 Kira-Bulindo'!E19,'25.09 Kira-Bulindo'!E19,'27.09 Kira-Bulindo'!E19,'26.09 Kira-Bulindo-24h'!E19,'28.09 Kira-Bulindo-24h'!E19,'29.09 Kira-Bulindo'!E19)</f>
        <v>4.2857142857142856</v>
      </c>
      <c r="F19" s="49">
        <f>AVERAGE('23.09 Kiira-Bulindo'!F19,'24.09 Kira-Bulindo'!F19,'25.09 Kira-Bulindo'!F19,'27.09 Kira-Bulindo'!F19,'26.09 Kira-Bulindo-24h'!F19,'28.09 Kira-Bulindo-24h'!F19,'29.09 Kira-Bulindo'!F19)</f>
        <v>10.428571428571429</v>
      </c>
      <c r="G19" s="49">
        <f>AVERAGE('23.09 Kiira-Bulindo'!G19,'24.09 Kira-Bulindo'!G19,'25.09 Kira-Bulindo'!G19,'27.09 Kira-Bulindo'!G19,'26.09 Kira-Bulindo-24h'!G19,'28.09 Kira-Bulindo-24h'!G19,'29.09 Kira-Bulindo'!G19)</f>
        <v>0.14285714285714285</v>
      </c>
      <c r="H19" s="49">
        <f>AVERAGE('23.09 Kiira-Bulindo'!H19,'24.09 Kira-Bulindo'!H19,'25.09 Kira-Bulindo'!H19,'27.09 Kira-Bulindo'!H19,'26.09 Kira-Bulindo-24h'!H19,'28.09 Kira-Bulindo-24h'!H19,'29.09 Kira-Bulindo'!H19)</f>
        <v>0</v>
      </c>
      <c r="I19" s="49">
        <f>AVERAGE('23.09 Kiira-Bulindo'!I19,'24.09 Kira-Bulindo'!I19,'25.09 Kira-Bulindo'!I19,'27.09 Kira-Bulindo'!I19,'26.09 Kira-Bulindo-24h'!I19,'28.09 Kira-Bulindo-24h'!I19,'29.09 Kira-Bulindo'!I19)</f>
        <v>5.1428571428571432</v>
      </c>
      <c r="J19" s="49">
        <f>AVERAGE('23.09 Kiira-Bulindo'!J19,'24.09 Kira-Bulindo'!J19,'25.09 Kira-Bulindo'!J19,'27.09 Kira-Bulindo'!J19,'26.09 Kira-Bulindo-24h'!J19,'28.09 Kira-Bulindo-24h'!J19,'29.09 Kira-Bulindo'!J19)</f>
        <v>1</v>
      </c>
      <c r="K19" s="49">
        <f>AVERAGE('23.09 Kiira-Bulindo'!K19,'24.09 Kira-Bulindo'!K19,'25.09 Kira-Bulindo'!K19,'27.09 Kira-Bulindo'!K19,'26.09 Kira-Bulindo-24h'!K19,'28.09 Kira-Bulindo-24h'!K19,'29.09 Kira-Bulindo'!K19)</f>
        <v>0.42857142857142855</v>
      </c>
      <c r="L19" s="49">
        <f>AVERAGE('23.09 Kiira-Bulindo'!L19,'24.09 Kira-Bulindo'!L19,'25.09 Kira-Bulindo'!L19,'27.09 Kira-Bulindo'!L19,'26.09 Kira-Bulindo-24h'!L19,'28.09 Kira-Bulindo-24h'!L19,'29.09 Kira-Bulindo'!L19)</f>
        <v>0.14285714285714285</v>
      </c>
      <c r="M19" s="49">
        <f>AVERAGE('23.09 Kiira-Bulindo'!M19,'24.09 Kira-Bulindo'!M19,'25.09 Kira-Bulindo'!M19,'27.09 Kira-Bulindo'!M19,'26.09 Kira-Bulindo-24h'!M19,'28.09 Kira-Bulindo-24h'!M19,'29.09 Kira-Bulindo'!M19)</f>
        <v>85.857142857142861</v>
      </c>
      <c r="N19" s="49">
        <f>AVERAGE('23.09 Kiira-Bulindo'!N19,'24.09 Kira-Bulindo'!N19,'25.09 Kira-Bulindo'!N19,'27.09 Kira-Bulindo'!N19,'26.09 Kira-Bulindo-24h'!N19,'28.09 Kira-Bulindo-24h'!N19,'29.09 Kira-Bulindo'!N19)</f>
        <v>0</v>
      </c>
      <c r="O19" s="15">
        <f t="shared" si="0"/>
        <v>59.714285714285722</v>
      </c>
      <c r="P19" s="15">
        <f t="shared" si="1"/>
        <v>145.57142857142858</v>
      </c>
      <c r="R19" s="1" t="s">
        <v>15</v>
      </c>
      <c r="S19" s="17">
        <f t="shared" ref="S19:AF19" si="11">SUM(C46:C49)</f>
        <v>192.57142857142858</v>
      </c>
      <c r="T19" s="17">
        <f t="shared" si="11"/>
        <v>34.142857142857146</v>
      </c>
      <c r="U19" s="17">
        <f t="shared" si="11"/>
        <v>25.142857142857142</v>
      </c>
      <c r="V19" s="17">
        <f t="shared" si="11"/>
        <v>36.142857142857139</v>
      </c>
      <c r="W19" s="17">
        <f t="shared" si="11"/>
        <v>1.4285714285714284</v>
      </c>
      <c r="X19" s="17">
        <f t="shared" si="11"/>
        <v>0</v>
      </c>
      <c r="Y19" s="17">
        <f t="shared" si="11"/>
        <v>18.571428571428569</v>
      </c>
      <c r="Z19" s="17">
        <f t="shared" si="11"/>
        <v>4.4285714285714288</v>
      </c>
      <c r="AA19" s="17">
        <f t="shared" si="11"/>
        <v>3.5714285714285716</v>
      </c>
      <c r="AB19" s="17">
        <f t="shared" si="11"/>
        <v>0</v>
      </c>
      <c r="AC19" s="17">
        <f t="shared" si="11"/>
        <v>255.14285714285714</v>
      </c>
      <c r="AD19" s="17">
        <f t="shared" si="11"/>
        <v>0.14285714285714285</v>
      </c>
      <c r="AE19" s="31">
        <f t="shared" si="11"/>
        <v>316.14285714285711</v>
      </c>
      <c r="AF19" s="31">
        <f t="shared" si="11"/>
        <v>571.28571428571422</v>
      </c>
    </row>
    <row r="20" spans="2:32" ht="23.1" customHeight="1" x14ac:dyDescent="0.25">
      <c r="B20" s="23" t="s">
        <v>47</v>
      </c>
      <c r="C20" s="49">
        <f>AVERAGE('23.09 Kiira-Bulindo'!C20,'24.09 Kira-Bulindo'!C20,'25.09 Kira-Bulindo'!C20,'27.09 Kira-Bulindo'!C20,'26.09 Kira-Bulindo-24h'!C20,'28.09 Kira-Bulindo-24h'!C20,'29.09 Kira-Bulindo'!C20)</f>
        <v>21</v>
      </c>
      <c r="D20" s="49">
        <f>AVERAGE('23.09 Kiira-Bulindo'!D20,'24.09 Kira-Bulindo'!D20,'25.09 Kira-Bulindo'!D20,'27.09 Kira-Bulindo'!D20,'26.09 Kira-Bulindo-24h'!D20,'28.09 Kira-Bulindo-24h'!D20,'29.09 Kira-Bulindo'!D20)</f>
        <v>6.2857142857142856</v>
      </c>
      <c r="E20" s="49">
        <f>AVERAGE('23.09 Kiira-Bulindo'!E20,'24.09 Kira-Bulindo'!E20,'25.09 Kira-Bulindo'!E20,'27.09 Kira-Bulindo'!E20,'26.09 Kira-Bulindo-24h'!E20,'28.09 Kira-Bulindo-24h'!E20,'29.09 Kira-Bulindo'!E20)</f>
        <v>7.1428571428571432</v>
      </c>
      <c r="F20" s="49">
        <f>AVERAGE('23.09 Kiira-Bulindo'!F20,'24.09 Kira-Bulindo'!F20,'25.09 Kira-Bulindo'!F20,'27.09 Kira-Bulindo'!F20,'26.09 Kira-Bulindo-24h'!F20,'28.09 Kira-Bulindo-24h'!F20,'29.09 Kira-Bulindo'!F20)</f>
        <v>8.2857142857142865</v>
      </c>
      <c r="G20" s="49">
        <f>AVERAGE('23.09 Kiira-Bulindo'!G20,'24.09 Kira-Bulindo'!G20,'25.09 Kira-Bulindo'!G20,'27.09 Kira-Bulindo'!G20,'26.09 Kira-Bulindo-24h'!G20,'28.09 Kira-Bulindo-24h'!G20,'29.09 Kira-Bulindo'!G20)</f>
        <v>0</v>
      </c>
      <c r="H20" s="49">
        <f>AVERAGE('23.09 Kiira-Bulindo'!H20,'24.09 Kira-Bulindo'!H20,'25.09 Kira-Bulindo'!H20,'27.09 Kira-Bulindo'!H20,'26.09 Kira-Bulindo-24h'!H20,'28.09 Kira-Bulindo-24h'!H20,'29.09 Kira-Bulindo'!H20)</f>
        <v>0</v>
      </c>
      <c r="I20" s="49">
        <f>AVERAGE('23.09 Kiira-Bulindo'!I20,'24.09 Kira-Bulindo'!I20,'25.09 Kira-Bulindo'!I20,'27.09 Kira-Bulindo'!I20,'26.09 Kira-Bulindo-24h'!I20,'28.09 Kira-Bulindo-24h'!I20,'29.09 Kira-Bulindo'!I20)</f>
        <v>4.8571428571428568</v>
      </c>
      <c r="J20" s="49">
        <f>AVERAGE('23.09 Kiira-Bulindo'!J20,'24.09 Kira-Bulindo'!J20,'25.09 Kira-Bulindo'!J20,'27.09 Kira-Bulindo'!J20,'26.09 Kira-Bulindo-24h'!J20,'28.09 Kira-Bulindo-24h'!J20,'29.09 Kira-Bulindo'!J20)</f>
        <v>1.1428571428571428</v>
      </c>
      <c r="K20" s="49">
        <f>AVERAGE('23.09 Kiira-Bulindo'!K20,'24.09 Kira-Bulindo'!K20,'25.09 Kira-Bulindo'!K20,'27.09 Kira-Bulindo'!K20,'26.09 Kira-Bulindo-24h'!K20,'28.09 Kira-Bulindo-24h'!K20,'29.09 Kira-Bulindo'!K20)</f>
        <v>0.7142857142857143</v>
      </c>
      <c r="L20" s="49">
        <f>AVERAGE('23.09 Kiira-Bulindo'!L20,'24.09 Kira-Bulindo'!L20,'25.09 Kira-Bulindo'!L20,'27.09 Kira-Bulindo'!L20,'26.09 Kira-Bulindo-24h'!L20,'28.09 Kira-Bulindo-24h'!L20,'29.09 Kira-Bulindo'!L20)</f>
        <v>0.14285714285714285</v>
      </c>
      <c r="M20" s="49">
        <f>AVERAGE('23.09 Kiira-Bulindo'!M20,'24.09 Kira-Bulindo'!M20,'25.09 Kira-Bulindo'!M20,'27.09 Kira-Bulindo'!M20,'26.09 Kira-Bulindo-24h'!M20,'28.09 Kira-Bulindo-24h'!M20,'29.09 Kira-Bulindo'!M20)</f>
        <v>81.142857142857139</v>
      </c>
      <c r="N20" s="49">
        <f>AVERAGE('23.09 Kiira-Bulindo'!N20,'24.09 Kira-Bulindo'!N20,'25.09 Kira-Bulindo'!N20,'27.09 Kira-Bulindo'!N20,'26.09 Kira-Bulindo-24h'!N20,'28.09 Kira-Bulindo-24h'!N20,'29.09 Kira-Bulindo'!N20)</f>
        <v>0.14285714285714285</v>
      </c>
      <c r="O20" s="15">
        <f t="shared" si="0"/>
        <v>49.714285714285722</v>
      </c>
      <c r="P20" s="15">
        <f t="shared" si="1"/>
        <v>130.85714285714286</v>
      </c>
      <c r="R20" s="1" t="s">
        <v>16</v>
      </c>
      <c r="S20" s="17">
        <f t="shared" ref="S20:AF20" si="12">SUM(C50:C53)</f>
        <v>233.57142857142858</v>
      </c>
      <c r="T20" s="17">
        <f t="shared" si="12"/>
        <v>39</v>
      </c>
      <c r="U20" s="17">
        <f t="shared" si="12"/>
        <v>28.714285714285715</v>
      </c>
      <c r="V20" s="17">
        <f t="shared" si="12"/>
        <v>38.857142857142861</v>
      </c>
      <c r="W20" s="17">
        <f t="shared" si="12"/>
        <v>2.5714285714285712</v>
      </c>
      <c r="X20" s="17">
        <f t="shared" si="12"/>
        <v>0</v>
      </c>
      <c r="Y20" s="17">
        <f t="shared" si="12"/>
        <v>17.285714285714285</v>
      </c>
      <c r="Z20" s="17">
        <f t="shared" si="12"/>
        <v>3.1428571428571428</v>
      </c>
      <c r="AA20" s="17">
        <f t="shared" si="12"/>
        <v>2.1428571428571428</v>
      </c>
      <c r="AB20" s="17">
        <f t="shared" si="12"/>
        <v>0.14285714285714285</v>
      </c>
      <c r="AC20" s="17">
        <f t="shared" si="12"/>
        <v>221.57142857142858</v>
      </c>
      <c r="AD20" s="17">
        <f t="shared" si="12"/>
        <v>0</v>
      </c>
      <c r="AE20" s="31">
        <f t="shared" si="12"/>
        <v>365.42857142857144</v>
      </c>
      <c r="AF20" s="31">
        <f t="shared" si="12"/>
        <v>587</v>
      </c>
    </row>
    <row r="21" spans="2:32" ht="23.1" customHeight="1" x14ac:dyDescent="0.25">
      <c r="B21" s="23" t="s">
        <v>48</v>
      </c>
      <c r="C21" s="49">
        <f>AVERAGE('23.09 Kiira-Bulindo'!C21,'24.09 Kira-Bulindo'!C21,'25.09 Kira-Bulindo'!C21,'27.09 Kira-Bulindo'!C21,'26.09 Kira-Bulindo-24h'!C21,'28.09 Kira-Bulindo-24h'!C21,'29.09 Kira-Bulindo'!C21)</f>
        <v>26.428571428571427</v>
      </c>
      <c r="D21" s="49">
        <f>AVERAGE('23.09 Kiira-Bulindo'!D21,'24.09 Kira-Bulindo'!D21,'25.09 Kira-Bulindo'!D21,'27.09 Kira-Bulindo'!D21,'26.09 Kira-Bulindo-24h'!D21,'28.09 Kira-Bulindo-24h'!D21,'29.09 Kira-Bulindo'!D21)</f>
        <v>5.5714285714285712</v>
      </c>
      <c r="E21" s="49">
        <f>AVERAGE('23.09 Kiira-Bulindo'!E21,'24.09 Kira-Bulindo'!E21,'25.09 Kira-Bulindo'!E21,'27.09 Kira-Bulindo'!E21,'26.09 Kira-Bulindo-24h'!E21,'28.09 Kira-Bulindo-24h'!E21,'29.09 Kira-Bulindo'!E21)</f>
        <v>5.5714285714285712</v>
      </c>
      <c r="F21" s="49">
        <f>AVERAGE('23.09 Kiira-Bulindo'!F21,'24.09 Kira-Bulindo'!F21,'25.09 Kira-Bulindo'!F21,'27.09 Kira-Bulindo'!F21,'26.09 Kira-Bulindo-24h'!F21,'28.09 Kira-Bulindo-24h'!F21,'29.09 Kira-Bulindo'!F21)</f>
        <v>9.5714285714285712</v>
      </c>
      <c r="G21" s="49">
        <f>AVERAGE('23.09 Kiira-Bulindo'!G21,'24.09 Kira-Bulindo'!G21,'25.09 Kira-Bulindo'!G21,'27.09 Kira-Bulindo'!G21,'26.09 Kira-Bulindo-24h'!G21,'28.09 Kira-Bulindo-24h'!G21,'29.09 Kira-Bulindo'!G21)</f>
        <v>0.14285714285714285</v>
      </c>
      <c r="H21" s="49">
        <f>AVERAGE('23.09 Kiira-Bulindo'!H21,'24.09 Kira-Bulindo'!H21,'25.09 Kira-Bulindo'!H21,'27.09 Kira-Bulindo'!H21,'26.09 Kira-Bulindo-24h'!H21,'28.09 Kira-Bulindo-24h'!H21,'29.09 Kira-Bulindo'!H21)</f>
        <v>0.2857142857142857</v>
      </c>
      <c r="I21" s="49">
        <f>AVERAGE('23.09 Kiira-Bulindo'!I21,'24.09 Kira-Bulindo'!I21,'25.09 Kira-Bulindo'!I21,'27.09 Kira-Bulindo'!I21,'26.09 Kira-Bulindo-24h'!I21,'28.09 Kira-Bulindo-24h'!I21,'29.09 Kira-Bulindo'!I21)</f>
        <v>4.2857142857142856</v>
      </c>
      <c r="J21" s="49">
        <f>AVERAGE('23.09 Kiira-Bulindo'!J21,'24.09 Kira-Bulindo'!J21,'25.09 Kira-Bulindo'!J21,'27.09 Kira-Bulindo'!J21,'26.09 Kira-Bulindo-24h'!J21,'28.09 Kira-Bulindo-24h'!J21,'29.09 Kira-Bulindo'!J21)</f>
        <v>1</v>
      </c>
      <c r="K21" s="49">
        <f>AVERAGE('23.09 Kiira-Bulindo'!K21,'24.09 Kira-Bulindo'!K21,'25.09 Kira-Bulindo'!K21,'27.09 Kira-Bulindo'!K21,'26.09 Kira-Bulindo-24h'!K21,'28.09 Kira-Bulindo-24h'!K21,'29.09 Kira-Bulindo'!K21)</f>
        <v>0.8571428571428571</v>
      </c>
      <c r="L21" s="49">
        <f>AVERAGE('23.09 Kiira-Bulindo'!L21,'24.09 Kira-Bulindo'!L21,'25.09 Kira-Bulindo'!L21,'27.09 Kira-Bulindo'!L21,'26.09 Kira-Bulindo-24h'!L21,'28.09 Kira-Bulindo-24h'!L21,'29.09 Kira-Bulindo'!L21)</f>
        <v>0</v>
      </c>
      <c r="M21" s="49">
        <f>AVERAGE('23.09 Kiira-Bulindo'!M21,'24.09 Kira-Bulindo'!M21,'25.09 Kira-Bulindo'!M21,'27.09 Kira-Bulindo'!M21,'26.09 Kira-Bulindo-24h'!M21,'28.09 Kira-Bulindo-24h'!M21,'29.09 Kira-Bulindo'!M21)</f>
        <v>75</v>
      </c>
      <c r="N21" s="49">
        <f>AVERAGE('23.09 Kiira-Bulindo'!N21,'24.09 Kira-Bulindo'!N21,'25.09 Kira-Bulindo'!N21,'27.09 Kira-Bulindo'!N21,'26.09 Kira-Bulindo-24h'!N21,'28.09 Kira-Bulindo-24h'!N21,'29.09 Kira-Bulindo'!N21)</f>
        <v>0</v>
      </c>
      <c r="O21" s="15">
        <f t="shared" si="0"/>
        <v>53.714285714285708</v>
      </c>
      <c r="P21" s="15">
        <f t="shared" si="1"/>
        <v>128.71428571428572</v>
      </c>
      <c r="R21" s="36" t="s">
        <v>20</v>
      </c>
      <c r="S21" s="34">
        <f t="shared" ref="S21:AF21" si="13">SUM(C54:C57)</f>
        <v>250.28571428571428</v>
      </c>
      <c r="T21" s="17">
        <f t="shared" si="13"/>
        <v>43.142857142857146</v>
      </c>
      <c r="U21" s="17">
        <f t="shared" si="13"/>
        <v>30.142857142857139</v>
      </c>
      <c r="V21" s="17">
        <f t="shared" si="13"/>
        <v>35.142857142857139</v>
      </c>
      <c r="W21" s="17">
        <f t="shared" si="13"/>
        <v>1.7142857142857142</v>
      </c>
      <c r="X21" s="17">
        <f t="shared" si="13"/>
        <v>0.2857142857142857</v>
      </c>
      <c r="Y21" s="17">
        <f t="shared" si="13"/>
        <v>15.571428571428573</v>
      </c>
      <c r="Z21" s="17">
        <f t="shared" si="13"/>
        <v>3.7142857142857144</v>
      </c>
      <c r="AA21" s="17">
        <f t="shared" si="13"/>
        <v>1.7142857142857142</v>
      </c>
      <c r="AB21" s="17">
        <f t="shared" si="13"/>
        <v>0.42857142857142855</v>
      </c>
      <c r="AC21" s="17">
        <f t="shared" si="13"/>
        <v>244.28571428571428</v>
      </c>
      <c r="AD21" s="17">
        <f t="shared" si="13"/>
        <v>0.14285714285714285</v>
      </c>
      <c r="AE21" s="31">
        <f t="shared" si="13"/>
        <v>382.28571428571428</v>
      </c>
      <c r="AF21" s="31">
        <f t="shared" si="13"/>
        <v>626.57142857142867</v>
      </c>
    </row>
    <row r="22" spans="2:32" ht="23.1" customHeight="1" x14ac:dyDescent="0.25">
      <c r="B22" s="23" t="s">
        <v>49</v>
      </c>
      <c r="C22" s="49">
        <f>AVERAGE('23.09 Kiira-Bulindo'!C22,'24.09 Kira-Bulindo'!C22,'25.09 Kira-Bulindo'!C22,'27.09 Kira-Bulindo'!C22,'26.09 Kira-Bulindo-24h'!C22,'28.09 Kira-Bulindo-24h'!C22,'29.09 Kira-Bulindo'!C22)</f>
        <v>24.857142857142858</v>
      </c>
      <c r="D22" s="49">
        <f>AVERAGE('23.09 Kiira-Bulindo'!D22,'24.09 Kira-Bulindo'!D22,'25.09 Kira-Bulindo'!D22,'27.09 Kira-Bulindo'!D22,'26.09 Kira-Bulindo-24h'!D22,'28.09 Kira-Bulindo-24h'!D22,'29.09 Kira-Bulindo'!D22)</f>
        <v>5.8571428571428568</v>
      </c>
      <c r="E22" s="49">
        <f>AVERAGE('23.09 Kiira-Bulindo'!E22,'24.09 Kira-Bulindo'!E22,'25.09 Kira-Bulindo'!E22,'27.09 Kira-Bulindo'!E22,'26.09 Kira-Bulindo-24h'!E22,'28.09 Kira-Bulindo-24h'!E22,'29.09 Kira-Bulindo'!E22)</f>
        <v>6.4285714285714288</v>
      </c>
      <c r="F22" s="49">
        <f>AVERAGE('23.09 Kiira-Bulindo'!F22,'24.09 Kira-Bulindo'!F22,'25.09 Kira-Bulindo'!F22,'27.09 Kira-Bulindo'!F22,'26.09 Kira-Bulindo-24h'!F22,'28.09 Kira-Bulindo-24h'!F22,'29.09 Kira-Bulindo'!F22)</f>
        <v>6.4285714285714288</v>
      </c>
      <c r="G22" s="49">
        <f>AVERAGE('23.09 Kiira-Bulindo'!G22,'24.09 Kira-Bulindo'!G22,'25.09 Kira-Bulindo'!G22,'27.09 Kira-Bulindo'!G22,'26.09 Kira-Bulindo-24h'!G22,'28.09 Kira-Bulindo-24h'!G22,'29.09 Kira-Bulindo'!G22)</f>
        <v>0</v>
      </c>
      <c r="H22" s="49">
        <f>AVERAGE('23.09 Kiira-Bulindo'!H22,'24.09 Kira-Bulindo'!H22,'25.09 Kira-Bulindo'!H22,'27.09 Kira-Bulindo'!H22,'26.09 Kira-Bulindo-24h'!H22,'28.09 Kira-Bulindo-24h'!H22,'29.09 Kira-Bulindo'!H22)</f>
        <v>0</v>
      </c>
      <c r="I22" s="49">
        <f>AVERAGE('23.09 Kiira-Bulindo'!I22,'24.09 Kira-Bulindo'!I22,'25.09 Kira-Bulindo'!I22,'27.09 Kira-Bulindo'!I22,'26.09 Kira-Bulindo-24h'!I22,'28.09 Kira-Bulindo-24h'!I22,'29.09 Kira-Bulindo'!I22)</f>
        <v>6.2857142857142856</v>
      </c>
      <c r="J22" s="49">
        <f>AVERAGE('23.09 Kiira-Bulindo'!J22,'24.09 Kira-Bulindo'!J22,'25.09 Kira-Bulindo'!J22,'27.09 Kira-Bulindo'!J22,'26.09 Kira-Bulindo-24h'!J22,'28.09 Kira-Bulindo-24h'!J22,'29.09 Kira-Bulindo'!J22)</f>
        <v>1</v>
      </c>
      <c r="K22" s="49">
        <f>AVERAGE('23.09 Kiira-Bulindo'!K22,'24.09 Kira-Bulindo'!K22,'25.09 Kira-Bulindo'!K22,'27.09 Kira-Bulindo'!K22,'26.09 Kira-Bulindo-24h'!K22,'28.09 Kira-Bulindo-24h'!K22,'29.09 Kira-Bulindo'!K22)</f>
        <v>1</v>
      </c>
      <c r="L22" s="49">
        <f>AVERAGE('23.09 Kiira-Bulindo'!L22,'24.09 Kira-Bulindo'!L22,'25.09 Kira-Bulindo'!L22,'27.09 Kira-Bulindo'!L22,'26.09 Kira-Bulindo-24h'!L22,'28.09 Kira-Bulindo-24h'!L22,'29.09 Kira-Bulindo'!L22)</f>
        <v>0.14285714285714285</v>
      </c>
      <c r="M22" s="49">
        <f>AVERAGE('23.09 Kiira-Bulindo'!M22,'24.09 Kira-Bulindo'!M22,'25.09 Kira-Bulindo'!M22,'27.09 Kira-Bulindo'!M22,'26.09 Kira-Bulindo-24h'!M22,'28.09 Kira-Bulindo-24h'!M22,'29.09 Kira-Bulindo'!M22)</f>
        <v>81.571428571428569</v>
      </c>
      <c r="N22" s="49">
        <f>AVERAGE('23.09 Kiira-Bulindo'!N22,'24.09 Kira-Bulindo'!N22,'25.09 Kira-Bulindo'!N22,'27.09 Kira-Bulindo'!N22,'26.09 Kira-Bulindo-24h'!N22,'28.09 Kira-Bulindo-24h'!N22,'29.09 Kira-Bulindo'!N22)</f>
        <v>0</v>
      </c>
      <c r="O22" s="15">
        <f t="shared" si="0"/>
        <v>52.000000000000007</v>
      </c>
      <c r="P22" s="15">
        <f t="shared" si="1"/>
        <v>133.57142857142858</v>
      </c>
      <c r="R22" s="1" t="s">
        <v>146</v>
      </c>
      <c r="S22" s="34">
        <f ca="1">SUM(C58:C61)</f>
        <v>260.5</v>
      </c>
      <c r="T22" s="34">
        <f t="shared" ref="T22:AF22" si="14">SUM(D58:D61)</f>
        <v>29.5</v>
      </c>
      <c r="U22" s="34">
        <f t="shared" si="14"/>
        <v>25.5</v>
      </c>
      <c r="V22" s="34">
        <f t="shared" si="14"/>
        <v>30.5</v>
      </c>
      <c r="W22" s="34">
        <f t="shared" si="14"/>
        <v>0.5</v>
      </c>
      <c r="X22" s="34">
        <f t="shared" si="14"/>
        <v>0</v>
      </c>
      <c r="Y22" s="34">
        <f t="shared" si="14"/>
        <v>20</v>
      </c>
      <c r="Z22" s="34">
        <f t="shared" si="14"/>
        <v>2.5</v>
      </c>
      <c r="AA22" s="34">
        <f t="shared" si="14"/>
        <v>1.5</v>
      </c>
      <c r="AB22" s="34">
        <f t="shared" si="14"/>
        <v>0</v>
      </c>
      <c r="AC22" s="34">
        <f t="shared" si="14"/>
        <v>407</v>
      </c>
      <c r="AD22" s="34">
        <f t="shared" si="14"/>
        <v>0</v>
      </c>
      <c r="AE22" s="58">
        <f t="shared" ca="1" si="14"/>
        <v>370.5</v>
      </c>
      <c r="AF22" s="58">
        <f t="shared" ca="1" si="14"/>
        <v>777.5</v>
      </c>
    </row>
    <row r="23" spans="2:32" ht="23.1" customHeight="1" x14ac:dyDescent="0.25">
      <c r="B23" s="23" t="s">
        <v>50</v>
      </c>
      <c r="C23" s="49">
        <f>AVERAGE('23.09 Kiira-Bulindo'!C23,'24.09 Kira-Bulindo'!C23,'25.09 Kira-Bulindo'!C23,'27.09 Kira-Bulindo'!C23,'26.09 Kira-Bulindo-24h'!C23,'28.09 Kira-Bulindo-24h'!C23,'29.09 Kira-Bulindo'!C23)</f>
        <v>23</v>
      </c>
      <c r="D23" s="49">
        <f>AVERAGE('23.09 Kiira-Bulindo'!D23,'24.09 Kira-Bulindo'!D23,'25.09 Kira-Bulindo'!D23,'27.09 Kira-Bulindo'!D23,'26.09 Kira-Bulindo-24h'!D23,'28.09 Kira-Bulindo-24h'!D23,'29.09 Kira-Bulindo'!D23)</f>
        <v>5.8571428571428568</v>
      </c>
      <c r="E23" s="49">
        <f>AVERAGE('23.09 Kiira-Bulindo'!E23,'24.09 Kira-Bulindo'!E23,'25.09 Kira-Bulindo'!E23,'27.09 Kira-Bulindo'!E23,'26.09 Kira-Bulindo-24h'!E23,'28.09 Kira-Bulindo-24h'!E23,'29.09 Kira-Bulindo'!E23)</f>
        <v>5.4285714285714288</v>
      </c>
      <c r="F23" s="49">
        <f>AVERAGE('23.09 Kiira-Bulindo'!F23,'24.09 Kira-Bulindo'!F23,'25.09 Kira-Bulindo'!F23,'27.09 Kira-Bulindo'!F23,'26.09 Kira-Bulindo-24h'!F23,'28.09 Kira-Bulindo-24h'!F23,'29.09 Kira-Bulindo'!F23)</f>
        <v>8.8571428571428577</v>
      </c>
      <c r="G23" s="49">
        <f>AVERAGE('23.09 Kiira-Bulindo'!G23,'24.09 Kira-Bulindo'!G23,'25.09 Kira-Bulindo'!G23,'27.09 Kira-Bulindo'!G23,'26.09 Kira-Bulindo-24h'!G23,'28.09 Kira-Bulindo-24h'!G23,'29.09 Kira-Bulindo'!G23)</f>
        <v>0</v>
      </c>
      <c r="H23" s="49">
        <f>AVERAGE('23.09 Kiira-Bulindo'!H23,'24.09 Kira-Bulindo'!H23,'25.09 Kira-Bulindo'!H23,'27.09 Kira-Bulindo'!H23,'26.09 Kira-Bulindo-24h'!H23,'28.09 Kira-Bulindo-24h'!H23,'29.09 Kira-Bulindo'!H23)</f>
        <v>0</v>
      </c>
      <c r="I23" s="49">
        <f>AVERAGE('23.09 Kiira-Bulindo'!I23,'24.09 Kira-Bulindo'!I23,'25.09 Kira-Bulindo'!I23,'27.09 Kira-Bulindo'!I23,'26.09 Kira-Bulindo-24h'!I23,'28.09 Kira-Bulindo-24h'!I23,'29.09 Kira-Bulindo'!I23)</f>
        <v>8.5714285714285712</v>
      </c>
      <c r="J23" s="49">
        <f>AVERAGE('23.09 Kiira-Bulindo'!J23,'24.09 Kira-Bulindo'!J23,'25.09 Kira-Bulindo'!J23,'27.09 Kira-Bulindo'!J23,'26.09 Kira-Bulindo-24h'!J23,'28.09 Kira-Bulindo-24h'!J23,'29.09 Kira-Bulindo'!J23)</f>
        <v>1.1428571428571428</v>
      </c>
      <c r="K23" s="49">
        <f>AVERAGE('23.09 Kiira-Bulindo'!K23,'24.09 Kira-Bulindo'!K23,'25.09 Kira-Bulindo'!K23,'27.09 Kira-Bulindo'!K23,'26.09 Kira-Bulindo-24h'!K23,'28.09 Kira-Bulindo-24h'!K23,'29.09 Kira-Bulindo'!K23)</f>
        <v>0.8571428571428571</v>
      </c>
      <c r="L23" s="49">
        <f>AVERAGE('23.09 Kiira-Bulindo'!L23,'24.09 Kira-Bulindo'!L23,'25.09 Kira-Bulindo'!L23,'27.09 Kira-Bulindo'!L23,'26.09 Kira-Bulindo-24h'!L23,'28.09 Kira-Bulindo-24h'!L23,'29.09 Kira-Bulindo'!L23)</f>
        <v>0</v>
      </c>
      <c r="M23" s="49">
        <f>AVERAGE('23.09 Kiira-Bulindo'!M23,'24.09 Kira-Bulindo'!M23,'25.09 Kira-Bulindo'!M23,'27.09 Kira-Bulindo'!M23,'26.09 Kira-Bulindo-24h'!M23,'28.09 Kira-Bulindo-24h'!M23,'29.09 Kira-Bulindo'!M23)</f>
        <v>77.285714285714292</v>
      </c>
      <c r="N23" s="49">
        <f>AVERAGE('23.09 Kiira-Bulindo'!N23,'24.09 Kira-Bulindo'!N23,'25.09 Kira-Bulindo'!N23,'27.09 Kira-Bulindo'!N23,'26.09 Kira-Bulindo-24h'!N23,'28.09 Kira-Bulindo-24h'!N23,'29.09 Kira-Bulindo'!N23)</f>
        <v>0</v>
      </c>
      <c r="O23" s="15">
        <f t="shared" si="0"/>
        <v>53.714285714285708</v>
      </c>
      <c r="P23" s="15">
        <f t="shared" si="1"/>
        <v>131</v>
      </c>
      <c r="R23" s="1" t="s">
        <v>147</v>
      </c>
      <c r="S23" s="34">
        <f>SUM(C62:C65)</f>
        <v>245.5</v>
      </c>
      <c r="T23" s="34">
        <f t="shared" ref="T23:AF23" si="15">SUM(D62:D65)</f>
        <v>22</v>
      </c>
      <c r="U23" s="34">
        <f t="shared" si="15"/>
        <v>24</v>
      </c>
      <c r="V23" s="34">
        <f t="shared" si="15"/>
        <v>39.5</v>
      </c>
      <c r="W23" s="34">
        <f t="shared" si="15"/>
        <v>0.5</v>
      </c>
      <c r="X23" s="34">
        <f t="shared" si="15"/>
        <v>0</v>
      </c>
      <c r="Y23" s="34">
        <f t="shared" si="15"/>
        <v>9.5</v>
      </c>
      <c r="Z23" s="34">
        <f t="shared" si="15"/>
        <v>2</v>
      </c>
      <c r="AA23" s="34">
        <f t="shared" si="15"/>
        <v>1.5</v>
      </c>
      <c r="AB23" s="34">
        <f t="shared" si="15"/>
        <v>1.5</v>
      </c>
      <c r="AC23" s="34">
        <f t="shared" si="15"/>
        <v>360</v>
      </c>
      <c r="AD23" s="34">
        <f t="shared" si="15"/>
        <v>0</v>
      </c>
      <c r="AE23" s="58">
        <f t="shared" si="15"/>
        <v>346</v>
      </c>
      <c r="AF23" s="58">
        <f t="shared" si="15"/>
        <v>706</v>
      </c>
    </row>
    <row r="24" spans="2:32" ht="23.1" customHeight="1" x14ac:dyDescent="0.25">
      <c r="B24" s="23" t="s">
        <v>51</v>
      </c>
      <c r="C24" s="49">
        <f>AVERAGE('23.09 Kiira-Bulindo'!C24,'24.09 Kira-Bulindo'!C24,'25.09 Kira-Bulindo'!C24,'27.09 Kira-Bulindo'!C24,'26.09 Kira-Bulindo-24h'!C24,'28.09 Kira-Bulindo-24h'!C24,'29.09 Kira-Bulindo'!C24)</f>
        <v>30.714285714285715</v>
      </c>
      <c r="D24" s="49">
        <f>AVERAGE('23.09 Kiira-Bulindo'!D24,'24.09 Kira-Bulindo'!D24,'25.09 Kira-Bulindo'!D24,'27.09 Kira-Bulindo'!D24,'26.09 Kira-Bulindo-24h'!D24,'28.09 Kira-Bulindo-24h'!D24,'29.09 Kira-Bulindo'!D24)</f>
        <v>7.4285714285714288</v>
      </c>
      <c r="E24" s="49">
        <f>AVERAGE('23.09 Kiira-Bulindo'!E24,'24.09 Kira-Bulindo'!E24,'25.09 Kira-Bulindo'!E24,'27.09 Kira-Bulindo'!E24,'26.09 Kira-Bulindo-24h'!E24,'28.09 Kira-Bulindo-24h'!E24,'29.09 Kira-Bulindo'!E24)</f>
        <v>6.7142857142857144</v>
      </c>
      <c r="F24" s="49">
        <f>AVERAGE('23.09 Kiira-Bulindo'!F24,'24.09 Kira-Bulindo'!F24,'25.09 Kira-Bulindo'!F24,'27.09 Kira-Bulindo'!F24,'26.09 Kira-Bulindo-24h'!F24,'28.09 Kira-Bulindo-24h'!F24,'29.09 Kira-Bulindo'!F24)</f>
        <v>8.5714285714285712</v>
      </c>
      <c r="G24" s="49">
        <f>AVERAGE('23.09 Kiira-Bulindo'!G24,'24.09 Kira-Bulindo'!G24,'25.09 Kira-Bulindo'!G24,'27.09 Kira-Bulindo'!G24,'26.09 Kira-Bulindo-24h'!G24,'28.09 Kira-Bulindo-24h'!G24,'29.09 Kira-Bulindo'!G24)</f>
        <v>0</v>
      </c>
      <c r="H24" s="49">
        <f>AVERAGE('23.09 Kiira-Bulindo'!H24,'24.09 Kira-Bulindo'!H24,'25.09 Kira-Bulindo'!H24,'27.09 Kira-Bulindo'!H24,'26.09 Kira-Bulindo-24h'!H24,'28.09 Kira-Bulindo-24h'!H24,'29.09 Kira-Bulindo'!H24)</f>
        <v>0</v>
      </c>
      <c r="I24" s="49">
        <f>AVERAGE('23.09 Kiira-Bulindo'!I24,'24.09 Kira-Bulindo'!I24,'25.09 Kira-Bulindo'!I24,'27.09 Kira-Bulindo'!I24,'26.09 Kira-Bulindo-24h'!I24,'28.09 Kira-Bulindo-24h'!I24,'29.09 Kira-Bulindo'!I24)</f>
        <v>9</v>
      </c>
      <c r="J24" s="49">
        <f>AVERAGE('23.09 Kiira-Bulindo'!J24,'24.09 Kira-Bulindo'!J24,'25.09 Kira-Bulindo'!J24,'27.09 Kira-Bulindo'!J24,'26.09 Kira-Bulindo-24h'!J24,'28.09 Kira-Bulindo-24h'!J24,'29.09 Kira-Bulindo'!J24)</f>
        <v>2.1428571428571428</v>
      </c>
      <c r="K24" s="49">
        <f>AVERAGE('23.09 Kiira-Bulindo'!K24,'24.09 Kira-Bulindo'!K24,'25.09 Kira-Bulindo'!K24,'27.09 Kira-Bulindo'!K24,'26.09 Kira-Bulindo-24h'!K24,'28.09 Kira-Bulindo-24h'!K24,'29.09 Kira-Bulindo'!K24)</f>
        <v>0.8571428571428571</v>
      </c>
      <c r="L24" s="49">
        <f>AVERAGE('23.09 Kiira-Bulindo'!L24,'24.09 Kira-Bulindo'!L24,'25.09 Kira-Bulindo'!L24,'27.09 Kira-Bulindo'!L24,'26.09 Kira-Bulindo-24h'!L24,'28.09 Kira-Bulindo-24h'!L24,'29.09 Kira-Bulindo'!L24)</f>
        <v>0.14285714285714285</v>
      </c>
      <c r="M24" s="49">
        <f>AVERAGE('23.09 Kiira-Bulindo'!M24,'24.09 Kira-Bulindo'!M24,'25.09 Kira-Bulindo'!M24,'27.09 Kira-Bulindo'!M24,'26.09 Kira-Bulindo-24h'!M24,'28.09 Kira-Bulindo-24h'!M24,'29.09 Kira-Bulindo'!M24)</f>
        <v>62.428571428571431</v>
      </c>
      <c r="N24" s="49">
        <f>AVERAGE('23.09 Kiira-Bulindo'!N24,'24.09 Kira-Bulindo'!N24,'25.09 Kira-Bulindo'!N24,'27.09 Kira-Bulindo'!N24,'26.09 Kira-Bulindo-24h'!N24,'28.09 Kira-Bulindo-24h'!N24,'29.09 Kira-Bulindo'!N24)</f>
        <v>0.14285714285714285</v>
      </c>
      <c r="O24" s="15">
        <f t="shared" si="0"/>
        <v>65.714285714285708</v>
      </c>
      <c r="P24" s="15">
        <f t="shared" si="1"/>
        <v>128.14285714285714</v>
      </c>
      <c r="R24" s="1" t="s">
        <v>148</v>
      </c>
      <c r="S24" s="34">
        <f>SUM(C66:C69)</f>
        <v>246</v>
      </c>
      <c r="T24" s="34">
        <f t="shared" ref="T24:AF24" si="16">SUM(D66:D69)</f>
        <v>27.5</v>
      </c>
      <c r="U24" s="34">
        <f t="shared" si="16"/>
        <v>22.5</v>
      </c>
      <c r="V24" s="34">
        <f t="shared" si="16"/>
        <v>34.5</v>
      </c>
      <c r="W24" s="34">
        <f t="shared" si="16"/>
        <v>2</v>
      </c>
      <c r="X24" s="34">
        <f t="shared" si="16"/>
        <v>0.5</v>
      </c>
      <c r="Y24" s="34">
        <f t="shared" si="16"/>
        <v>7</v>
      </c>
      <c r="Z24" s="34">
        <f t="shared" si="16"/>
        <v>0</v>
      </c>
      <c r="AA24" s="34">
        <f t="shared" si="16"/>
        <v>0.5</v>
      </c>
      <c r="AB24" s="34">
        <f t="shared" si="16"/>
        <v>0</v>
      </c>
      <c r="AC24" s="34">
        <f t="shared" si="16"/>
        <v>324.5</v>
      </c>
      <c r="AD24" s="34">
        <f t="shared" si="16"/>
        <v>0</v>
      </c>
      <c r="AE24" s="58">
        <f t="shared" si="16"/>
        <v>340.5</v>
      </c>
      <c r="AF24" s="58">
        <f t="shared" si="16"/>
        <v>665</v>
      </c>
    </row>
    <row r="25" spans="2:32" ht="23.1" customHeight="1" x14ac:dyDescent="0.25">
      <c r="B25" s="23" t="s">
        <v>52</v>
      </c>
      <c r="C25" s="49">
        <f>AVERAGE('23.09 Kiira-Bulindo'!C25,'24.09 Kira-Bulindo'!C25,'25.09 Kira-Bulindo'!C25,'27.09 Kira-Bulindo'!C25,'26.09 Kira-Bulindo-24h'!C25,'28.09 Kira-Bulindo-24h'!C25,'29.09 Kira-Bulindo'!C25)</f>
        <v>29.571428571428573</v>
      </c>
      <c r="D25" s="49">
        <f>AVERAGE('23.09 Kiira-Bulindo'!D25,'24.09 Kira-Bulindo'!D25,'25.09 Kira-Bulindo'!D25,'27.09 Kira-Bulindo'!D25,'26.09 Kira-Bulindo-24h'!D25,'28.09 Kira-Bulindo-24h'!D25,'29.09 Kira-Bulindo'!D25)</f>
        <v>6.1428571428571432</v>
      </c>
      <c r="E25" s="49">
        <f>AVERAGE('23.09 Kiira-Bulindo'!E25,'24.09 Kira-Bulindo'!E25,'25.09 Kira-Bulindo'!E25,'27.09 Kira-Bulindo'!E25,'26.09 Kira-Bulindo-24h'!E25,'28.09 Kira-Bulindo-24h'!E25,'29.09 Kira-Bulindo'!E25)</f>
        <v>6</v>
      </c>
      <c r="F25" s="49">
        <f>AVERAGE('23.09 Kiira-Bulindo'!F25,'24.09 Kira-Bulindo'!F25,'25.09 Kira-Bulindo'!F25,'27.09 Kira-Bulindo'!F25,'26.09 Kira-Bulindo-24h'!F25,'28.09 Kira-Bulindo-24h'!F25,'29.09 Kira-Bulindo'!F25)</f>
        <v>7</v>
      </c>
      <c r="G25" s="49">
        <f>AVERAGE('23.09 Kiira-Bulindo'!G25,'24.09 Kira-Bulindo'!G25,'25.09 Kira-Bulindo'!G25,'27.09 Kira-Bulindo'!G25,'26.09 Kira-Bulindo-24h'!G25,'28.09 Kira-Bulindo-24h'!G25,'29.09 Kira-Bulindo'!G25)</f>
        <v>0.14285714285714285</v>
      </c>
      <c r="H25" s="49">
        <f>AVERAGE('23.09 Kiira-Bulindo'!H25,'24.09 Kira-Bulindo'!H25,'25.09 Kira-Bulindo'!H25,'27.09 Kira-Bulindo'!H25,'26.09 Kira-Bulindo-24h'!H25,'28.09 Kira-Bulindo-24h'!H25,'29.09 Kira-Bulindo'!H25)</f>
        <v>0</v>
      </c>
      <c r="I25" s="49">
        <f>AVERAGE('23.09 Kiira-Bulindo'!I25,'24.09 Kira-Bulindo'!I25,'25.09 Kira-Bulindo'!I25,'27.09 Kira-Bulindo'!I25,'26.09 Kira-Bulindo-24h'!I25,'28.09 Kira-Bulindo-24h'!I25,'29.09 Kira-Bulindo'!I25)</f>
        <v>8.7142857142857135</v>
      </c>
      <c r="J25" s="49">
        <f>AVERAGE('23.09 Kiira-Bulindo'!J25,'24.09 Kira-Bulindo'!J25,'25.09 Kira-Bulindo'!J25,'27.09 Kira-Bulindo'!J25,'26.09 Kira-Bulindo-24h'!J25,'28.09 Kira-Bulindo-24h'!J25,'29.09 Kira-Bulindo'!J25)</f>
        <v>0.5714285714285714</v>
      </c>
      <c r="K25" s="49">
        <f>AVERAGE('23.09 Kiira-Bulindo'!K25,'24.09 Kira-Bulindo'!K25,'25.09 Kira-Bulindo'!K25,'27.09 Kira-Bulindo'!K25,'26.09 Kira-Bulindo-24h'!K25,'28.09 Kira-Bulindo-24h'!K25,'29.09 Kira-Bulindo'!K25)</f>
        <v>0.5714285714285714</v>
      </c>
      <c r="L25" s="49">
        <f>AVERAGE('23.09 Kiira-Bulindo'!L25,'24.09 Kira-Bulindo'!L25,'25.09 Kira-Bulindo'!L25,'27.09 Kira-Bulindo'!L25,'26.09 Kira-Bulindo-24h'!L25,'28.09 Kira-Bulindo-24h'!L25,'29.09 Kira-Bulindo'!L25)</f>
        <v>0.14285714285714285</v>
      </c>
      <c r="M25" s="49">
        <f>AVERAGE('23.09 Kiira-Bulindo'!M25,'24.09 Kira-Bulindo'!M25,'25.09 Kira-Bulindo'!M25,'27.09 Kira-Bulindo'!M25,'26.09 Kira-Bulindo-24h'!M25,'28.09 Kira-Bulindo-24h'!M25,'29.09 Kira-Bulindo'!M25)</f>
        <v>77.571428571428569</v>
      </c>
      <c r="N25" s="49">
        <f>AVERAGE('23.09 Kiira-Bulindo'!N25,'24.09 Kira-Bulindo'!N25,'25.09 Kira-Bulindo'!N25,'27.09 Kira-Bulindo'!N25,'26.09 Kira-Bulindo-24h'!N25,'28.09 Kira-Bulindo-24h'!N25,'29.09 Kira-Bulindo'!N25)</f>
        <v>0</v>
      </c>
      <c r="O25" s="15">
        <f t="shared" si="0"/>
        <v>58.857142857142861</v>
      </c>
      <c r="P25" s="15">
        <f t="shared" si="1"/>
        <v>136.42857142857144</v>
      </c>
      <c r="R25" s="1" t="s">
        <v>149</v>
      </c>
      <c r="S25" s="34">
        <f>SUM(C70:C73)</f>
        <v>224.5</v>
      </c>
      <c r="T25" s="34">
        <f t="shared" ref="T25:AF25" si="17">SUM(D70:D73)</f>
        <v>28.5</v>
      </c>
      <c r="U25" s="34">
        <f t="shared" si="17"/>
        <v>22.5</v>
      </c>
      <c r="V25" s="34">
        <f t="shared" si="17"/>
        <v>28</v>
      </c>
      <c r="W25" s="34">
        <f t="shared" si="17"/>
        <v>0</v>
      </c>
      <c r="X25" s="34">
        <f t="shared" si="17"/>
        <v>0.5</v>
      </c>
      <c r="Y25" s="34">
        <f t="shared" si="17"/>
        <v>11.5</v>
      </c>
      <c r="Z25" s="34">
        <f t="shared" si="17"/>
        <v>1</v>
      </c>
      <c r="AA25" s="34">
        <f t="shared" si="17"/>
        <v>0.5</v>
      </c>
      <c r="AB25" s="34">
        <f t="shared" si="17"/>
        <v>0</v>
      </c>
      <c r="AC25" s="34">
        <f t="shared" si="17"/>
        <v>255</v>
      </c>
      <c r="AD25" s="34">
        <f t="shared" si="17"/>
        <v>0</v>
      </c>
      <c r="AE25" s="58">
        <f t="shared" si="17"/>
        <v>317</v>
      </c>
      <c r="AF25" s="58">
        <f t="shared" si="17"/>
        <v>572</v>
      </c>
    </row>
    <row r="26" spans="2:32" ht="23.1" customHeight="1" x14ac:dyDescent="0.25">
      <c r="B26" s="23" t="s">
        <v>53</v>
      </c>
      <c r="C26" s="49">
        <f>AVERAGE('23.09 Kiira-Bulindo'!C26,'24.09 Kira-Bulindo'!C26,'25.09 Kira-Bulindo'!C26,'27.09 Kira-Bulindo'!C26,'26.09 Kira-Bulindo-24h'!C26,'28.09 Kira-Bulindo-24h'!C26,'29.09 Kira-Bulindo'!C26)</f>
        <v>26.571428571428573</v>
      </c>
      <c r="D26" s="49">
        <f>AVERAGE('23.09 Kiira-Bulindo'!D26,'24.09 Kira-Bulindo'!D26,'25.09 Kira-Bulindo'!D26,'27.09 Kira-Bulindo'!D26,'26.09 Kira-Bulindo-24h'!D26,'28.09 Kira-Bulindo-24h'!D26,'29.09 Kira-Bulindo'!D26)</f>
        <v>6</v>
      </c>
      <c r="E26" s="49">
        <f>AVERAGE('23.09 Kiira-Bulindo'!E26,'24.09 Kira-Bulindo'!E26,'25.09 Kira-Bulindo'!E26,'27.09 Kira-Bulindo'!E26,'26.09 Kira-Bulindo-24h'!E26,'28.09 Kira-Bulindo-24h'!E26,'29.09 Kira-Bulindo'!E26)</f>
        <v>5.4285714285714288</v>
      </c>
      <c r="F26" s="49">
        <f>AVERAGE('23.09 Kiira-Bulindo'!F26,'24.09 Kira-Bulindo'!F26,'25.09 Kira-Bulindo'!F26,'27.09 Kira-Bulindo'!F26,'26.09 Kira-Bulindo-24h'!F26,'28.09 Kira-Bulindo-24h'!F26,'29.09 Kira-Bulindo'!F26)</f>
        <v>6.2857142857142856</v>
      </c>
      <c r="G26" s="49">
        <f>AVERAGE('23.09 Kiira-Bulindo'!G26,'24.09 Kira-Bulindo'!G26,'25.09 Kira-Bulindo'!G26,'27.09 Kira-Bulindo'!G26,'26.09 Kira-Bulindo-24h'!G26,'28.09 Kira-Bulindo-24h'!G26,'29.09 Kira-Bulindo'!G26)</f>
        <v>0</v>
      </c>
      <c r="H26" s="49">
        <f>AVERAGE('23.09 Kiira-Bulindo'!H26,'24.09 Kira-Bulindo'!H26,'25.09 Kira-Bulindo'!H26,'27.09 Kira-Bulindo'!H26,'26.09 Kira-Bulindo-24h'!H26,'28.09 Kira-Bulindo-24h'!H26,'29.09 Kira-Bulindo'!H26)</f>
        <v>0</v>
      </c>
      <c r="I26" s="49">
        <f>AVERAGE('23.09 Kiira-Bulindo'!I26,'24.09 Kira-Bulindo'!I26,'25.09 Kira-Bulindo'!I26,'27.09 Kira-Bulindo'!I26,'26.09 Kira-Bulindo-24h'!I26,'28.09 Kira-Bulindo-24h'!I26,'29.09 Kira-Bulindo'!I26)</f>
        <v>6.5714285714285712</v>
      </c>
      <c r="J26" s="49">
        <f>AVERAGE('23.09 Kiira-Bulindo'!J26,'24.09 Kira-Bulindo'!J26,'25.09 Kira-Bulindo'!J26,'27.09 Kira-Bulindo'!J26,'26.09 Kira-Bulindo-24h'!J26,'28.09 Kira-Bulindo-24h'!J26,'29.09 Kira-Bulindo'!J26)</f>
        <v>1.8571428571428572</v>
      </c>
      <c r="K26" s="49">
        <f>AVERAGE('23.09 Kiira-Bulindo'!K26,'24.09 Kira-Bulindo'!K26,'25.09 Kira-Bulindo'!K26,'27.09 Kira-Bulindo'!K26,'26.09 Kira-Bulindo-24h'!K26,'28.09 Kira-Bulindo-24h'!K26,'29.09 Kira-Bulindo'!K26)</f>
        <v>1.5714285714285714</v>
      </c>
      <c r="L26" s="49">
        <f>AVERAGE('23.09 Kiira-Bulindo'!L26,'24.09 Kira-Bulindo'!L26,'25.09 Kira-Bulindo'!L26,'27.09 Kira-Bulindo'!L26,'26.09 Kira-Bulindo-24h'!L26,'28.09 Kira-Bulindo-24h'!L26,'29.09 Kira-Bulindo'!L26)</f>
        <v>0</v>
      </c>
      <c r="M26" s="49">
        <f>AVERAGE('23.09 Kiira-Bulindo'!M26,'24.09 Kira-Bulindo'!M26,'25.09 Kira-Bulindo'!M26,'27.09 Kira-Bulindo'!M26,'26.09 Kira-Bulindo-24h'!M26,'28.09 Kira-Bulindo-24h'!M26,'29.09 Kira-Bulindo'!M26)</f>
        <v>71.571428571428569</v>
      </c>
      <c r="N26" s="49">
        <f>AVERAGE('23.09 Kiira-Bulindo'!N26,'24.09 Kira-Bulindo'!N26,'25.09 Kira-Bulindo'!N26,'27.09 Kira-Bulindo'!N26,'26.09 Kira-Bulindo-24h'!N26,'28.09 Kira-Bulindo-24h'!N26,'29.09 Kira-Bulindo'!N26)</f>
        <v>0</v>
      </c>
      <c r="O26" s="15">
        <f t="shared" si="0"/>
        <v>54.285714285714278</v>
      </c>
      <c r="P26" s="15">
        <f t="shared" si="1"/>
        <v>125.85714285714285</v>
      </c>
      <c r="R26" s="1" t="s">
        <v>150</v>
      </c>
      <c r="S26" s="34">
        <f>SUM(C74:C77)</f>
        <v>149</v>
      </c>
      <c r="T26" s="34">
        <f t="shared" ref="T26:AF26" si="18">SUM(D74:D77)</f>
        <v>18</v>
      </c>
      <c r="U26" s="34">
        <f t="shared" si="18"/>
        <v>9</v>
      </c>
      <c r="V26" s="34">
        <f t="shared" si="18"/>
        <v>20</v>
      </c>
      <c r="W26" s="34">
        <f t="shared" si="18"/>
        <v>0.5</v>
      </c>
      <c r="X26" s="34">
        <f t="shared" si="18"/>
        <v>0</v>
      </c>
      <c r="Y26" s="34">
        <f t="shared" si="18"/>
        <v>4.5</v>
      </c>
      <c r="Z26" s="34">
        <f t="shared" si="18"/>
        <v>0.5</v>
      </c>
      <c r="AA26" s="34">
        <f t="shared" si="18"/>
        <v>0</v>
      </c>
      <c r="AB26" s="34">
        <f t="shared" si="18"/>
        <v>0</v>
      </c>
      <c r="AC26" s="34">
        <f t="shared" si="18"/>
        <v>161</v>
      </c>
      <c r="AD26" s="34">
        <f t="shared" si="18"/>
        <v>0</v>
      </c>
      <c r="AE26" s="58">
        <f t="shared" si="18"/>
        <v>201.5</v>
      </c>
      <c r="AF26" s="58">
        <f t="shared" si="18"/>
        <v>362.5</v>
      </c>
    </row>
    <row r="27" spans="2:32" ht="23.1" customHeight="1" x14ac:dyDescent="0.25">
      <c r="B27" s="23" t="s">
        <v>54</v>
      </c>
      <c r="C27" s="49">
        <f>AVERAGE('23.09 Kiira-Bulindo'!C27,'24.09 Kira-Bulindo'!C27,'25.09 Kira-Bulindo'!C27,'27.09 Kira-Bulindo'!C27,'26.09 Kira-Bulindo-24h'!C27,'28.09 Kira-Bulindo-24h'!C27,'29.09 Kira-Bulindo'!C27)</f>
        <v>29.142857142857142</v>
      </c>
      <c r="D27" s="49">
        <f>AVERAGE('23.09 Kiira-Bulindo'!D27,'24.09 Kira-Bulindo'!D27,'25.09 Kira-Bulindo'!D27,'27.09 Kira-Bulindo'!D27,'26.09 Kira-Bulindo-24h'!D27,'28.09 Kira-Bulindo-24h'!D27,'29.09 Kira-Bulindo'!D27)</f>
        <v>5.2857142857142856</v>
      </c>
      <c r="E27" s="49">
        <f>AVERAGE('23.09 Kiira-Bulindo'!E27,'24.09 Kira-Bulindo'!E27,'25.09 Kira-Bulindo'!E27,'27.09 Kira-Bulindo'!E27,'26.09 Kira-Bulindo-24h'!E27,'28.09 Kira-Bulindo-24h'!E27,'29.09 Kira-Bulindo'!E27)</f>
        <v>7</v>
      </c>
      <c r="F27" s="49">
        <f>AVERAGE('23.09 Kiira-Bulindo'!F27,'24.09 Kira-Bulindo'!F27,'25.09 Kira-Bulindo'!F27,'27.09 Kira-Bulindo'!F27,'26.09 Kira-Bulindo-24h'!F27,'28.09 Kira-Bulindo-24h'!F27,'29.09 Kira-Bulindo'!F27)</f>
        <v>6.1428571428571432</v>
      </c>
      <c r="G27" s="49">
        <f>AVERAGE('23.09 Kiira-Bulindo'!G27,'24.09 Kira-Bulindo'!G27,'25.09 Kira-Bulindo'!G27,'27.09 Kira-Bulindo'!G27,'26.09 Kira-Bulindo-24h'!G27,'28.09 Kira-Bulindo-24h'!G27,'29.09 Kira-Bulindo'!G27)</f>
        <v>0</v>
      </c>
      <c r="H27" s="49">
        <f>AVERAGE('23.09 Kiira-Bulindo'!H27,'24.09 Kira-Bulindo'!H27,'25.09 Kira-Bulindo'!H27,'27.09 Kira-Bulindo'!H27,'26.09 Kira-Bulindo-24h'!H27,'28.09 Kira-Bulindo-24h'!H27,'29.09 Kira-Bulindo'!H27)</f>
        <v>0</v>
      </c>
      <c r="I27" s="49">
        <f>AVERAGE('23.09 Kiira-Bulindo'!I27,'24.09 Kira-Bulindo'!I27,'25.09 Kira-Bulindo'!I27,'27.09 Kira-Bulindo'!I27,'26.09 Kira-Bulindo-24h'!I27,'28.09 Kira-Bulindo-24h'!I27,'29.09 Kira-Bulindo'!I27)</f>
        <v>5.5714285714285712</v>
      </c>
      <c r="J27" s="49">
        <f>AVERAGE('23.09 Kiira-Bulindo'!J27,'24.09 Kira-Bulindo'!J27,'25.09 Kira-Bulindo'!J27,'27.09 Kira-Bulindo'!J27,'26.09 Kira-Bulindo-24h'!J27,'28.09 Kira-Bulindo-24h'!J27,'29.09 Kira-Bulindo'!J27)</f>
        <v>1.7142857142857142</v>
      </c>
      <c r="K27" s="49">
        <f>AVERAGE('23.09 Kiira-Bulindo'!K27,'24.09 Kira-Bulindo'!K27,'25.09 Kira-Bulindo'!K27,'27.09 Kira-Bulindo'!K27,'26.09 Kira-Bulindo-24h'!K27,'28.09 Kira-Bulindo-24h'!K27,'29.09 Kira-Bulindo'!K27)</f>
        <v>0.42857142857142855</v>
      </c>
      <c r="L27" s="49">
        <f>AVERAGE('23.09 Kiira-Bulindo'!L27,'24.09 Kira-Bulindo'!L27,'25.09 Kira-Bulindo'!L27,'27.09 Kira-Bulindo'!L27,'26.09 Kira-Bulindo-24h'!L27,'28.09 Kira-Bulindo-24h'!L27,'29.09 Kira-Bulindo'!L27)</f>
        <v>0.2857142857142857</v>
      </c>
      <c r="M27" s="49">
        <f>AVERAGE('23.09 Kiira-Bulindo'!M27,'24.09 Kira-Bulindo'!M27,'25.09 Kira-Bulindo'!M27,'27.09 Kira-Bulindo'!M27,'26.09 Kira-Bulindo-24h'!M27,'28.09 Kira-Bulindo-24h'!M27,'29.09 Kira-Bulindo'!M27)</f>
        <v>73.285714285714292</v>
      </c>
      <c r="N27" s="49">
        <f>AVERAGE('23.09 Kiira-Bulindo'!N27,'24.09 Kira-Bulindo'!N27,'25.09 Kira-Bulindo'!N27,'27.09 Kira-Bulindo'!N27,'26.09 Kira-Bulindo-24h'!N27,'28.09 Kira-Bulindo-24h'!N27,'29.09 Kira-Bulindo'!N27)</f>
        <v>0</v>
      </c>
      <c r="O27" s="15">
        <f t="shared" si="0"/>
        <v>55.571428571428577</v>
      </c>
      <c r="P27" s="15">
        <f t="shared" si="1"/>
        <v>128.85714285714286</v>
      </c>
      <c r="R27" s="1" t="s">
        <v>151</v>
      </c>
      <c r="S27" s="34">
        <f>SUM(C78:C81)</f>
        <v>102.5</v>
      </c>
      <c r="T27" s="34">
        <f t="shared" ref="T27:AF27" si="19">SUM(D78:D81)</f>
        <v>10</v>
      </c>
      <c r="U27" s="34">
        <f t="shared" si="19"/>
        <v>9</v>
      </c>
      <c r="V27" s="34">
        <f t="shared" si="19"/>
        <v>4.5</v>
      </c>
      <c r="W27" s="34">
        <f t="shared" si="19"/>
        <v>0</v>
      </c>
      <c r="X27" s="34">
        <f t="shared" si="19"/>
        <v>0</v>
      </c>
      <c r="Y27" s="34">
        <f t="shared" si="19"/>
        <v>7.5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90</v>
      </c>
      <c r="AD27" s="34">
        <f t="shared" si="19"/>
        <v>0</v>
      </c>
      <c r="AE27" s="58">
        <f t="shared" si="19"/>
        <v>134</v>
      </c>
      <c r="AF27" s="58">
        <f t="shared" si="19"/>
        <v>224</v>
      </c>
    </row>
    <row r="28" spans="2:32" ht="23.1" customHeight="1" x14ac:dyDescent="0.25">
      <c r="B28" s="23" t="s">
        <v>55</v>
      </c>
      <c r="C28" s="49">
        <f>AVERAGE('23.09 Kiira-Bulindo'!C28,'24.09 Kira-Bulindo'!C28,'25.09 Kira-Bulindo'!C28,'27.09 Kira-Bulindo'!C28,'26.09 Kira-Bulindo-24h'!C28,'28.09 Kira-Bulindo-24h'!C28,'29.09 Kira-Bulindo'!C28)</f>
        <v>31.142857142857142</v>
      </c>
      <c r="D28" s="49">
        <f>AVERAGE('23.09 Kiira-Bulindo'!D28,'24.09 Kira-Bulindo'!D28,'25.09 Kira-Bulindo'!D28,'27.09 Kira-Bulindo'!D28,'26.09 Kira-Bulindo-24h'!D28,'28.09 Kira-Bulindo-24h'!D28,'29.09 Kira-Bulindo'!D28)</f>
        <v>6.7142857142857144</v>
      </c>
      <c r="E28" s="49">
        <f>AVERAGE('23.09 Kiira-Bulindo'!E28,'24.09 Kira-Bulindo'!E28,'25.09 Kira-Bulindo'!E28,'27.09 Kira-Bulindo'!E28,'26.09 Kira-Bulindo-24h'!E28,'28.09 Kira-Bulindo-24h'!E28,'29.09 Kira-Bulindo'!E28)</f>
        <v>6.4285714285714288</v>
      </c>
      <c r="F28" s="49">
        <f>AVERAGE('23.09 Kiira-Bulindo'!F28,'24.09 Kira-Bulindo'!F28,'25.09 Kira-Bulindo'!F28,'27.09 Kira-Bulindo'!F28,'26.09 Kira-Bulindo-24h'!F28,'28.09 Kira-Bulindo-24h'!F28,'29.09 Kira-Bulindo'!F28)</f>
        <v>6.5714285714285712</v>
      </c>
      <c r="G28" s="49">
        <f>AVERAGE('23.09 Kiira-Bulindo'!G28,'24.09 Kira-Bulindo'!G28,'25.09 Kira-Bulindo'!G28,'27.09 Kira-Bulindo'!G28,'26.09 Kira-Bulindo-24h'!G28,'28.09 Kira-Bulindo-24h'!G28,'29.09 Kira-Bulindo'!G28)</f>
        <v>0.14285714285714285</v>
      </c>
      <c r="H28" s="49">
        <f>AVERAGE('23.09 Kiira-Bulindo'!H28,'24.09 Kira-Bulindo'!H28,'25.09 Kira-Bulindo'!H28,'27.09 Kira-Bulindo'!H28,'26.09 Kira-Bulindo-24h'!H28,'28.09 Kira-Bulindo-24h'!H28,'29.09 Kira-Bulindo'!H28)</f>
        <v>0</v>
      </c>
      <c r="I28" s="49">
        <f>AVERAGE('23.09 Kiira-Bulindo'!I28,'24.09 Kira-Bulindo'!I28,'25.09 Kira-Bulindo'!I28,'27.09 Kira-Bulindo'!I28,'26.09 Kira-Bulindo-24h'!I28,'28.09 Kira-Bulindo-24h'!I28,'29.09 Kira-Bulindo'!I28)</f>
        <v>6.2857142857142856</v>
      </c>
      <c r="J28" s="49">
        <f>AVERAGE('23.09 Kiira-Bulindo'!J28,'24.09 Kira-Bulindo'!J28,'25.09 Kira-Bulindo'!J28,'27.09 Kira-Bulindo'!J28,'26.09 Kira-Bulindo-24h'!J28,'28.09 Kira-Bulindo-24h'!J28,'29.09 Kira-Bulindo'!J28)</f>
        <v>1</v>
      </c>
      <c r="K28" s="49">
        <f>AVERAGE('23.09 Kiira-Bulindo'!K28,'24.09 Kira-Bulindo'!K28,'25.09 Kira-Bulindo'!K28,'27.09 Kira-Bulindo'!K28,'26.09 Kira-Bulindo-24h'!K28,'28.09 Kira-Bulindo-24h'!K28,'29.09 Kira-Bulindo'!K28)</f>
        <v>0.8571428571428571</v>
      </c>
      <c r="L28" s="49">
        <f>AVERAGE('23.09 Kiira-Bulindo'!L28,'24.09 Kira-Bulindo'!L28,'25.09 Kira-Bulindo'!L28,'27.09 Kira-Bulindo'!L28,'26.09 Kira-Bulindo-24h'!L28,'28.09 Kira-Bulindo-24h'!L28,'29.09 Kira-Bulindo'!L28)</f>
        <v>0.14285714285714285</v>
      </c>
      <c r="M28" s="49">
        <f>AVERAGE('23.09 Kiira-Bulindo'!M28,'24.09 Kira-Bulindo'!M28,'25.09 Kira-Bulindo'!M28,'27.09 Kira-Bulindo'!M28,'26.09 Kira-Bulindo-24h'!M28,'28.09 Kira-Bulindo-24h'!M28,'29.09 Kira-Bulindo'!M28)</f>
        <v>76.285714285714292</v>
      </c>
      <c r="N28" s="49">
        <f>AVERAGE('23.09 Kiira-Bulindo'!N28,'24.09 Kira-Bulindo'!N28,'25.09 Kira-Bulindo'!N28,'27.09 Kira-Bulindo'!N28,'26.09 Kira-Bulindo-24h'!N28,'28.09 Kira-Bulindo-24h'!N28,'29.09 Kira-Bulindo'!N28)</f>
        <v>0</v>
      </c>
      <c r="O28" s="15">
        <f t="shared" si="0"/>
        <v>59.285714285714285</v>
      </c>
      <c r="P28" s="15">
        <f t="shared" si="1"/>
        <v>135.57142857142858</v>
      </c>
      <c r="R28" s="1" t="s">
        <v>152</v>
      </c>
      <c r="S28" s="34">
        <f>SUM(C82:C85)</f>
        <v>47.5</v>
      </c>
      <c r="T28" s="34">
        <f t="shared" ref="T28:AF28" si="20">SUM(D82:D85)</f>
        <v>7</v>
      </c>
      <c r="U28" s="34">
        <f t="shared" si="20"/>
        <v>9</v>
      </c>
      <c r="V28" s="34">
        <f t="shared" si="20"/>
        <v>5.5</v>
      </c>
      <c r="W28" s="34">
        <f t="shared" si="20"/>
        <v>0</v>
      </c>
      <c r="X28" s="34">
        <f t="shared" si="20"/>
        <v>0</v>
      </c>
      <c r="Y28" s="34">
        <f t="shared" si="20"/>
        <v>1.5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66.5</v>
      </c>
      <c r="AD28" s="34">
        <f t="shared" si="20"/>
        <v>0</v>
      </c>
      <c r="AE28" s="58">
        <f t="shared" si="20"/>
        <v>71.5</v>
      </c>
      <c r="AF28" s="58">
        <f t="shared" si="20"/>
        <v>138</v>
      </c>
    </row>
    <row r="29" spans="2:32" ht="23.1" customHeight="1" x14ac:dyDescent="0.25">
      <c r="B29" s="23" t="s">
        <v>56</v>
      </c>
      <c r="C29" s="49">
        <f>AVERAGE('23.09 Kiira-Bulindo'!C29,'24.09 Kira-Bulindo'!C29,'25.09 Kira-Bulindo'!C29,'27.09 Kira-Bulindo'!C29,'26.09 Kira-Bulindo-24h'!C29,'28.09 Kira-Bulindo-24h'!C29,'29.09 Kira-Bulindo'!C29)</f>
        <v>26</v>
      </c>
      <c r="D29" s="49">
        <f>AVERAGE('23.09 Kiira-Bulindo'!D29,'24.09 Kira-Bulindo'!D29,'25.09 Kira-Bulindo'!D29,'27.09 Kira-Bulindo'!D29,'26.09 Kira-Bulindo-24h'!D29,'28.09 Kira-Bulindo-24h'!D29,'29.09 Kira-Bulindo'!D29)</f>
        <v>5</v>
      </c>
      <c r="E29" s="49">
        <f>AVERAGE('23.09 Kiira-Bulindo'!E29,'24.09 Kira-Bulindo'!E29,'25.09 Kira-Bulindo'!E29,'27.09 Kira-Bulindo'!E29,'26.09 Kira-Bulindo-24h'!E29,'28.09 Kira-Bulindo-24h'!E29,'29.09 Kira-Bulindo'!E29)</f>
        <v>6.4285714285714288</v>
      </c>
      <c r="F29" s="49">
        <f>AVERAGE('23.09 Kiira-Bulindo'!F29,'24.09 Kira-Bulindo'!F29,'25.09 Kira-Bulindo'!F29,'27.09 Kira-Bulindo'!F29,'26.09 Kira-Bulindo-24h'!F29,'28.09 Kira-Bulindo-24h'!F29,'29.09 Kira-Bulindo'!F29)</f>
        <v>9</v>
      </c>
      <c r="G29" s="49">
        <f>AVERAGE('23.09 Kiira-Bulindo'!G29,'24.09 Kira-Bulindo'!G29,'25.09 Kira-Bulindo'!G29,'27.09 Kira-Bulindo'!G29,'26.09 Kira-Bulindo-24h'!G29,'28.09 Kira-Bulindo-24h'!G29,'29.09 Kira-Bulindo'!G29)</f>
        <v>0</v>
      </c>
      <c r="H29" s="49">
        <f>AVERAGE('23.09 Kiira-Bulindo'!H29,'24.09 Kira-Bulindo'!H29,'25.09 Kira-Bulindo'!H29,'27.09 Kira-Bulindo'!H29,'26.09 Kira-Bulindo-24h'!H29,'28.09 Kira-Bulindo-24h'!H29,'29.09 Kira-Bulindo'!H29)</f>
        <v>0</v>
      </c>
      <c r="I29" s="49">
        <f>AVERAGE('23.09 Kiira-Bulindo'!I29,'24.09 Kira-Bulindo'!I29,'25.09 Kira-Bulindo'!I29,'27.09 Kira-Bulindo'!I29,'26.09 Kira-Bulindo-24h'!I29,'28.09 Kira-Bulindo-24h'!I29,'29.09 Kira-Bulindo'!I29)</f>
        <v>6.8571428571428568</v>
      </c>
      <c r="J29" s="49">
        <f>AVERAGE('23.09 Kiira-Bulindo'!J29,'24.09 Kira-Bulindo'!J29,'25.09 Kira-Bulindo'!J29,'27.09 Kira-Bulindo'!J29,'26.09 Kira-Bulindo-24h'!J29,'28.09 Kira-Bulindo-24h'!J29,'29.09 Kira-Bulindo'!J29)</f>
        <v>3</v>
      </c>
      <c r="K29" s="49">
        <f>AVERAGE('23.09 Kiira-Bulindo'!K29,'24.09 Kira-Bulindo'!K29,'25.09 Kira-Bulindo'!K29,'27.09 Kira-Bulindo'!K29,'26.09 Kira-Bulindo-24h'!K29,'28.09 Kira-Bulindo-24h'!K29,'29.09 Kira-Bulindo'!K29)</f>
        <v>0.7142857142857143</v>
      </c>
      <c r="L29" s="49">
        <f>AVERAGE('23.09 Kiira-Bulindo'!L29,'24.09 Kira-Bulindo'!L29,'25.09 Kira-Bulindo'!L29,'27.09 Kira-Bulindo'!L29,'26.09 Kira-Bulindo-24h'!L29,'28.09 Kira-Bulindo-24h'!L29,'29.09 Kira-Bulindo'!L29)</f>
        <v>0</v>
      </c>
      <c r="M29" s="49">
        <f>AVERAGE('23.09 Kiira-Bulindo'!M29,'24.09 Kira-Bulindo'!M29,'25.09 Kira-Bulindo'!M29,'27.09 Kira-Bulindo'!M29,'26.09 Kira-Bulindo-24h'!M29,'28.09 Kira-Bulindo-24h'!M29,'29.09 Kira-Bulindo'!M29)</f>
        <v>64.285714285714292</v>
      </c>
      <c r="N29" s="49">
        <f>AVERAGE('23.09 Kiira-Bulindo'!N29,'24.09 Kira-Bulindo'!N29,'25.09 Kira-Bulindo'!N29,'27.09 Kira-Bulindo'!N29,'26.09 Kira-Bulindo-24h'!N29,'28.09 Kira-Bulindo-24h'!N29,'29.09 Kira-Bulindo'!N29)</f>
        <v>0</v>
      </c>
      <c r="O29" s="15">
        <f t="shared" si="0"/>
        <v>57</v>
      </c>
      <c r="P29" s="15">
        <f t="shared" si="1"/>
        <v>121.28571428571429</v>
      </c>
      <c r="R29" s="1" t="s">
        <v>153</v>
      </c>
      <c r="S29" s="34">
        <f>SUM(C86:C89)</f>
        <v>46</v>
      </c>
      <c r="T29" s="34">
        <f t="shared" ref="T29:AF29" si="21">SUM(D86:D89)</f>
        <v>5.5</v>
      </c>
      <c r="U29" s="34">
        <f t="shared" si="21"/>
        <v>7.5</v>
      </c>
      <c r="V29" s="34">
        <f t="shared" si="21"/>
        <v>1.5</v>
      </c>
      <c r="W29" s="34">
        <f t="shared" si="21"/>
        <v>0</v>
      </c>
      <c r="X29" s="34">
        <f t="shared" si="21"/>
        <v>0</v>
      </c>
      <c r="Y29" s="34">
        <f t="shared" si="21"/>
        <v>2.5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53</v>
      </c>
      <c r="AD29" s="34">
        <f t="shared" si="21"/>
        <v>0</v>
      </c>
      <c r="AE29" s="58">
        <f t="shared" si="21"/>
        <v>63</v>
      </c>
      <c r="AF29" s="58">
        <f t="shared" si="21"/>
        <v>116</v>
      </c>
    </row>
    <row r="30" spans="2:32" ht="23.1" customHeight="1" x14ac:dyDescent="0.25">
      <c r="B30" s="23" t="s">
        <v>57</v>
      </c>
      <c r="C30" s="49">
        <f>AVERAGE('23.09 Kiira-Bulindo'!C30,'24.09 Kira-Bulindo'!C30,'25.09 Kira-Bulindo'!C30,'27.09 Kira-Bulindo'!C30,'26.09 Kira-Bulindo-24h'!C30,'28.09 Kira-Bulindo-24h'!C30,'29.09 Kira-Bulindo'!C30)</f>
        <v>39.142857142857146</v>
      </c>
      <c r="D30" s="49">
        <f>AVERAGE('23.09 Kiira-Bulindo'!D30,'24.09 Kira-Bulindo'!D30,'25.09 Kira-Bulindo'!D30,'27.09 Kira-Bulindo'!D30,'26.09 Kira-Bulindo-24h'!D30,'28.09 Kira-Bulindo-24h'!D30,'29.09 Kira-Bulindo'!D30)</f>
        <v>8.2857142857142865</v>
      </c>
      <c r="E30" s="49">
        <f>AVERAGE('23.09 Kiira-Bulindo'!E30,'24.09 Kira-Bulindo'!E30,'25.09 Kira-Bulindo'!E30,'27.09 Kira-Bulindo'!E30,'26.09 Kira-Bulindo-24h'!E30,'28.09 Kira-Bulindo-24h'!E30,'29.09 Kira-Bulindo'!E30)</f>
        <v>5.8571428571428568</v>
      </c>
      <c r="F30" s="49">
        <f>AVERAGE('23.09 Kiira-Bulindo'!F30,'24.09 Kira-Bulindo'!F30,'25.09 Kira-Bulindo'!F30,'27.09 Kira-Bulindo'!F30,'26.09 Kira-Bulindo-24h'!F30,'28.09 Kira-Bulindo-24h'!F30,'29.09 Kira-Bulindo'!F30)</f>
        <v>10.571428571428571</v>
      </c>
      <c r="G30" s="49">
        <f>AVERAGE('23.09 Kiira-Bulindo'!G30,'24.09 Kira-Bulindo'!G30,'25.09 Kira-Bulindo'!G30,'27.09 Kira-Bulindo'!G30,'26.09 Kira-Bulindo-24h'!G30,'28.09 Kira-Bulindo-24h'!G30,'29.09 Kira-Bulindo'!G30)</f>
        <v>0.2857142857142857</v>
      </c>
      <c r="H30" s="49">
        <f>AVERAGE('23.09 Kiira-Bulindo'!H30,'24.09 Kira-Bulindo'!H30,'25.09 Kira-Bulindo'!H30,'27.09 Kira-Bulindo'!H30,'26.09 Kira-Bulindo-24h'!H30,'28.09 Kira-Bulindo-24h'!H30,'29.09 Kira-Bulindo'!H30)</f>
        <v>0</v>
      </c>
      <c r="I30" s="49">
        <f>AVERAGE('23.09 Kiira-Bulindo'!I30,'24.09 Kira-Bulindo'!I30,'25.09 Kira-Bulindo'!I30,'27.09 Kira-Bulindo'!I30,'26.09 Kira-Bulindo-24h'!I30,'28.09 Kira-Bulindo-24h'!I30,'29.09 Kira-Bulindo'!I30)</f>
        <v>7.4285714285714288</v>
      </c>
      <c r="J30" s="49">
        <f>AVERAGE('23.09 Kiira-Bulindo'!J30,'24.09 Kira-Bulindo'!J30,'25.09 Kira-Bulindo'!J30,'27.09 Kira-Bulindo'!J30,'26.09 Kira-Bulindo-24h'!J30,'28.09 Kira-Bulindo-24h'!J30,'29.09 Kira-Bulindo'!J30)</f>
        <v>1.4285714285714286</v>
      </c>
      <c r="K30" s="49">
        <f>AVERAGE('23.09 Kiira-Bulindo'!K30,'24.09 Kira-Bulindo'!K30,'25.09 Kira-Bulindo'!K30,'27.09 Kira-Bulindo'!K30,'26.09 Kira-Bulindo-24h'!K30,'28.09 Kira-Bulindo-24h'!K30,'29.09 Kira-Bulindo'!K30)</f>
        <v>0.42857142857142855</v>
      </c>
      <c r="L30" s="49">
        <f>AVERAGE('23.09 Kiira-Bulindo'!L30,'24.09 Kira-Bulindo'!L30,'25.09 Kira-Bulindo'!L30,'27.09 Kira-Bulindo'!L30,'26.09 Kira-Bulindo-24h'!L30,'28.09 Kira-Bulindo-24h'!L30,'29.09 Kira-Bulindo'!L30)</f>
        <v>0</v>
      </c>
      <c r="M30" s="49">
        <f>AVERAGE('23.09 Kiira-Bulindo'!M30,'24.09 Kira-Bulindo'!M30,'25.09 Kira-Bulindo'!M30,'27.09 Kira-Bulindo'!M30,'26.09 Kira-Bulindo-24h'!M30,'28.09 Kira-Bulindo-24h'!M30,'29.09 Kira-Bulindo'!M30)</f>
        <v>61.714285714285715</v>
      </c>
      <c r="N30" s="49">
        <f>AVERAGE('23.09 Kiira-Bulindo'!N30,'24.09 Kira-Bulindo'!N30,'25.09 Kira-Bulindo'!N30,'27.09 Kira-Bulindo'!N30,'26.09 Kira-Bulindo-24h'!N30,'28.09 Kira-Bulindo-24h'!N30,'29.09 Kira-Bulindo'!N30)</f>
        <v>0.14285714285714285</v>
      </c>
      <c r="O30" s="15">
        <f t="shared" si="0"/>
        <v>73.571428571428569</v>
      </c>
      <c r="P30" s="15">
        <f t="shared" si="1"/>
        <v>135.28571428571428</v>
      </c>
      <c r="R30" s="1" t="s">
        <v>154</v>
      </c>
      <c r="S30" s="34">
        <f>SUM(C90:C93)</f>
        <v>29.5</v>
      </c>
      <c r="T30" s="34">
        <f t="shared" ref="T30:AF30" si="22">SUM(D90:D93)</f>
        <v>6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1</v>
      </c>
      <c r="Y30" s="34">
        <f t="shared" si="22"/>
        <v>2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25</v>
      </c>
      <c r="AD30" s="34">
        <f t="shared" si="22"/>
        <v>0</v>
      </c>
      <c r="AE30" s="58">
        <f t="shared" si="22"/>
        <v>42.5</v>
      </c>
      <c r="AF30" s="58">
        <f t="shared" si="22"/>
        <v>67.5</v>
      </c>
    </row>
    <row r="31" spans="2:32" ht="23.1" customHeight="1" x14ac:dyDescent="0.25">
      <c r="B31" s="24" t="s">
        <v>58</v>
      </c>
      <c r="C31" s="49">
        <f>AVERAGE('23.09 Kiira-Bulindo'!C31,'24.09 Kira-Bulindo'!C31,'25.09 Kira-Bulindo'!C31,'27.09 Kira-Bulindo'!C31,'26.09 Kira-Bulindo-24h'!C31,'28.09 Kira-Bulindo-24h'!C31,'29.09 Kira-Bulindo'!C31)</f>
        <v>29.571428571428573</v>
      </c>
      <c r="D31" s="49">
        <f>AVERAGE('23.09 Kiira-Bulindo'!D31,'24.09 Kira-Bulindo'!D31,'25.09 Kira-Bulindo'!D31,'27.09 Kira-Bulindo'!D31,'26.09 Kira-Bulindo-24h'!D31,'28.09 Kira-Bulindo-24h'!D31,'29.09 Kira-Bulindo'!D31)</f>
        <v>3.5714285714285716</v>
      </c>
      <c r="E31" s="49">
        <f>AVERAGE('23.09 Kiira-Bulindo'!E31,'24.09 Kira-Bulindo'!E31,'25.09 Kira-Bulindo'!E31,'27.09 Kira-Bulindo'!E31,'26.09 Kira-Bulindo-24h'!E31,'28.09 Kira-Bulindo-24h'!E31,'29.09 Kira-Bulindo'!E31)</f>
        <v>5.8571428571428568</v>
      </c>
      <c r="F31" s="49">
        <f>AVERAGE('23.09 Kiira-Bulindo'!F31,'24.09 Kira-Bulindo'!F31,'25.09 Kira-Bulindo'!F31,'27.09 Kira-Bulindo'!F31,'26.09 Kira-Bulindo-24h'!F31,'28.09 Kira-Bulindo-24h'!F31,'29.09 Kira-Bulindo'!F31)</f>
        <v>6.2857142857142856</v>
      </c>
      <c r="G31" s="49">
        <f>AVERAGE('23.09 Kiira-Bulindo'!G31,'24.09 Kira-Bulindo'!G31,'25.09 Kira-Bulindo'!G31,'27.09 Kira-Bulindo'!G31,'26.09 Kira-Bulindo-24h'!G31,'28.09 Kira-Bulindo-24h'!G31,'29.09 Kira-Bulindo'!G31)</f>
        <v>0.2857142857142857</v>
      </c>
      <c r="H31" s="49">
        <f>AVERAGE('23.09 Kiira-Bulindo'!H31,'24.09 Kira-Bulindo'!H31,'25.09 Kira-Bulindo'!H31,'27.09 Kira-Bulindo'!H31,'26.09 Kira-Bulindo-24h'!H31,'28.09 Kira-Bulindo-24h'!H31,'29.09 Kira-Bulindo'!H31)</f>
        <v>0</v>
      </c>
      <c r="I31" s="49">
        <f>AVERAGE('23.09 Kiira-Bulindo'!I31,'24.09 Kira-Bulindo'!I31,'25.09 Kira-Bulindo'!I31,'27.09 Kira-Bulindo'!I31,'26.09 Kira-Bulindo-24h'!I31,'28.09 Kira-Bulindo-24h'!I31,'29.09 Kira-Bulindo'!I31)</f>
        <v>4.7142857142857144</v>
      </c>
      <c r="J31" s="49">
        <f>AVERAGE('23.09 Kiira-Bulindo'!J31,'24.09 Kira-Bulindo'!J31,'25.09 Kira-Bulindo'!J31,'27.09 Kira-Bulindo'!J31,'26.09 Kira-Bulindo-24h'!J31,'28.09 Kira-Bulindo-24h'!J31,'29.09 Kira-Bulindo'!J31)</f>
        <v>0.7142857142857143</v>
      </c>
      <c r="K31" s="49">
        <f>AVERAGE('23.09 Kiira-Bulindo'!K31,'24.09 Kira-Bulindo'!K31,'25.09 Kira-Bulindo'!K31,'27.09 Kira-Bulindo'!K31,'26.09 Kira-Bulindo-24h'!K31,'28.09 Kira-Bulindo-24h'!K31,'29.09 Kira-Bulindo'!K31)</f>
        <v>0.7142857142857143</v>
      </c>
      <c r="L31" s="49">
        <f>AVERAGE('23.09 Kiira-Bulindo'!L31,'24.09 Kira-Bulindo'!L31,'25.09 Kira-Bulindo'!L31,'27.09 Kira-Bulindo'!L31,'26.09 Kira-Bulindo-24h'!L31,'28.09 Kira-Bulindo-24h'!L31,'29.09 Kira-Bulindo'!L31)</f>
        <v>0</v>
      </c>
      <c r="M31" s="49">
        <f>AVERAGE('23.09 Kiira-Bulindo'!M31,'24.09 Kira-Bulindo'!M31,'25.09 Kira-Bulindo'!M31,'27.09 Kira-Bulindo'!M31,'26.09 Kira-Bulindo-24h'!M31,'28.09 Kira-Bulindo-24h'!M31,'29.09 Kira-Bulindo'!M31)</f>
        <v>62.285714285714285</v>
      </c>
      <c r="N31" s="49">
        <f>AVERAGE('23.09 Kiira-Bulindo'!N31,'24.09 Kira-Bulindo'!N31,'25.09 Kira-Bulindo'!N31,'27.09 Kira-Bulindo'!N31,'26.09 Kira-Bulindo-24h'!N31,'28.09 Kira-Bulindo-24h'!N31,'29.09 Kira-Bulindo'!N31)</f>
        <v>0</v>
      </c>
      <c r="O31" s="15">
        <f t="shared" si="0"/>
        <v>51.714285714285715</v>
      </c>
      <c r="P31" s="15">
        <f t="shared" si="1"/>
        <v>114</v>
      </c>
      <c r="R31" s="1" t="s">
        <v>155</v>
      </c>
      <c r="S31" s="34">
        <f>SUM(C94:C97)</f>
        <v>26.5</v>
      </c>
      <c r="T31" s="34">
        <f t="shared" ref="T31:AF31" si="23">SUM(D94:D97)</f>
        <v>6</v>
      </c>
      <c r="U31" s="34">
        <f t="shared" si="23"/>
        <v>2.5</v>
      </c>
      <c r="V31" s="34">
        <f t="shared" si="23"/>
        <v>2.5</v>
      </c>
      <c r="W31" s="34">
        <f t="shared" si="23"/>
        <v>1</v>
      </c>
      <c r="X31" s="34">
        <f t="shared" si="23"/>
        <v>0</v>
      </c>
      <c r="Y31" s="34">
        <f t="shared" si="23"/>
        <v>2.5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33.5</v>
      </c>
      <c r="AD31" s="34">
        <f t="shared" si="23"/>
        <v>0</v>
      </c>
      <c r="AE31" s="58">
        <f t="shared" si="23"/>
        <v>41</v>
      </c>
      <c r="AF31" s="58">
        <f t="shared" si="23"/>
        <v>74.5</v>
      </c>
    </row>
    <row r="32" spans="2:32" ht="23.1" customHeight="1" x14ac:dyDescent="0.25">
      <c r="B32" s="24" t="s">
        <v>59</v>
      </c>
      <c r="C32" s="49">
        <f>AVERAGE('23.09 Kiira-Bulindo'!C32,'24.09 Kira-Bulindo'!C32,'25.09 Kira-Bulindo'!C32,'27.09 Kira-Bulindo'!C32,'26.09 Kira-Bulindo-24h'!C32,'28.09 Kira-Bulindo-24h'!C32,'29.09 Kira-Bulindo'!C32)</f>
        <v>29.142857142857142</v>
      </c>
      <c r="D32" s="49">
        <f>AVERAGE('23.09 Kiira-Bulindo'!D32,'24.09 Kira-Bulindo'!D32,'25.09 Kira-Bulindo'!D32,'27.09 Kira-Bulindo'!D32,'26.09 Kira-Bulindo-24h'!D32,'28.09 Kira-Bulindo-24h'!D32,'29.09 Kira-Bulindo'!D32)</f>
        <v>6.5714285714285712</v>
      </c>
      <c r="E32" s="49">
        <f>AVERAGE('23.09 Kiira-Bulindo'!E32,'24.09 Kira-Bulindo'!E32,'25.09 Kira-Bulindo'!E32,'27.09 Kira-Bulindo'!E32,'26.09 Kira-Bulindo-24h'!E32,'28.09 Kira-Bulindo-24h'!E32,'29.09 Kira-Bulindo'!E32)</f>
        <v>4</v>
      </c>
      <c r="F32" s="49">
        <f>AVERAGE('23.09 Kiira-Bulindo'!F32,'24.09 Kira-Bulindo'!F32,'25.09 Kira-Bulindo'!F32,'27.09 Kira-Bulindo'!F32,'26.09 Kira-Bulindo-24h'!F32,'28.09 Kira-Bulindo-24h'!F32,'29.09 Kira-Bulindo'!F32)</f>
        <v>8.1428571428571423</v>
      </c>
      <c r="G32" s="49">
        <f>AVERAGE('23.09 Kiira-Bulindo'!G32,'24.09 Kira-Bulindo'!G32,'25.09 Kira-Bulindo'!G32,'27.09 Kira-Bulindo'!G32,'26.09 Kira-Bulindo-24h'!G32,'28.09 Kira-Bulindo-24h'!G32,'29.09 Kira-Bulindo'!G32)</f>
        <v>0.42857142857142855</v>
      </c>
      <c r="H32" s="49">
        <f>AVERAGE('23.09 Kiira-Bulindo'!H32,'24.09 Kira-Bulindo'!H32,'25.09 Kira-Bulindo'!H32,'27.09 Kira-Bulindo'!H32,'26.09 Kira-Bulindo-24h'!H32,'28.09 Kira-Bulindo-24h'!H32,'29.09 Kira-Bulindo'!H32)</f>
        <v>0</v>
      </c>
      <c r="I32" s="49">
        <f>AVERAGE('23.09 Kiira-Bulindo'!I32,'24.09 Kira-Bulindo'!I32,'25.09 Kira-Bulindo'!I32,'27.09 Kira-Bulindo'!I32,'26.09 Kira-Bulindo-24h'!I32,'28.09 Kira-Bulindo-24h'!I32,'29.09 Kira-Bulindo'!I32)</f>
        <v>6.8571428571428568</v>
      </c>
      <c r="J32" s="49">
        <f>AVERAGE('23.09 Kiira-Bulindo'!J32,'24.09 Kira-Bulindo'!J32,'25.09 Kira-Bulindo'!J32,'27.09 Kira-Bulindo'!J32,'26.09 Kira-Bulindo-24h'!J32,'28.09 Kira-Bulindo-24h'!J32,'29.09 Kira-Bulindo'!J32)</f>
        <v>0.5714285714285714</v>
      </c>
      <c r="K32" s="49">
        <f>AVERAGE('23.09 Kiira-Bulindo'!K32,'24.09 Kira-Bulindo'!K32,'25.09 Kira-Bulindo'!K32,'27.09 Kira-Bulindo'!K32,'26.09 Kira-Bulindo-24h'!K32,'28.09 Kira-Bulindo-24h'!K32,'29.09 Kira-Bulindo'!K32)</f>
        <v>1.2857142857142858</v>
      </c>
      <c r="L32" s="49">
        <f>AVERAGE('23.09 Kiira-Bulindo'!L32,'24.09 Kira-Bulindo'!L32,'25.09 Kira-Bulindo'!L32,'27.09 Kira-Bulindo'!L32,'26.09 Kira-Bulindo-24h'!L32,'28.09 Kira-Bulindo-24h'!L32,'29.09 Kira-Bulindo'!L32)</f>
        <v>0</v>
      </c>
      <c r="M32" s="49">
        <f>AVERAGE('23.09 Kiira-Bulindo'!M32,'24.09 Kira-Bulindo'!M32,'25.09 Kira-Bulindo'!M32,'27.09 Kira-Bulindo'!M32,'26.09 Kira-Bulindo-24h'!M32,'28.09 Kira-Bulindo-24h'!M32,'29.09 Kira-Bulindo'!M32)</f>
        <v>57</v>
      </c>
      <c r="N32" s="49">
        <f>AVERAGE('23.09 Kiira-Bulindo'!N32,'24.09 Kira-Bulindo'!N32,'25.09 Kira-Bulindo'!N32,'27.09 Kira-Bulindo'!N32,'26.09 Kira-Bulindo-24h'!N32,'28.09 Kira-Bulindo-24h'!N32,'29.09 Kira-Bulindo'!N32)</f>
        <v>0</v>
      </c>
      <c r="O32" s="15">
        <f t="shared" si="0"/>
        <v>57</v>
      </c>
      <c r="P32" s="15">
        <f t="shared" si="1"/>
        <v>114</v>
      </c>
      <c r="R32" s="1" t="s">
        <v>156</v>
      </c>
      <c r="S32" s="34">
        <f>SUM(C98:C101)</f>
        <v>32</v>
      </c>
      <c r="T32" s="34">
        <f t="shared" ref="T32:AF32" si="24">SUM(D98:D101)</f>
        <v>2</v>
      </c>
      <c r="U32" s="34">
        <f t="shared" si="24"/>
        <v>4</v>
      </c>
      <c r="V32" s="34">
        <f t="shared" si="24"/>
        <v>15</v>
      </c>
      <c r="W32" s="34">
        <f t="shared" si="24"/>
        <v>1</v>
      </c>
      <c r="X32" s="34">
        <f t="shared" si="24"/>
        <v>0</v>
      </c>
      <c r="Y32" s="34">
        <f t="shared" si="24"/>
        <v>2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30</v>
      </c>
      <c r="AD32" s="34">
        <f t="shared" si="24"/>
        <v>0</v>
      </c>
      <c r="AE32" s="58">
        <f t="shared" si="24"/>
        <v>57</v>
      </c>
      <c r="AF32" s="58">
        <f t="shared" si="24"/>
        <v>87</v>
      </c>
    </row>
    <row r="33" spans="2:32" ht="23.1" customHeight="1" x14ac:dyDescent="0.25">
      <c r="B33" s="23" t="s">
        <v>60</v>
      </c>
      <c r="C33" s="49">
        <f>AVERAGE('23.09 Kiira-Bulindo'!C33,'24.09 Kira-Bulindo'!C33,'25.09 Kira-Bulindo'!C33,'27.09 Kira-Bulindo'!C33,'26.09 Kira-Bulindo-24h'!C33,'28.09 Kira-Bulindo-24h'!C33,'29.09 Kira-Bulindo'!C33)</f>
        <v>29.571428571428573</v>
      </c>
      <c r="D33" s="49">
        <f>AVERAGE('23.09 Kiira-Bulindo'!D33,'24.09 Kira-Bulindo'!D33,'25.09 Kira-Bulindo'!D33,'27.09 Kira-Bulindo'!D33,'26.09 Kira-Bulindo-24h'!D33,'28.09 Kira-Bulindo-24h'!D33,'29.09 Kira-Bulindo'!D33)</f>
        <v>5.8571428571428568</v>
      </c>
      <c r="E33" s="49">
        <f>AVERAGE('23.09 Kiira-Bulindo'!E33,'24.09 Kira-Bulindo'!E33,'25.09 Kira-Bulindo'!E33,'27.09 Kira-Bulindo'!E33,'26.09 Kira-Bulindo-24h'!E33,'28.09 Kira-Bulindo-24h'!E33,'29.09 Kira-Bulindo'!E33)</f>
        <v>5.8571428571428568</v>
      </c>
      <c r="F33" s="49">
        <f>AVERAGE('23.09 Kiira-Bulindo'!F33,'24.09 Kira-Bulindo'!F33,'25.09 Kira-Bulindo'!F33,'27.09 Kira-Bulindo'!F33,'26.09 Kira-Bulindo-24h'!F33,'28.09 Kira-Bulindo-24h'!F33,'29.09 Kira-Bulindo'!F33)</f>
        <v>5.8571428571428568</v>
      </c>
      <c r="G33" s="49">
        <f>AVERAGE('23.09 Kiira-Bulindo'!G33,'24.09 Kira-Bulindo'!G33,'25.09 Kira-Bulindo'!G33,'27.09 Kira-Bulindo'!G33,'26.09 Kira-Bulindo-24h'!G33,'28.09 Kira-Bulindo-24h'!G33,'29.09 Kira-Bulindo'!G33)</f>
        <v>0</v>
      </c>
      <c r="H33" s="49">
        <f>AVERAGE('23.09 Kiira-Bulindo'!H33,'24.09 Kira-Bulindo'!H33,'25.09 Kira-Bulindo'!H33,'27.09 Kira-Bulindo'!H33,'26.09 Kira-Bulindo-24h'!H33,'28.09 Kira-Bulindo-24h'!H33,'29.09 Kira-Bulindo'!H33)</f>
        <v>0</v>
      </c>
      <c r="I33" s="49">
        <f>AVERAGE('23.09 Kiira-Bulindo'!I33,'24.09 Kira-Bulindo'!I33,'25.09 Kira-Bulindo'!I33,'27.09 Kira-Bulindo'!I33,'26.09 Kira-Bulindo-24h'!I33,'28.09 Kira-Bulindo-24h'!I33,'29.09 Kira-Bulindo'!I33)</f>
        <v>3.8571428571428572</v>
      </c>
      <c r="J33" s="49">
        <f>AVERAGE('23.09 Kiira-Bulindo'!J33,'24.09 Kira-Bulindo'!J33,'25.09 Kira-Bulindo'!J33,'27.09 Kira-Bulindo'!J33,'26.09 Kira-Bulindo-24h'!J33,'28.09 Kira-Bulindo-24h'!J33,'29.09 Kira-Bulindo'!J33)</f>
        <v>1.2857142857142858</v>
      </c>
      <c r="K33" s="49">
        <f>AVERAGE('23.09 Kiira-Bulindo'!K33,'24.09 Kira-Bulindo'!K33,'25.09 Kira-Bulindo'!K33,'27.09 Kira-Bulindo'!K33,'26.09 Kira-Bulindo-24h'!K33,'28.09 Kira-Bulindo-24h'!K33,'29.09 Kira-Bulindo'!K33)</f>
        <v>0.42857142857142855</v>
      </c>
      <c r="L33" s="49">
        <f>AVERAGE('23.09 Kiira-Bulindo'!L33,'24.09 Kira-Bulindo'!L33,'25.09 Kira-Bulindo'!L33,'27.09 Kira-Bulindo'!L33,'26.09 Kira-Bulindo-24h'!L33,'28.09 Kira-Bulindo-24h'!L33,'29.09 Kira-Bulindo'!L33)</f>
        <v>0</v>
      </c>
      <c r="M33" s="49">
        <f>AVERAGE('23.09 Kiira-Bulindo'!M33,'24.09 Kira-Bulindo'!M33,'25.09 Kira-Bulindo'!M33,'27.09 Kira-Bulindo'!M33,'26.09 Kira-Bulindo-24h'!M33,'28.09 Kira-Bulindo-24h'!M33,'29.09 Kira-Bulindo'!M33)</f>
        <v>54.857142857142854</v>
      </c>
      <c r="N33" s="49">
        <f>AVERAGE('23.09 Kiira-Bulindo'!N33,'24.09 Kira-Bulindo'!N33,'25.09 Kira-Bulindo'!N33,'27.09 Kira-Bulindo'!N33,'26.09 Kira-Bulindo-24h'!N33,'28.09 Kira-Bulindo-24h'!N33,'29.09 Kira-Bulindo'!N33)</f>
        <v>0</v>
      </c>
      <c r="O33" s="15">
        <f t="shared" si="0"/>
        <v>52.714285714285708</v>
      </c>
      <c r="P33" s="15">
        <f t="shared" si="1"/>
        <v>107.57142857142856</v>
      </c>
      <c r="R33" s="1" t="s">
        <v>157</v>
      </c>
      <c r="S33" s="34">
        <f>SUM(C102:C105)</f>
        <v>52</v>
      </c>
      <c r="T33" s="34">
        <f t="shared" ref="T33:AF33" si="25">SUM(D102:D105)</f>
        <v>5.5</v>
      </c>
      <c r="U33" s="34">
        <f t="shared" si="25"/>
        <v>6.5</v>
      </c>
      <c r="V33" s="34">
        <f t="shared" si="25"/>
        <v>21.5</v>
      </c>
      <c r="W33" s="34">
        <f t="shared" si="25"/>
        <v>1</v>
      </c>
      <c r="X33" s="34">
        <f t="shared" si="25"/>
        <v>0</v>
      </c>
      <c r="Y33" s="34">
        <f t="shared" si="25"/>
        <v>4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53</v>
      </c>
      <c r="AD33" s="34">
        <f t="shared" si="25"/>
        <v>0</v>
      </c>
      <c r="AE33" s="58">
        <f t="shared" si="25"/>
        <v>90.5</v>
      </c>
      <c r="AF33" s="58">
        <f t="shared" si="25"/>
        <v>143.5</v>
      </c>
    </row>
    <row r="34" spans="2:32" ht="23.1" customHeight="1" x14ac:dyDescent="0.25">
      <c r="B34" s="24" t="s">
        <v>61</v>
      </c>
      <c r="C34" s="49">
        <f>AVERAGE('23.09 Kiira-Bulindo'!C34,'24.09 Kira-Bulindo'!C34,'25.09 Kira-Bulindo'!C34,'27.09 Kira-Bulindo'!C34,'26.09 Kira-Bulindo-24h'!C34,'28.09 Kira-Bulindo-24h'!C34,'29.09 Kira-Bulindo'!C34)</f>
        <v>33</v>
      </c>
      <c r="D34" s="49">
        <f>AVERAGE('23.09 Kiira-Bulindo'!D34,'24.09 Kira-Bulindo'!D34,'25.09 Kira-Bulindo'!D34,'27.09 Kira-Bulindo'!D34,'26.09 Kira-Bulindo-24h'!D34,'28.09 Kira-Bulindo-24h'!D34,'29.09 Kira-Bulindo'!D34)</f>
        <v>5</v>
      </c>
      <c r="E34" s="49">
        <f>AVERAGE('23.09 Kiira-Bulindo'!E34,'24.09 Kira-Bulindo'!E34,'25.09 Kira-Bulindo'!E34,'27.09 Kira-Bulindo'!E34,'26.09 Kira-Bulindo-24h'!E34,'28.09 Kira-Bulindo-24h'!E34,'29.09 Kira-Bulindo'!E34)</f>
        <v>4.5714285714285712</v>
      </c>
      <c r="F34" s="49">
        <f>AVERAGE('23.09 Kiira-Bulindo'!F34,'24.09 Kira-Bulindo'!F34,'25.09 Kira-Bulindo'!F34,'27.09 Kira-Bulindo'!F34,'26.09 Kira-Bulindo-24h'!F34,'28.09 Kira-Bulindo-24h'!F34,'29.09 Kira-Bulindo'!F34)</f>
        <v>7.4285714285714288</v>
      </c>
      <c r="G34" s="49">
        <f>AVERAGE('23.09 Kiira-Bulindo'!G34,'24.09 Kira-Bulindo'!G34,'25.09 Kira-Bulindo'!G34,'27.09 Kira-Bulindo'!G34,'26.09 Kira-Bulindo-24h'!G34,'28.09 Kira-Bulindo-24h'!G34,'29.09 Kira-Bulindo'!G34)</f>
        <v>0</v>
      </c>
      <c r="H34" s="49">
        <f>AVERAGE('23.09 Kiira-Bulindo'!H34,'24.09 Kira-Bulindo'!H34,'25.09 Kira-Bulindo'!H34,'27.09 Kira-Bulindo'!H34,'26.09 Kira-Bulindo-24h'!H34,'28.09 Kira-Bulindo-24h'!H34,'29.09 Kira-Bulindo'!H34)</f>
        <v>0</v>
      </c>
      <c r="I34" s="49">
        <f>AVERAGE('23.09 Kiira-Bulindo'!I34,'24.09 Kira-Bulindo'!I34,'25.09 Kira-Bulindo'!I34,'27.09 Kira-Bulindo'!I34,'26.09 Kira-Bulindo-24h'!I34,'28.09 Kira-Bulindo-24h'!I34,'29.09 Kira-Bulindo'!I34)</f>
        <v>6.4285714285714288</v>
      </c>
      <c r="J34" s="49">
        <f>AVERAGE('23.09 Kiira-Bulindo'!J34,'24.09 Kira-Bulindo'!J34,'25.09 Kira-Bulindo'!J34,'27.09 Kira-Bulindo'!J34,'26.09 Kira-Bulindo-24h'!J34,'28.09 Kira-Bulindo-24h'!J34,'29.09 Kira-Bulindo'!J34)</f>
        <v>0.7142857142857143</v>
      </c>
      <c r="K34" s="49">
        <f>AVERAGE('23.09 Kiira-Bulindo'!K34,'24.09 Kira-Bulindo'!K34,'25.09 Kira-Bulindo'!K34,'27.09 Kira-Bulindo'!K34,'26.09 Kira-Bulindo-24h'!K34,'28.09 Kira-Bulindo-24h'!K34,'29.09 Kira-Bulindo'!K34)</f>
        <v>0.42857142857142855</v>
      </c>
      <c r="L34" s="49">
        <f>AVERAGE('23.09 Kiira-Bulindo'!L34,'24.09 Kira-Bulindo'!L34,'25.09 Kira-Bulindo'!L34,'27.09 Kira-Bulindo'!L34,'26.09 Kira-Bulindo-24h'!L34,'28.09 Kira-Bulindo-24h'!L34,'29.09 Kira-Bulindo'!L34)</f>
        <v>0</v>
      </c>
      <c r="M34" s="49">
        <f>AVERAGE('23.09 Kiira-Bulindo'!M34,'24.09 Kira-Bulindo'!M34,'25.09 Kira-Bulindo'!M34,'27.09 Kira-Bulindo'!M34,'26.09 Kira-Bulindo-24h'!M34,'28.09 Kira-Bulindo-24h'!M34,'29.09 Kira-Bulindo'!M34)</f>
        <v>59.714285714285715</v>
      </c>
      <c r="N34" s="49">
        <f>AVERAGE('23.09 Kiira-Bulindo'!N34,'24.09 Kira-Bulindo'!N34,'25.09 Kira-Bulindo'!N34,'27.09 Kira-Bulindo'!N34,'26.09 Kira-Bulindo-24h'!N34,'28.09 Kira-Bulindo-24h'!N34,'29.09 Kira-Bulindo'!N34)</f>
        <v>0</v>
      </c>
      <c r="O34" s="15">
        <f t="shared" si="0"/>
        <v>57.571428571428577</v>
      </c>
      <c r="P34" s="15">
        <f t="shared" si="1"/>
        <v>117.28571428571429</v>
      </c>
      <c r="R34" s="38" t="s">
        <v>90</v>
      </c>
      <c r="S34" s="39">
        <f t="shared" ref="S34:AF34" si="26">MAX(S10:S12)</f>
        <v>123</v>
      </c>
      <c r="T34" s="39">
        <f t="shared" si="26"/>
        <v>19.857142857142854</v>
      </c>
      <c r="U34" s="39">
        <f t="shared" si="26"/>
        <v>20</v>
      </c>
      <c r="V34" s="39">
        <f t="shared" si="26"/>
        <v>40.285714285714285</v>
      </c>
      <c r="W34" s="39">
        <f t="shared" si="26"/>
        <v>2.8571428571428568</v>
      </c>
      <c r="X34" s="39">
        <f t="shared" si="26"/>
        <v>0.42857142857142855</v>
      </c>
      <c r="Y34" s="39">
        <f t="shared" si="26"/>
        <v>18.714285714285715</v>
      </c>
      <c r="Z34" s="39">
        <f t="shared" si="26"/>
        <v>4.4285714285714288</v>
      </c>
      <c r="AA34" s="39">
        <f t="shared" si="26"/>
        <v>3.8571428571428572</v>
      </c>
      <c r="AB34" s="39">
        <f t="shared" si="26"/>
        <v>0.42857142857142855</v>
      </c>
      <c r="AC34" s="39">
        <f t="shared" si="26"/>
        <v>341.71428571428572</v>
      </c>
      <c r="AD34" s="39">
        <f t="shared" si="26"/>
        <v>0.2857142857142857</v>
      </c>
      <c r="AE34" s="40">
        <f t="shared" si="26"/>
        <v>213.71428571428572</v>
      </c>
      <c r="AF34" s="40">
        <f t="shared" si="26"/>
        <v>538.14285714285711</v>
      </c>
    </row>
    <row r="35" spans="2:32" ht="23.1" customHeight="1" x14ac:dyDescent="0.25">
      <c r="B35" s="24" t="s">
        <v>62</v>
      </c>
      <c r="C35" s="49">
        <f>AVERAGE('23.09 Kiira-Bulindo'!C35,'24.09 Kira-Bulindo'!C35,'25.09 Kira-Bulindo'!C35,'27.09 Kira-Bulindo'!C35,'26.09 Kira-Bulindo-24h'!C35,'28.09 Kira-Bulindo-24h'!C35,'29.09 Kira-Bulindo'!C35)</f>
        <v>28.857142857142858</v>
      </c>
      <c r="D35" s="49">
        <f>AVERAGE('23.09 Kiira-Bulindo'!D35,'24.09 Kira-Bulindo'!D35,'25.09 Kira-Bulindo'!D35,'27.09 Kira-Bulindo'!D35,'26.09 Kira-Bulindo-24h'!D35,'28.09 Kira-Bulindo-24h'!D35,'29.09 Kira-Bulindo'!D35)</f>
        <v>4.7142857142857144</v>
      </c>
      <c r="E35" s="49">
        <f>AVERAGE('23.09 Kiira-Bulindo'!E35,'24.09 Kira-Bulindo'!E35,'25.09 Kira-Bulindo'!E35,'27.09 Kira-Bulindo'!E35,'26.09 Kira-Bulindo-24h'!E35,'28.09 Kira-Bulindo-24h'!E35,'29.09 Kira-Bulindo'!E35)</f>
        <v>5.2857142857142856</v>
      </c>
      <c r="F35" s="49">
        <f>AVERAGE('23.09 Kiira-Bulindo'!F35,'24.09 Kira-Bulindo'!F35,'25.09 Kira-Bulindo'!F35,'27.09 Kira-Bulindo'!F35,'26.09 Kira-Bulindo-24h'!F35,'28.09 Kira-Bulindo-24h'!F35,'29.09 Kira-Bulindo'!F35)</f>
        <v>6.1428571428571432</v>
      </c>
      <c r="G35" s="49">
        <f>AVERAGE('23.09 Kiira-Bulindo'!G35,'24.09 Kira-Bulindo'!G35,'25.09 Kira-Bulindo'!G35,'27.09 Kira-Bulindo'!G35,'26.09 Kira-Bulindo-24h'!G35,'28.09 Kira-Bulindo-24h'!G35,'29.09 Kira-Bulindo'!G35)</f>
        <v>0</v>
      </c>
      <c r="H35" s="49">
        <f>AVERAGE('23.09 Kiira-Bulindo'!H35,'24.09 Kira-Bulindo'!H35,'25.09 Kira-Bulindo'!H35,'27.09 Kira-Bulindo'!H35,'26.09 Kira-Bulindo-24h'!H35,'28.09 Kira-Bulindo-24h'!H35,'29.09 Kira-Bulindo'!H35)</f>
        <v>0</v>
      </c>
      <c r="I35" s="49">
        <f>AVERAGE('23.09 Kiira-Bulindo'!I35,'24.09 Kira-Bulindo'!I35,'25.09 Kira-Bulindo'!I35,'27.09 Kira-Bulindo'!I35,'26.09 Kira-Bulindo-24h'!I35,'28.09 Kira-Bulindo-24h'!I35,'29.09 Kira-Bulindo'!I35)</f>
        <v>4.5714285714285712</v>
      </c>
      <c r="J35" s="49">
        <f>AVERAGE('23.09 Kiira-Bulindo'!J35,'24.09 Kira-Bulindo'!J35,'25.09 Kira-Bulindo'!J35,'27.09 Kira-Bulindo'!J35,'26.09 Kira-Bulindo-24h'!J35,'28.09 Kira-Bulindo-24h'!J35,'29.09 Kira-Bulindo'!J35)</f>
        <v>0.8571428571428571</v>
      </c>
      <c r="K35" s="49">
        <f>AVERAGE('23.09 Kiira-Bulindo'!K35,'24.09 Kira-Bulindo'!K35,'25.09 Kira-Bulindo'!K35,'27.09 Kira-Bulindo'!K35,'26.09 Kira-Bulindo-24h'!K35,'28.09 Kira-Bulindo-24h'!K35,'29.09 Kira-Bulindo'!K35)</f>
        <v>0.2857142857142857</v>
      </c>
      <c r="L35" s="49">
        <f>AVERAGE('23.09 Kiira-Bulindo'!L35,'24.09 Kira-Bulindo'!L35,'25.09 Kira-Bulindo'!L35,'27.09 Kira-Bulindo'!L35,'26.09 Kira-Bulindo-24h'!L35,'28.09 Kira-Bulindo-24h'!L35,'29.09 Kira-Bulindo'!L35)</f>
        <v>0</v>
      </c>
      <c r="M35" s="49">
        <f>AVERAGE('23.09 Kiira-Bulindo'!M35,'24.09 Kira-Bulindo'!M35,'25.09 Kira-Bulindo'!M35,'27.09 Kira-Bulindo'!M35,'26.09 Kira-Bulindo-24h'!M35,'28.09 Kira-Bulindo-24h'!M35,'29.09 Kira-Bulindo'!M35)</f>
        <v>47.571428571428569</v>
      </c>
      <c r="N35" s="49">
        <f>AVERAGE('23.09 Kiira-Bulindo'!N35,'24.09 Kira-Bulindo'!N35,'25.09 Kira-Bulindo'!N35,'27.09 Kira-Bulindo'!N35,'26.09 Kira-Bulindo-24h'!N35,'28.09 Kira-Bulindo-24h'!N35,'29.09 Kira-Bulindo'!N35)</f>
        <v>0</v>
      </c>
      <c r="O35" s="15">
        <f t="shared" si="0"/>
        <v>50.714285714285708</v>
      </c>
      <c r="P35" s="15">
        <f t="shared" si="1"/>
        <v>98.285714285714278</v>
      </c>
      <c r="R35" s="38" t="s">
        <v>91</v>
      </c>
      <c r="S35" s="39">
        <f t="shared" ref="S35:AF35" si="27">MAX(S13:S18)</f>
        <v>146</v>
      </c>
      <c r="T35" s="39">
        <f t="shared" si="27"/>
        <v>27.285714285714285</v>
      </c>
      <c r="U35" s="39">
        <f t="shared" si="27"/>
        <v>25.285714285714285</v>
      </c>
      <c r="V35" s="39">
        <f t="shared" si="27"/>
        <v>36.142857142857146</v>
      </c>
      <c r="W35" s="39">
        <f t="shared" si="27"/>
        <v>1</v>
      </c>
      <c r="X35" s="39">
        <f t="shared" si="27"/>
        <v>0.42857142857142855</v>
      </c>
      <c r="Y35" s="39">
        <f t="shared" si="27"/>
        <v>32.571428571428569</v>
      </c>
      <c r="Z35" s="39">
        <f t="shared" si="27"/>
        <v>7.5714285714285712</v>
      </c>
      <c r="AA35" s="39">
        <f t="shared" si="27"/>
        <v>3.5714285714285716</v>
      </c>
      <c r="AB35" s="39">
        <f t="shared" si="27"/>
        <v>0.42857142857142855</v>
      </c>
      <c r="AC35" s="39">
        <f t="shared" si="27"/>
        <v>298.85714285714283</v>
      </c>
      <c r="AD35" s="39">
        <f t="shared" si="27"/>
        <v>0.5714285714285714</v>
      </c>
      <c r="AE35" s="40">
        <f t="shared" si="27"/>
        <v>257.42857142857144</v>
      </c>
      <c r="AF35" s="40">
        <f t="shared" si="27"/>
        <v>529.14285714285711</v>
      </c>
    </row>
    <row r="36" spans="2:32" ht="23.1" customHeight="1" x14ac:dyDescent="0.25">
      <c r="B36" s="24" t="s">
        <v>63</v>
      </c>
      <c r="C36" s="49">
        <f>AVERAGE('23.09 Kiira-Bulindo'!C36,'24.09 Kira-Bulindo'!C36,'25.09 Kira-Bulindo'!C36,'27.09 Kira-Bulindo'!C36,'26.09 Kira-Bulindo-24h'!C36,'28.09 Kira-Bulindo-24h'!C36,'29.09 Kira-Bulindo'!C36)</f>
        <v>31.428571428571427</v>
      </c>
      <c r="D36" s="49">
        <f>AVERAGE('23.09 Kiira-Bulindo'!D36,'24.09 Kira-Bulindo'!D36,'25.09 Kira-Bulindo'!D36,'27.09 Kira-Bulindo'!D36,'26.09 Kira-Bulindo-24h'!D36,'28.09 Kira-Bulindo-24h'!D36,'29.09 Kira-Bulindo'!D36)</f>
        <v>7.1428571428571432</v>
      </c>
      <c r="E36" s="49">
        <f>AVERAGE('23.09 Kiira-Bulindo'!E36,'24.09 Kira-Bulindo'!E36,'25.09 Kira-Bulindo'!E36,'27.09 Kira-Bulindo'!E36,'26.09 Kira-Bulindo-24h'!E36,'28.09 Kira-Bulindo-24h'!E36,'29.09 Kira-Bulindo'!E36)</f>
        <v>6.5714285714285712</v>
      </c>
      <c r="F36" s="49">
        <f>AVERAGE('23.09 Kiira-Bulindo'!F36,'24.09 Kira-Bulindo'!F36,'25.09 Kira-Bulindo'!F36,'27.09 Kira-Bulindo'!F36,'26.09 Kira-Bulindo-24h'!F36,'28.09 Kira-Bulindo-24h'!F36,'29.09 Kira-Bulindo'!F36)</f>
        <v>16.142857142857142</v>
      </c>
      <c r="G36" s="49">
        <f>AVERAGE('23.09 Kiira-Bulindo'!G36,'24.09 Kira-Bulindo'!G36,'25.09 Kira-Bulindo'!G36,'27.09 Kira-Bulindo'!G36,'26.09 Kira-Bulindo-24h'!G36,'28.09 Kira-Bulindo-24h'!G36,'29.09 Kira-Bulindo'!G36)</f>
        <v>0.14285714285714285</v>
      </c>
      <c r="H36" s="49">
        <f>AVERAGE('23.09 Kiira-Bulindo'!H36,'24.09 Kira-Bulindo'!H36,'25.09 Kira-Bulindo'!H36,'27.09 Kira-Bulindo'!H36,'26.09 Kira-Bulindo-24h'!H36,'28.09 Kira-Bulindo-24h'!H36,'29.09 Kira-Bulindo'!H36)</f>
        <v>0</v>
      </c>
      <c r="I36" s="49">
        <f>AVERAGE('23.09 Kiira-Bulindo'!I36,'24.09 Kira-Bulindo'!I36,'25.09 Kira-Bulindo'!I36,'27.09 Kira-Bulindo'!I36,'26.09 Kira-Bulindo-24h'!I36,'28.09 Kira-Bulindo-24h'!I36,'29.09 Kira-Bulindo'!I36)</f>
        <v>5.5714285714285712</v>
      </c>
      <c r="J36" s="49">
        <f>AVERAGE('23.09 Kiira-Bulindo'!J36,'24.09 Kira-Bulindo'!J36,'25.09 Kira-Bulindo'!J36,'27.09 Kira-Bulindo'!J36,'26.09 Kira-Bulindo-24h'!J36,'28.09 Kira-Bulindo-24h'!J36,'29.09 Kira-Bulindo'!J36)</f>
        <v>1.4285714285714286</v>
      </c>
      <c r="K36" s="49">
        <f>AVERAGE('23.09 Kiira-Bulindo'!K36,'24.09 Kira-Bulindo'!K36,'25.09 Kira-Bulindo'!K36,'27.09 Kira-Bulindo'!K36,'26.09 Kira-Bulindo-24h'!K36,'28.09 Kira-Bulindo-24h'!K36,'29.09 Kira-Bulindo'!K36)</f>
        <v>0.7142857142857143</v>
      </c>
      <c r="L36" s="49">
        <f>AVERAGE('23.09 Kiira-Bulindo'!L36,'24.09 Kira-Bulindo'!L36,'25.09 Kira-Bulindo'!L36,'27.09 Kira-Bulindo'!L36,'26.09 Kira-Bulindo-24h'!L36,'28.09 Kira-Bulindo-24h'!L36,'29.09 Kira-Bulindo'!L36)</f>
        <v>0</v>
      </c>
      <c r="M36" s="49">
        <f>AVERAGE('23.09 Kiira-Bulindo'!M36,'24.09 Kira-Bulindo'!M36,'25.09 Kira-Bulindo'!M36,'27.09 Kira-Bulindo'!M36,'26.09 Kira-Bulindo-24h'!M36,'28.09 Kira-Bulindo-24h'!M36,'29.09 Kira-Bulindo'!M36)</f>
        <v>48.857142857142854</v>
      </c>
      <c r="N36" s="49">
        <f>AVERAGE('23.09 Kiira-Bulindo'!N36,'24.09 Kira-Bulindo'!N36,'25.09 Kira-Bulindo'!N36,'27.09 Kira-Bulindo'!N36,'26.09 Kira-Bulindo-24h'!N36,'28.09 Kira-Bulindo-24h'!N36,'29.09 Kira-Bulindo'!N36)</f>
        <v>0.42857142857142855</v>
      </c>
      <c r="O36" s="15">
        <f t="shared" si="0"/>
        <v>69.571428571428569</v>
      </c>
      <c r="P36" s="15">
        <f t="shared" si="1"/>
        <v>118.42857142857143</v>
      </c>
      <c r="R36" s="38" t="s">
        <v>92</v>
      </c>
      <c r="S36" s="39">
        <f t="shared" ref="S36:AF36" si="28">MAX(S19:S21)</f>
        <v>250.28571428571428</v>
      </c>
      <c r="T36" s="39">
        <f t="shared" si="28"/>
        <v>43.142857142857146</v>
      </c>
      <c r="U36" s="39">
        <f t="shared" si="28"/>
        <v>30.142857142857139</v>
      </c>
      <c r="V36" s="39">
        <f t="shared" si="28"/>
        <v>38.857142857142861</v>
      </c>
      <c r="W36" s="39">
        <f t="shared" si="28"/>
        <v>2.5714285714285712</v>
      </c>
      <c r="X36" s="39">
        <f t="shared" si="28"/>
        <v>0.2857142857142857</v>
      </c>
      <c r="Y36" s="39">
        <f t="shared" si="28"/>
        <v>18.571428571428569</v>
      </c>
      <c r="Z36" s="39">
        <f t="shared" si="28"/>
        <v>4.4285714285714288</v>
      </c>
      <c r="AA36" s="39">
        <f t="shared" si="28"/>
        <v>3.5714285714285716</v>
      </c>
      <c r="AB36" s="39">
        <f t="shared" si="28"/>
        <v>0.42857142857142855</v>
      </c>
      <c r="AC36" s="39">
        <f t="shared" si="28"/>
        <v>255.14285714285714</v>
      </c>
      <c r="AD36" s="39">
        <f t="shared" si="28"/>
        <v>0.14285714285714285</v>
      </c>
      <c r="AE36" s="40">
        <f t="shared" si="28"/>
        <v>382.28571428571428</v>
      </c>
      <c r="AF36" s="40">
        <f t="shared" si="28"/>
        <v>626.57142857142867</v>
      </c>
    </row>
    <row r="37" spans="2:32" ht="23.1" customHeight="1" x14ac:dyDescent="0.25">
      <c r="B37" s="23" t="s">
        <v>64</v>
      </c>
      <c r="C37" s="49">
        <f>AVERAGE('23.09 Kiira-Bulindo'!C37,'24.09 Kira-Bulindo'!C37,'25.09 Kira-Bulindo'!C37,'27.09 Kira-Bulindo'!C37,'26.09 Kira-Bulindo-24h'!C37,'28.09 Kira-Bulindo-24h'!C37,'29.09 Kira-Bulindo'!C37)</f>
        <v>27</v>
      </c>
      <c r="D37" s="49">
        <f>AVERAGE('23.09 Kiira-Bulindo'!D37,'24.09 Kira-Bulindo'!D37,'25.09 Kira-Bulindo'!D37,'27.09 Kira-Bulindo'!D37,'26.09 Kira-Bulindo-24h'!D37,'28.09 Kira-Bulindo-24h'!D37,'29.09 Kira-Bulindo'!D37)</f>
        <v>7.2857142857142856</v>
      </c>
      <c r="E37" s="49">
        <f>AVERAGE('23.09 Kiira-Bulindo'!E37,'24.09 Kira-Bulindo'!E37,'25.09 Kira-Bulindo'!E37,'27.09 Kira-Bulindo'!E37,'26.09 Kira-Bulindo-24h'!E37,'28.09 Kira-Bulindo-24h'!E37,'29.09 Kira-Bulindo'!E37)</f>
        <v>3</v>
      </c>
      <c r="F37" s="49">
        <f>AVERAGE('23.09 Kiira-Bulindo'!F37,'24.09 Kira-Bulindo'!F37,'25.09 Kira-Bulindo'!F37,'27.09 Kira-Bulindo'!F37,'26.09 Kira-Bulindo-24h'!F37,'28.09 Kira-Bulindo-24h'!F37,'29.09 Kira-Bulindo'!F37)</f>
        <v>6.4285714285714288</v>
      </c>
      <c r="G37" s="49">
        <f>AVERAGE('23.09 Kiira-Bulindo'!G37,'24.09 Kira-Bulindo'!G37,'25.09 Kira-Bulindo'!G37,'27.09 Kira-Bulindo'!G37,'26.09 Kira-Bulindo-24h'!G37,'28.09 Kira-Bulindo-24h'!G37,'29.09 Kira-Bulindo'!G37)</f>
        <v>0</v>
      </c>
      <c r="H37" s="49">
        <f>AVERAGE('23.09 Kiira-Bulindo'!H37,'24.09 Kira-Bulindo'!H37,'25.09 Kira-Bulindo'!H37,'27.09 Kira-Bulindo'!H37,'26.09 Kira-Bulindo-24h'!H37,'28.09 Kira-Bulindo-24h'!H37,'29.09 Kira-Bulindo'!H37)</f>
        <v>0</v>
      </c>
      <c r="I37" s="49">
        <f>AVERAGE('23.09 Kiira-Bulindo'!I37,'24.09 Kira-Bulindo'!I37,'25.09 Kira-Bulindo'!I37,'27.09 Kira-Bulindo'!I37,'26.09 Kira-Bulindo-24h'!I37,'28.09 Kira-Bulindo-24h'!I37,'29.09 Kira-Bulindo'!I37)</f>
        <v>7</v>
      </c>
      <c r="J37" s="49">
        <f>AVERAGE('23.09 Kiira-Bulindo'!J37,'24.09 Kira-Bulindo'!J37,'25.09 Kira-Bulindo'!J37,'27.09 Kira-Bulindo'!J37,'26.09 Kira-Bulindo-24h'!J37,'28.09 Kira-Bulindo-24h'!J37,'29.09 Kira-Bulindo'!J37)</f>
        <v>1.1428571428571428</v>
      </c>
      <c r="K37" s="49">
        <f>AVERAGE('23.09 Kiira-Bulindo'!K37,'24.09 Kira-Bulindo'!K37,'25.09 Kira-Bulindo'!K37,'27.09 Kira-Bulindo'!K37,'26.09 Kira-Bulindo-24h'!K37,'28.09 Kira-Bulindo-24h'!K37,'29.09 Kira-Bulindo'!K37)</f>
        <v>1</v>
      </c>
      <c r="L37" s="49">
        <f>AVERAGE('23.09 Kiira-Bulindo'!L37,'24.09 Kira-Bulindo'!L37,'25.09 Kira-Bulindo'!L37,'27.09 Kira-Bulindo'!L37,'26.09 Kira-Bulindo-24h'!L37,'28.09 Kira-Bulindo-24h'!L37,'29.09 Kira-Bulindo'!L37)</f>
        <v>0.14285714285714285</v>
      </c>
      <c r="M37" s="49">
        <f>AVERAGE('23.09 Kiira-Bulindo'!M37,'24.09 Kira-Bulindo'!M37,'25.09 Kira-Bulindo'!M37,'27.09 Kira-Bulindo'!M37,'26.09 Kira-Bulindo-24h'!M37,'28.09 Kira-Bulindo-24h'!M37,'29.09 Kira-Bulindo'!M37)</f>
        <v>46.571428571428569</v>
      </c>
      <c r="N37" s="49">
        <f>AVERAGE('23.09 Kiira-Bulindo'!N37,'24.09 Kira-Bulindo'!N37,'25.09 Kira-Bulindo'!N37,'27.09 Kira-Bulindo'!N37,'26.09 Kira-Bulindo-24h'!N37,'28.09 Kira-Bulindo-24h'!N37,'29.09 Kira-Bulindo'!N37)</f>
        <v>0.14285714285714285</v>
      </c>
      <c r="O37" s="15">
        <f t="shared" si="0"/>
        <v>53.142857142857153</v>
      </c>
      <c r="P37" s="15">
        <f t="shared" si="1"/>
        <v>99.714285714285722</v>
      </c>
      <c r="R37" s="37" t="s">
        <v>85</v>
      </c>
      <c r="S37" s="35">
        <f t="shared" ref="S37:AF37" si="29">SUM(S10:S12)</f>
        <v>336.57142857142856</v>
      </c>
      <c r="T37" s="16">
        <f t="shared" si="29"/>
        <v>56.714285714285715</v>
      </c>
      <c r="U37" s="16">
        <f t="shared" si="29"/>
        <v>49.714285714285715</v>
      </c>
      <c r="V37" s="16">
        <f t="shared" si="29"/>
        <v>112</v>
      </c>
      <c r="W37" s="16">
        <f t="shared" si="29"/>
        <v>3.7142857142857135</v>
      </c>
      <c r="X37" s="16">
        <f t="shared" si="29"/>
        <v>0.42857142857142855</v>
      </c>
      <c r="Y37" s="16">
        <f t="shared" si="29"/>
        <v>46.142857142857146</v>
      </c>
      <c r="Z37" s="16">
        <f t="shared" si="29"/>
        <v>8.2857142857142865</v>
      </c>
      <c r="AA37" s="16">
        <f t="shared" si="29"/>
        <v>8</v>
      </c>
      <c r="AB37" s="16">
        <f t="shared" si="29"/>
        <v>0.99999999999999989</v>
      </c>
      <c r="AC37" s="16">
        <f t="shared" si="29"/>
        <v>943.42857142857144</v>
      </c>
      <c r="AD37" s="16">
        <f t="shared" si="29"/>
        <v>0.42857142857142855</v>
      </c>
      <c r="AE37" s="32">
        <f t="shared" si="29"/>
        <v>623</v>
      </c>
      <c r="AF37" s="32">
        <f t="shared" si="29"/>
        <v>1566.4285714285713</v>
      </c>
    </row>
    <row r="38" spans="2:32" ht="23.1" customHeight="1" x14ac:dyDescent="0.25">
      <c r="B38" s="24" t="s">
        <v>65</v>
      </c>
      <c r="C38" s="49">
        <f>AVERAGE('23.09 Kiira-Bulindo'!C38,'24.09 Kira-Bulindo'!C38,'25.09 Kira-Bulindo'!C38,'27.09 Kira-Bulindo'!C38,'26.09 Kira-Bulindo-24h'!C38,'28.09 Kira-Bulindo-24h'!C38,'29.09 Kira-Bulindo'!C38)</f>
        <v>31.857142857142858</v>
      </c>
      <c r="D38" s="49">
        <f>AVERAGE('23.09 Kiira-Bulindo'!D38,'24.09 Kira-Bulindo'!D38,'25.09 Kira-Bulindo'!D38,'27.09 Kira-Bulindo'!D38,'26.09 Kira-Bulindo-24h'!D38,'28.09 Kira-Bulindo-24h'!D38,'29.09 Kira-Bulindo'!D38)</f>
        <v>6.1428571428571432</v>
      </c>
      <c r="E38" s="49">
        <f>AVERAGE('23.09 Kiira-Bulindo'!E38,'24.09 Kira-Bulindo'!E38,'25.09 Kira-Bulindo'!E38,'27.09 Kira-Bulindo'!E38,'26.09 Kira-Bulindo-24h'!E38,'28.09 Kira-Bulindo-24h'!E38,'29.09 Kira-Bulindo'!E38)</f>
        <v>3.2857142857142856</v>
      </c>
      <c r="F38" s="49">
        <f>AVERAGE('23.09 Kiira-Bulindo'!F38,'24.09 Kira-Bulindo'!F38,'25.09 Kira-Bulindo'!F38,'27.09 Kira-Bulindo'!F38,'26.09 Kira-Bulindo-24h'!F38,'28.09 Kira-Bulindo-24h'!F38,'29.09 Kira-Bulindo'!F38)</f>
        <v>9</v>
      </c>
      <c r="G38" s="49">
        <f>AVERAGE('23.09 Kiira-Bulindo'!G38,'24.09 Kira-Bulindo'!G38,'25.09 Kira-Bulindo'!G38,'27.09 Kira-Bulindo'!G38,'26.09 Kira-Bulindo-24h'!G38,'28.09 Kira-Bulindo-24h'!G38,'29.09 Kira-Bulindo'!G38)</f>
        <v>0.2857142857142857</v>
      </c>
      <c r="H38" s="49">
        <f>AVERAGE('23.09 Kiira-Bulindo'!H38,'24.09 Kira-Bulindo'!H38,'25.09 Kira-Bulindo'!H38,'27.09 Kira-Bulindo'!H38,'26.09 Kira-Bulindo-24h'!H38,'28.09 Kira-Bulindo-24h'!H38,'29.09 Kira-Bulindo'!H38)</f>
        <v>0</v>
      </c>
      <c r="I38" s="49">
        <f>AVERAGE('23.09 Kiira-Bulindo'!I38,'24.09 Kira-Bulindo'!I38,'25.09 Kira-Bulindo'!I38,'27.09 Kira-Bulindo'!I38,'26.09 Kira-Bulindo-24h'!I38,'28.09 Kira-Bulindo-24h'!I38,'29.09 Kira-Bulindo'!I38)</f>
        <v>4.8571428571428568</v>
      </c>
      <c r="J38" s="49">
        <f>AVERAGE('23.09 Kiira-Bulindo'!J38,'24.09 Kira-Bulindo'!J38,'25.09 Kira-Bulindo'!J38,'27.09 Kira-Bulindo'!J38,'26.09 Kira-Bulindo-24h'!J38,'28.09 Kira-Bulindo-24h'!J38,'29.09 Kira-Bulindo'!J38)</f>
        <v>2</v>
      </c>
      <c r="K38" s="49">
        <f>AVERAGE('23.09 Kiira-Bulindo'!K38,'24.09 Kira-Bulindo'!K38,'25.09 Kira-Bulindo'!K38,'27.09 Kira-Bulindo'!K38,'26.09 Kira-Bulindo-24h'!K38,'28.09 Kira-Bulindo-24h'!K38,'29.09 Kira-Bulindo'!K38)</f>
        <v>0.8571428571428571</v>
      </c>
      <c r="L38" s="49">
        <f>AVERAGE('23.09 Kiira-Bulindo'!L38,'24.09 Kira-Bulindo'!L38,'25.09 Kira-Bulindo'!L38,'27.09 Kira-Bulindo'!L38,'26.09 Kira-Bulindo-24h'!L38,'28.09 Kira-Bulindo-24h'!L38,'29.09 Kira-Bulindo'!L38)</f>
        <v>0</v>
      </c>
      <c r="M38" s="49">
        <f>AVERAGE('23.09 Kiira-Bulindo'!M38,'24.09 Kira-Bulindo'!M38,'25.09 Kira-Bulindo'!M38,'27.09 Kira-Bulindo'!M38,'26.09 Kira-Bulindo-24h'!M38,'28.09 Kira-Bulindo-24h'!M38,'29.09 Kira-Bulindo'!M38)</f>
        <v>53.571428571428569</v>
      </c>
      <c r="N38" s="49">
        <f>AVERAGE('23.09 Kiira-Bulindo'!N38,'24.09 Kira-Bulindo'!N38,'25.09 Kira-Bulindo'!N38,'27.09 Kira-Bulindo'!N38,'26.09 Kira-Bulindo-24h'!N38,'28.09 Kira-Bulindo-24h'!N38,'29.09 Kira-Bulindo'!N38)</f>
        <v>0</v>
      </c>
      <c r="O38" s="15">
        <f t="shared" si="0"/>
        <v>58.285714285714278</v>
      </c>
      <c r="P38" s="15">
        <f t="shared" si="1"/>
        <v>111.85714285714285</v>
      </c>
      <c r="R38" s="28" t="s">
        <v>86</v>
      </c>
      <c r="S38" s="16">
        <f t="shared" ref="S38:AF38" si="30">SUM(S13:S18)</f>
        <v>750.85714285714289</v>
      </c>
      <c r="T38" s="16">
        <f t="shared" si="30"/>
        <v>150.42857142857142</v>
      </c>
      <c r="U38" s="16">
        <f t="shared" si="30"/>
        <v>133.57142857142858</v>
      </c>
      <c r="V38" s="16">
        <f t="shared" si="30"/>
        <v>188.14285714285714</v>
      </c>
      <c r="W38" s="16">
        <f t="shared" si="30"/>
        <v>3</v>
      </c>
      <c r="X38" s="16">
        <f t="shared" si="30"/>
        <v>0.42857142857142855</v>
      </c>
      <c r="Y38" s="16">
        <f t="shared" si="30"/>
        <v>150.57142857142856</v>
      </c>
      <c r="Z38" s="16">
        <f t="shared" si="30"/>
        <v>30.857142857142854</v>
      </c>
      <c r="AA38" s="16">
        <f t="shared" si="30"/>
        <v>18.428571428571431</v>
      </c>
      <c r="AB38" s="16">
        <f t="shared" si="30"/>
        <v>1.2857142857142856</v>
      </c>
      <c r="AC38" s="16">
        <f t="shared" si="30"/>
        <v>1460.1428571428571</v>
      </c>
      <c r="AD38" s="16">
        <f t="shared" si="30"/>
        <v>1.1428571428571428</v>
      </c>
      <c r="AE38" s="32">
        <f t="shared" si="30"/>
        <v>1428.7142857142858</v>
      </c>
      <c r="AF38" s="32">
        <f t="shared" si="30"/>
        <v>2888.8571428571431</v>
      </c>
    </row>
    <row r="39" spans="2:32" ht="23.1" customHeight="1" x14ac:dyDescent="0.25">
      <c r="B39" s="24" t="s">
        <v>66</v>
      </c>
      <c r="C39" s="49">
        <f>AVERAGE('23.09 Kiira-Bulindo'!C39,'24.09 Kira-Bulindo'!C39,'25.09 Kira-Bulindo'!C39,'27.09 Kira-Bulindo'!C39,'26.09 Kira-Bulindo-24h'!C39,'28.09 Kira-Bulindo-24h'!C39,'29.09 Kira-Bulindo'!C39)</f>
        <v>35</v>
      </c>
      <c r="D39" s="49">
        <f>AVERAGE('23.09 Kiira-Bulindo'!D39,'24.09 Kira-Bulindo'!D39,'25.09 Kira-Bulindo'!D39,'27.09 Kira-Bulindo'!D39,'26.09 Kira-Bulindo-24h'!D39,'28.09 Kira-Bulindo-24h'!D39,'29.09 Kira-Bulindo'!D39)</f>
        <v>5.2857142857142856</v>
      </c>
      <c r="E39" s="49">
        <f>AVERAGE('23.09 Kiira-Bulindo'!E39,'24.09 Kira-Bulindo'!E39,'25.09 Kira-Bulindo'!E39,'27.09 Kira-Bulindo'!E39,'26.09 Kira-Bulindo-24h'!E39,'28.09 Kira-Bulindo-24h'!E39,'29.09 Kira-Bulindo'!E39)</f>
        <v>5.8571428571428568</v>
      </c>
      <c r="F39" s="49">
        <f>AVERAGE('23.09 Kiira-Bulindo'!F39,'24.09 Kira-Bulindo'!F39,'25.09 Kira-Bulindo'!F39,'27.09 Kira-Bulindo'!F39,'26.09 Kira-Bulindo-24h'!F39,'28.09 Kira-Bulindo-24h'!F39,'29.09 Kira-Bulindo'!F39)</f>
        <v>7.4285714285714288</v>
      </c>
      <c r="G39" s="49">
        <f>AVERAGE('23.09 Kiira-Bulindo'!G39,'24.09 Kira-Bulindo'!G39,'25.09 Kira-Bulindo'!G39,'27.09 Kira-Bulindo'!G39,'26.09 Kira-Bulindo-24h'!G39,'28.09 Kira-Bulindo-24h'!G39,'29.09 Kira-Bulindo'!G39)</f>
        <v>0.14285714285714285</v>
      </c>
      <c r="H39" s="49">
        <f>AVERAGE('23.09 Kiira-Bulindo'!H39,'24.09 Kira-Bulindo'!H39,'25.09 Kira-Bulindo'!H39,'27.09 Kira-Bulindo'!H39,'26.09 Kira-Bulindo-24h'!H39,'28.09 Kira-Bulindo-24h'!H39,'29.09 Kira-Bulindo'!H39)</f>
        <v>0</v>
      </c>
      <c r="I39" s="49">
        <f>AVERAGE('23.09 Kiira-Bulindo'!I39,'24.09 Kira-Bulindo'!I39,'25.09 Kira-Bulindo'!I39,'27.09 Kira-Bulindo'!I39,'26.09 Kira-Bulindo-24h'!I39,'28.09 Kira-Bulindo-24h'!I39,'29.09 Kira-Bulindo'!I39)</f>
        <v>6.4285714285714288</v>
      </c>
      <c r="J39" s="49">
        <f>AVERAGE('23.09 Kiira-Bulindo'!J39,'24.09 Kira-Bulindo'!J39,'25.09 Kira-Bulindo'!J39,'27.09 Kira-Bulindo'!J39,'26.09 Kira-Bulindo-24h'!J39,'28.09 Kira-Bulindo-24h'!J39,'29.09 Kira-Bulindo'!J39)</f>
        <v>1.2857142857142858</v>
      </c>
      <c r="K39" s="49">
        <f>AVERAGE('23.09 Kiira-Bulindo'!K39,'24.09 Kira-Bulindo'!K39,'25.09 Kira-Bulindo'!K39,'27.09 Kira-Bulindo'!K39,'26.09 Kira-Bulindo-24h'!K39,'28.09 Kira-Bulindo-24h'!K39,'29.09 Kira-Bulindo'!K39)</f>
        <v>0.5714285714285714</v>
      </c>
      <c r="L39" s="49">
        <f>AVERAGE('23.09 Kiira-Bulindo'!L39,'24.09 Kira-Bulindo'!L39,'25.09 Kira-Bulindo'!L39,'27.09 Kira-Bulindo'!L39,'26.09 Kira-Bulindo-24h'!L39,'28.09 Kira-Bulindo-24h'!L39,'29.09 Kira-Bulindo'!L39)</f>
        <v>0</v>
      </c>
      <c r="M39" s="49">
        <f>AVERAGE('23.09 Kiira-Bulindo'!M39,'24.09 Kira-Bulindo'!M39,'25.09 Kira-Bulindo'!M39,'27.09 Kira-Bulindo'!M39,'26.09 Kira-Bulindo-24h'!M39,'28.09 Kira-Bulindo-24h'!M39,'29.09 Kira-Bulindo'!M39)</f>
        <v>53.857142857142854</v>
      </c>
      <c r="N39" s="49">
        <f>AVERAGE('23.09 Kiira-Bulindo'!N39,'24.09 Kira-Bulindo'!N39,'25.09 Kira-Bulindo'!N39,'27.09 Kira-Bulindo'!N39,'26.09 Kira-Bulindo-24h'!N39,'28.09 Kira-Bulindo-24h'!N39,'29.09 Kira-Bulindo'!N39)</f>
        <v>0.2857142857142857</v>
      </c>
      <c r="O39" s="15">
        <f t="shared" si="0"/>
        <v>62.285714285714285</v>
      </c>
      <c r="P39" s="15">
        <f t="shared" si="1"/>
        <v>116.14285714285715</v>
      </c>
      <c r="R39" s="29" t="s">
        <v>87</v>
      </c>
      <c r="S39" s="16">
        <f t="shared" ref="S39:AF39" si="31">SUM(S19:S21)</f>
        <v>676.42857142857144</v>
      </c>
      <c r="T39" s="16">
        <f t="shared" si="31"/>
        <v>116.28571428571428</v>
      </c>
      <c r="U39" s="16">
        <f t="shared" si="31"/>
        <v>84</v>
      </c>
      <c r="V39" s="16">
        <f t="shared" si="31"/>
        <v>110.14285714285714</v>
      </c>
      <c r="W39" s="16">
        <f t="shared" si="31"/>
        <v>5.7142857142857135</v>
      </c>
      <c r="X39" s="16">
        <f t="shared" si="31"/>
        <v>0.2857142857142857</v>
      </c>
      <c r="Y39" s="16">
        <f t="shared" si="31"/>
        <v>51.428571428571431</v>
      </c>
      <c r="Z39" s="16">
        <f t="shared" si="31"/>
        <v>11.285714285714285</v>
      </c>
      <c r="AA39" s="16">
        <f t="shared" si="31"/>
        <v>7.4285714285714288</v>
      </c>
      <c r="AB39" s="16">
        <f t="shared" si="31"/>
        <v>0.5714285714285714</v>
      </c>
      <c r="AC39" s="16">
        <f t="shared" si="31"/>
        <v>721</v>
      </c>
      <c r="AD39" s="16">
        <f t="shared" si="31"/>
        <v>0.2857142857142857</v>
      </c>
      <c r="AE39" s="32">
        <f t="shared" si="31"/>
        <v>1063.8571428571429</v>
      </c>
      <c r="AF39" s="32">
        <f t="shared" si="31"/>
        <v>1784.8571428571429</v>
      </c>
    </row>
    <row r="40" spans="2:32" ht="23.1" customHeight="1" x14ac:dyDescent="0.25">
      <c r="B40" s="24" t="s">
        <v>67</v>
      </c>
      <c r="C40" s="49">
        <f>AVERAGE('23.09 Kiira-Bulindo'!C40,'24.09 Kira-Bulindo'!C40,'25.09 Kira-Bulindo'!C40,'27.09 Kira-Bulindo'!C40,'26.09 Kira-Bulindo-24h'!C40,'28.09 Kira-Bulindo-24h'!C40,'29.09 Kira-Bulindo'!C40)</f>
        <v>33.285714285714285</v>
      </c>
      <c r="D40" s="49">
        <f>AVERAGE('23.09 Kiira-Bulindo'!D40,'24.09 Kira-Bulindo'!D40,'25.09 Kira-Bulindo'!D40,'27.09 Kira-Bulindo'!D40,'26.09 Kira-Bulindo-24h'!D40,'28.09 Kira-Bulindo-24h'!D40,'29.09 Kira-Bulindo'!D40)</f>
        <v>7.7142857142857144</v>
      </c>
      <c r="E40" s="49">
        <f>AVERAGE('23.09 Kiira-Bulindo'!E40,'24.09 Kira-Bulindo'!E40,'25.09 Kira-Bulindo'!E40,'27.09 Kira-Bulindo'!E40,'26.09 Kira-Bulindo-24h'!E40,'28.09 Kira-Bulindo-24h'!E40,'29.09 Kira-Bulindo'!E40)</f>
        <v>6.7142857142857144</v>
      </c>
      <c r="F40" s="49">
        <f>AVERAGE('23.09 Kiira-Bulindo'!F40,'24.09 Kira-Bulindo'!F40,'25.09 Kira-Bulindo'!F40,'27.09 Kira-Bulindo'!F40,'26.09 Kira-Bulindo-24h'!F40,'28.09 Kira-Bulindo-24h'!F40,'29.09 Kira-Bulindo'!F40)</f>
        <v>8.4285714285714288</v>
      </c>
      <c r="G40" s="49">
        <f>AVERAGE('23.09 Kiira-Bulindo'!G40,'24.09 Kira-Bulindo'!G40,'25.09 Kira-Bulindo'!G40,'27.09 Kira-Bulindo'!G40,'26.09 Kira-Bulindo-24h'!G40,'28.09 Kira-Bulindo-24h'!G40,'29.09 Kira-Bulindo'!G40)</f>
        <v>0</v>
      </c>
      <c r="H40" s="49">
        <f>AVERAGE('23.09 Kiira-Bulindo'!H40,'24.09 Kira-Bulindo'!H40,'25.09 Kira-Bulindo'!H40,'27.09 Kira-Bulindo'!H40,'26.09 Kira-Bulindo-24h'!H40,'28.09 Kira-Bulindo-24h'!H40,'29.09 Kira-Bulindo'!H40)</f>
        <v>0</v>
      </c>
      <c r="I40" s="49">
        <f>AVERAGE('23.09 Kiira-Bulindo'!I40,'24.09 Kira-Bulindo'!I40,'25.09 Kira-Bulindo'!I40,'27.09 Kira-Bulindo'!I40,'26.09 Kira-Bulindo-24h'!I40,'28.09 Kira-Bulindo-24h'!I40,'29.09 Kira-Bulindo'!I40)</f>
        <v>5.8571428571428568</v>
      </c>
      <c r="J40" s="49">
        <f>AVERAGE('23.09 Kiira-Bulindo'!J40,'24.09 Kira-Bulindo'!J40,'25.09 Kira-Bulindo'!J40,'27.09 Kira-Bulindo'!J40,'26.09 Kira-Bulindo-24h'!J40,'28.09 Kira-Bulindo-24h'!J40,'29.09 Kira-Bulindo'!J40)</f>
        <v>1.4285714285714286</v>
      </c>
      <c r="K40" s="49">
        <f>AVERAGE('23.09 Kiira-Bulindo'!K40,'24.09 Kira-Bulindo'!K40,'25.09 Kira-Bulindo'!K40,'27.09 Kira-Bulindo'!K40,'26.09 Kira-Bulindo-24h'!K40,'28.09 Kira-Bulindo-24h'!K40,'29.09 Kira-Bulindo'!K40)</f>
        <v>1.2857142857142858</v>
      </c>
      <c r="L40" s="49">
        <f>AVERAGE('23.09 Kiira-Bulindo'!L40,'24.09 Kira-Bulindo'!L40,'25.09 Kira-Bulindo'!L40,'27.09 Kira-Bulindo'!L40,'26.09 Kira-Bulindo-24h'!L40,'28.09 Kira-Bulindo-24h'!L40,'29.09 Kira-Bulindo'!L40)</f>
        <v>0</v>
      </c>
      <c r="M40" s="49">
        <f>AVERAGE('23.09 Kiira-Bulindo'!M40,'24.09 Kira-Bulindo'!M40,'25.09 Kira-Bulindo'!M40,'27.09 Kira-Bulindo'!M40,'26.09 Kira-Bulindo-24h'!M40,'28.09 Kira-Bulindo-24h'!M40,'29.09 Kira-Bulindo'!M40)</f>
        <v>54.428571428571431</v>
      </c>
      <c r="N40" s="49">
        <f>AVERAGE('23.09 Kiira-Bulindo'!N40,'24.09 Kira-Bulindo'!N40,'25.09 Kira-Bulindo'!N40,'27.09 Kira-Bulindo'!N40,'26.09 Kira-Bulindo-24h'!N40,'28.09 Kira-Bulindo-24h'!N40,'29.09 Kira-Bulindo'!N40)</f>
        <v>0</v>
      </c>
      <c r="O40" s="15">
        <f t="shared" si="0"/>
        <v>64.714285714285722</v>
      </c>
      <c r="P40" s="15">
        <f t="shared" si="1"/>
        <v>119.14285714285715</v>
      </c>
      <c r="R40" s="5" t="s">
        <v>17</v>
      </c>
      <c r="S40" s="16">
        <f t="shared" ref="S40:AF40" si="32">SUM(S10:S21)</f>
        <v>1763.8571428571431</v>
      </c>
      <c r="T40" s="16">
        <f t="shared" si="32"/>
        <v>323.42857142857139</v>
      </c>
      <c r="U40" s="16">
        <f t="shared" si="32"/>
        <v>267.28571428571433</v>
      </c>
      <c r="V40" s="16">
        <f t="shared" si="32"/>
        <v>410.28571428571433</v>
      </c>
      <c r="W40" s="16">
        <f t="shared" si="32"/>
        <v>12.428571428571427</v>
      </c>
      <c r="X40" s="16">
        <f t="shared" si="32"/>
        <v>1.1428571428571428</v>
      </c>
      <c r="Y40" s="16">
        <f t="shared" si="32"/>
        <v>248.14285714285714</v>
      </c>
      <c r="Z40" s="16">
        <f t="shared" si="32"/>
        <v>50.428571428571438</v>
      </c>
      <c r="AA40" s="16">
        <f t="shared" si="32"/>
        <v>33.857142857142861</v>
      </c>
      <c r="AB40" s="16">
        <f t="shared" si="32"/>
        <v>2.8571428571428568</v>
      </c>
      <c r="AC40" s="16">
        <f t="shared" si="32"/>
        <v>3124.5714285714284</v>
      </c>
      <c r="AD40" s="16">
        <f t="shared" si="32"/>
        <v>1.8571428571428568</v>
      </c>
      <c r="AE40" s="32">
        <f t="shared" si="32"/>
        <v>3115.5714285714289</v>
      </c>
      <c r="AF40" s="32">
        <f t="shared" si="32"/>
        <v>6240.142857142856</v>
      </c>
    </row>
    <row r="41" spans="2:32" ht="23.1" customHeight="1" x14ac:dyDescent="0.25">
      <c r="B41" s="23" t="s">
        <v>68</v>
      </c>
      <c r="C41" s="49">
        <f>AVERAGE('23.09 Kiira-Bulindo'!C41,'24.09 Kira-Bulindo'!C41,'25.09 Kira-Bulindo'!C41,'27.09 Kira-Bulindo'!C41,'26.09 Kira-Bulindo-24h'!C41,'28.09 Kira-Bulindo-24h'!C41,'29.09 Kira-Bulindo'!C41)</f>
        <v>36</v>
      </c>
      <c r="D41" s="49">
        <f>AVERAGE('23.09 Kiira-Bulindo'!D41,'24.09 Kira-Bulindo'!D41,'25.09 Kira-Bulindo'!D41,'27.09 Kira-Bulindo'!D41,'26.09 Kira-Bulindo-24h'!D41,'28.09 Kira-Bulindo-24h'!D41,'29.09 Kira-Bulindo'!D41)</f>
        <v>7.2857142857142856</v>
      </c>
      <c r="E41" s="49">
        <f>AVERAGE('23.09 Kiira-Bulindo'!E41,'24.09 Kira-Bulindo'!E41,'25.09 Kira-Bulindo'!E41,'27.09 Kira-Bulindo'!E41,'26.09 Kira-Bulindo-24h'!E41,'28.09 Kira-Bulindo-24h'!E41,'29.09 Kira-Bulindo'!E41)</f>
        <v>4.8571428571428568</v>
      </c>
      <c r="F41" s="49">
        <f>AVERAGE('23.09 Kiira-Bulindo'!F41,'24.09 Kira-Bulindo'!F41,'25.09 Kira-Bulindo'!F41,'27.09 Kira-Bulindo'!F41,'26.09 Kira-Bulindo-24h'!F41,'28.09 Kira-Bulindo-24h'!F41,'29.09 Kira-Bulindo'!F41)</f>
        <v>7.1428571428571432</v>
      </c>
      <c r="G41" s="49">
        <f>AVERAGE('23.09 Kiira-Bulindo'!G41,'24.09 Kira-Bulindo'!G41,'25.09 Kira-Bulindo'!G41,'27.09 Kira-Bulindo'!G41,'26.09 Kira-Bulindo-24h'!G41,'28.09 Kira-Bulindo-24h'!G41,'29.09 Kira-Bulindo'!G41)</f>
        <v>0.42857142857142855</v>
      </c>
      <c r="H41" s="49">
        <f>AVERAGE('23.09 Kiira-Bulindo'!H41,'24.09 Kira-Bulindo'!H41,'25.09 Kira-Bulindo'!H41,'27.09 Kira-Bulindo'!H41,'26.09 Kira-Bulindo-24h'!H41,'28.09 Kira-Bulindo-24h'!H41,'29.09 Kira-Bulindo'!H41)</f>
        <v>0</v>
      </c>
      <c r="I41" s="49">
        <f>AVERAGE('23.09 Kiira-Bulindo'!I41,'24.09 Kira-Bulindo'!I41,'25.09 Kira-Bulindo'!I41,'27.09 Kira-Bulindo'!I41,'26.09 Kira-Bulindo-24h'!I41,'28.09 Kira-Bulindo-24h'!I41,'29.09 Kira-Bulindo'!I41)</f>
        <v>6</v>
      </c>
      <c r="J41" s="49">
        <f>AVERAGE('23.09 Kiira-Bulindo'!J41,'24.09 Kira-Bulindo'!J41,'25.09 Kira-Bulindo'!J41,'27.09 Kira-Bulindo'!J41,'26.09 Kira-Bulindo-24h'!J41,'28.09 Kira-Bulindo-24h'!J41,'29.09 Kira-Bulindo'!J41)</f>
        <v>0.8571428571428571</v>
      </c>
      <c r="K41" s="49">
        <f>AVERAGE('23.09 Kiira-Bulindo'!K41,'24.09 Kira-Bulindo'!K41,'25.09 Kira-Bulindo'!K41,'27.09 Kira-Bulindo'!K41,'26.09 Kira-Bulindo-24h'!K41,'28.09 Kira-Bulindo-24h'!K41,'29.09 Kira-Bulindo'!K41)</f>
        <v>0.8571428571428571</v>
      </c>
      <c r="L41" s="49">
        <f>AVERAGE('23.09 Kiira-Bulindo'!L41,'24.09 Kira-Bulindo'!L41,'25.09 Kira-Bulindo'!L41,'27.09 Kira-Bulindo'!L41,'26.09 Kira-Bulindo-24h'!L41,'28.09 Kira-Bulindo-24h'!L41,'29.09 Kira-Bulindo'!L41)</f>
        <v>0.14285714285714285</v>
      </c>
      <c r="M41" s="49">
        <f>AVERAGE('23.09 Kiira-Bulindo'!M41,'24.09 Kira-Bulindo'!M41,'25.09 Kira-Bulindo'!M41,'27.09 Kira-Bulindo'!M41,'26.09 Kira-Bulindo-24h'!M41,'28.09 Kira-Bulindo-24h'!M41,'29.09 Kira-Bulindo'!M41)</f>
        <v>51.142857142857146</v>
      </c>
      <c r="N41" s="49">
        <f>AVERAGE('23.09 Kiira-Bulindo'!N41,'24.09 Kira-Bulindo'!N41,'25.09 Kira-Bulindo'!N41,'27.09 Kira-Bulindo'!N41,'26.09 Kira-Bulindo-24h'!N41,'28.09 Kira-Bulindo-24h'!N41,'29.09 Kira-Bulindo'!N41)</f>
        <v>0</v>
      </c>
      <c r="O41" s="15">
        <f t="shared" si="0"/>
        <v>63.571428571428569</v>
      </c>
      <c r="P41" s="15">
        <f t="shared" si="1"/>
        <v>114.71428571428572</v>
      </c>
      <c r="R41" s="5" t="s">
        <v>182</v>
      </c>
      <c r="S41" s="16">
        <f ca="1">SUM(S10:S33)</f>
        <v>3225.3571428571431</v>
      </c>
      <c r="T41" s="16">
        <f t="shared" ref="T41:AD41" si="33">SUM(T10:T33)</f>
        <v>490.92857142857139</v>
      </c>
      <c r="U41" s="16">
        <f t="shared" si="33"/>
        <v>411.28571428571433</v>
      </c>
      <c r="V41" s="16">
        <f t="shared" si="33"/>
        <v>615.28571428571433</v>
      </c>
      <c r="W41" s="16">
        <f t="shared" si="33"/>
        <v>18.928571428571427</v>
      </c>
      <c r="X41" s="16">
        <f t="shared" si="33"/>
        <v>3.1428571428571428</v>
      </c>
      <c r="Y41" s="16">
        <f t="shared" si="33"/>
        <v>322.64285714285711</v>
      </c>
      <c r="Z41" s="16">
        <f t="shared" si="33"/>
        <v>58.928571428571438</v>
      </c>
      <c r="AA41" s="16">
        <f t="shared" si="33"/>
        <v>37.857142857142861</v>
      </c>
      <c r="AB41" s="16">
        <f t="shared" si="33"/>
        <v>4.3571428571428568</v>
      </c>
      <c r="AC41" s="16">
        <f t="shared" si="33"/>
        <v>4983.0714285714284</v>
      </c>
      <c r="AD41" s="16">
        <f t="shared" si="33"/>
        <v>1.8571428571428568</v>
      </c>
      <c r="AE41" s="32">
        <f ca="1">SUM(AE10:AE33)</f>
        <v>5190.5714285714294</v>
      </c>
      <c r="AF41" s="32">
        <f ca="1">SUM(AF10:AF33)</f>
        <v>10173.642857142855</v>
      </c>
    </row>
    <row r="42" spans="2:32" ht="23.1" customHeight="1" x14ac:dyDescent="0.25">
      <c r="B42" s="24" t="s">
        <v>69</v>
      </c>
      <c r="C42" s="49">
        <f>AVERAGE('23.09 Kiira-Bulindo'!C42,'24.09 Kira-Bulindo'!C42,'25.09 Kira-Bulindo'!C42,'27.09 Kira-Bulindo'!C42,'26.09 Kira-Bulindo-24h'!C42,'28.09 Kira-Bulindo-24h'!C42,'29.09 Kira-Bulindo'!C42)</f>
        <v>34</v>
      </c>
      <c r="D42" s="49">
        <f>AVERAGE('23.09 Kiira-Bulindo'!D42,'24.09 Kira-Bulindo'!D42,'25.09 Kira-Bulindo'!D42,'27.09 Kira-Bulindo'!D42,'26.09 Kira-Bulindo-24h'!D42,'28.09 Kira-Bulindo-24h'!D42,'29.09 Kira-Bulindo'!D42)</f>
        <v>6.7142857142857144</v>
      </c>
      <c r="E42" s="49">
        <f>AVERAGE('23.09 Kiira-Bulindo'!E42,'24.09 Kira-Bulindo'!E42,'25.09 Kira-Bulindo'!E42,'27.09 Kira-Bulindo'!E42,'26.09 Kira-Bulindo-24h'!E42,'28.09 Kira-Bulindo-24h'!E42,'29.09 Kira-Bulindo'!E42)</f>
        <v>5</v>
      </c>
      <c r="F42" s="49">
        <f>AVERAGE('23.09 Kiira-Bulindo'!F42,'24.09 Kira-Bulindo'!F42,'25.09 Kira-Bulindo'!F42,'27.09 Kira-Bulindo'!F42,'26.09 Kira-Bulindo-24h'!F42,'28.09 Kira-Bulindo-24h'!F42,'29.09 Kira-Bulindo'!F42)</f>
        <v>9</v>
      </c>
      <c r="G42" s="49">
        <f>AVERAGE('23.09 Kiira-Bulindo'!G42,'24.09 Kira-Bulindo'!G42,'25.09 Kira-Bulindo'!G42,'27.09 Kira-Bulindo'!G42,'26.09 Kira-Bulindo-24h'!G42,'28.09 Kira-Bulindo-24h'!G42,'29.09 Kira-Bulindo'!G42)</f>
        <v>0</v>
      </c>
      <c r="H42" s="49">
        <f>AVERAGE('23.09 Kiira-Bulindo'!H42,'24.09 Kira-Bulindo'!H42,'25.09 Kira-Bulindo'!H42,'27.09 Kira-Bulindo'!H42,'26.09 Kira-Bulindo-24h'!H42,'28.09 Kira-Bulindo-24h'!H42,'29.09 Kira-Bulindo'!H42)</f>
        <v>0.42857142857142855</v>
      </c>
      <c r="I42" s="49">
        <f>AVERAGE('23.09 Kiira-Bulindo'!I42,'24.09 Kira-Bulindo'!I42,'25.09 Kira-Bulindo'!I42,'27.09 Kira-Bulindo'!I42,'26.09 Kira-Bulindo-24h'!I42,'28.09 Kira-Bulindo-24h'!I42,'29.09 Kira-Bulindo'!I42)</f>
        <v>6.7142857142857144</v>
      </c>
      <c r="J42" s="49">
        <f>AVERAGE('23.09 Kiira-Bulindo'!J42,'24.09 Kira-Bulindo'!J42,'25.09 Kira-Bulindo'!J42,'27.09 Kira-Bulindo'!J42,'26.09 Kira-Bulindo-24h'!J42,'28.09 Kira-Bulindo-24h'!J42,'29.09 Kira-Bulindo'!J42)</f>
        <v>1.4285714285714286</v>
      </c>
      <c r="K42" s="49">
        <f>AVERAGE('23.09 Kiira-Bulindo'!K42,'24.09 Kira-Bulindo'!K42,'25.09 Kira-Bulindo'!K42,'27.09 Kira-Bulindo'!K42,'26.09 Kira-Bulindo-24h'!K42,'28.09 Kira-Bulindo-24h'!K42,'29.09 Kira-Bulindo'!K42)</f>
        <v>0.42857142857142855</v>
      </c>
      <c r="L42" s="49">
        <f>AVERAGE('23.09 Kiira-Bulindo'!L42,'24.09 Kira-Bulindo'!L42,'25.09 Kira-Bulindo'!L42,'27.09 Kira-Bulindo'!L42,'26.09 Kira-Bulindo-24h'!L42,'28.09 Kira-Bulindo-24h'!L42,'29.09 Kira-Bulindo'!L42)</f>
        <v>0</v>
      </c>
      <c r="M42" s="49">
        <f>AVERAGE('23.09 Kiira-Bulindo'!M42,'24.09 Kira-Bulindo'!M42,'25.09 Kira-Bulindo'!M42,'27.09 Kira-Bulindo'!M42,'26.09 Kira-Bulindo-24h'!M42,'28.09 Kira-Bulindo-24h'!M42,'29.09 Kira-Bulindo'!M42)</f>
        <v>58.428571428571431</v>
      </c>
      <c r="N42" s="49">
        <f>AVERAGE('23.09 Kiira-Bulindo'!N42,'24.09 Kira-Bulindo'!N42,'25.09 Kira-Bulindo'!N42,'27.09 Kira-Bulindo'!N42,'26.09 Kira-Bulindo-24h'!N42,'28.09 Kira-Bulindo-24h'!N42,'29.09 Kira-Bulindo'!N42)</f>
        <v>0</v>
      </c>
      <c r="O42" s="15">
        <f t="shared" si="0"/>
        <v>63.714285714285722</v>
      </c>
      <c r="P42" s="15">
        <f t="shared" si="1"/>
        <v>122.14285714285715</v>
      </c>
      <c r="R42" s="5" t="s">
        <v>160</v>
      </c>
      <c r="S42" s="48">
        <f ca="1">S41/S40</f>
        <v>1.8285818417429334</v>
      </c>
      <c r="T42" s="48">
        <f t="shared" ref="T42:AF42" si="34">T41/T40</f>
        <v>1.5178886925795054</v>
      </c>
      <c r="U42" s="48">
        <f t="shared" si="34"/>
        <v>1.5387493319080705</v>
      </c>
      <c r="V42" s="48">
        <f t="shared" si="34"/>
        <v>1.4996518105849581</v>
      </c>
      <c r="W42" s="48">
        <f t="shared" si="34"/>
        <v>1.5229885057471264</v>
      </c>
      <c r="X42" s="48">
        <f t="shared" si="34"/>
        <v>2.75</v>
      </c>
      <c r="Y42" s="48">
        <f t="shared" si="34"/>
        <v>1.3002302820955669</v>
      </c>
      <c r="Z42" s="48">
        <f t="shared" si="34"/>
        <v>1.1685552407932012</v>
      </c>
      <c r="AA42" s="48">
        <f t="shared" si="34"/>
        <v>1.1181434599156117</v>
      </c>
      <c r="AB42" s="48">
        <f t="shared" si="34"/>
        <v>1.5250000000000001</v>
      </c>
      <c r="AC42" s="48">
        <f t="shared" si="34"/>
        <v>1.5948015727871252</v>
      </c>
      <c r="AD42" s="48">
        <f t="shared" si="34"/>
        <v>1</v>
      </c>
      <c r="AE42" s="59">
        <f t="shared" ca="1" si="34"/>
        <v>1.6660094456417076</v>
      </c>
      <c r="AF42" s="59">
        <f t="shared" ca="1" si="34"/>
        <v>1.630354158558641</v>
      </c>
    </row>
    <row r="43" spans="2:32" ht="23.1" customHeight="1" x14ac:dyDescent="0.25">
      <c r="B43" s="23" t="s">
        <v>70</v>
      </c>
      <c r="C43" s="49">
        <f>AVERAGE('23.09 Kiira-Bulindo'!C43,'24.09 Kira-Bulindo'!C43,'25.09 Kira-Bulindo'!C43,'27.09 Kira-Bulindo'!C43,'26.09 Kira-Bulindo-24h'!C43,'28.09 Kira-Bulindo-24h'!C43,'29.09 Kira-Bulindo'!C43)</f>
        <v>38.142857142857146</v>
      </c>
      <c r="D43" s="49">
        <f>AVERAGE('23.09 Kiira-Bulindo'!D43,'24.09 Kira-Bulindo'!D43,'25.09 Kira-Bulindo'!D43,'27.09 Kira-Bulindo'!D43,'26.09 Kira-Bulindo-24h'!D43,'28.09 Kira-Bulindo-24h'!D43,'29.09 Kira-Bulindo'!D43)</f>
        <v>5.1428571428571432</v>
      </c>
      <c r="E43" s="49">
        <f>AVERAGE('23.09 Kiira-Bulindo'!E43,'24.09 Kira-Bulindo'!E43,'25.09 Kira-Bulindo'!E43,'27.09 Kira-Bulindo'!E43,'26.09 Kira-Bulindo-24h'!E43,'28.09 Kira-Bulindo-24h'!E43,'29.09 Kira-Bulindo'!E43)</f>
        <v>6.7142857142857144</v>
      </c>
      <c r="F43" s="49">
        <f>AVERAGE('23.09 Kiira-Bulindo'!F43,'24.09 Kira-Bulindo'!F43,'25.09 Kira-Bulindo'!F43,'27.09 Kira-Bulindo'!F43,'26.09 Kira-Bulindo-24h'!F43,'28.09 Kira-Bulindo-24h'!F43,'29.09 Kira-Bulindo'!F43)</f>
        <v>8.8571428571428577</v>
      </c>
      <c r="G43" s="49">
        <f>AVERAGE('23.09 Kiira-Bulindo'!G43,'24.09 Kira-Bulindo'!G43,'25.09 Kira-Bulindo'!G43,'27.09 Kira-Bulindo'!G43,'26.09 Kira-Bulindo-24h'!G43,'28.09 Kira-Bulindo-24h'!G43,'29.09 Kira-Bulindo'!G43)</f>
        <v>0.14285714285714285</v>
      </c>
      <c r="H43" s="49">
        <f>AVERAGE('23.09 Kiira-Bulindo'!H43,'24.09 Kira-Bulindo'!H43,'25.09 Kira-Bulindo'!H43,'27.09 Kira-Bulindo'!H43,'26.09 Kira-Bulindo-24h'!H43,'28.09 Kira-Bulindo-24h'!H43,'29.09 Kira-Bulindo'!H43)</f>
        <v>0</v>
      </c>
      <c r="I43" s="49">
        <f>AVERAGE('23.09 Kiira-Bulindo'!I43,'24.09 Kira-Bulindo'!I43,'25.09 Kira-Bulindo'!I43,'27.09 Kira-Bulindo'!I43,'26.09 Kira-Bulindo-24h'!I43,'28.09 Kira-Bulindo-24h'!I43,'29.09 Kira-Bulindo'!I43)</f>
        <v>4.8571428571428568</v>
      </c>
      <c r="J43" s="49">
        <f>AVERAGE('23.09 Kiira-Bulindo'!J43,'24.09 Kira-Bulindo'!J43,'25.09 Kira-Bulindo'!J43,'27.09 Kira-Bulindo'!J43,'26.09 Kira-Bulindo-24h'!J43,'28.09 Kira-Bulindo-24h'!J43,'29.09 Kira-Bulindo'!J43)</f>
        <v>1</v>
      </c>
      <c r="K43" s="49">
        <f>AVERAGE('23.09 Kiira-Bulindo'!K43,'24.09 Kira-Bulindo'!K43,'25.09 Kira-Bulindo'!K43,'27.09 Kira-Bulindo'!K43,'26.09 Kira-Bulindo-24h'!K43,'28.09 Kira-Bulindo-24h'!K43,'29.09 Kira-Bulindo'!K43)</f>
        <v>0.8571428571428571</v>
      </c>
      <c r="L43" s="49">
        <f>AVERAGE('23.09 Kiira-Bulindo'!L43,'24.09 Kira-Bulindo'!L43,'25.09 Kira-Bulindo'!L43,'27.09 Kira-Bulindo'!L43,'26.09 Kira-Bulindo-24h'!L43,'28.09 Kira-Bulindo-24h'!L43,'29.09 Kira-Bulindo'!L43)</f>
        <v>0.14285714285714285</v>
      </c>
      <c r="M43" s="49">
        <f>AVERAGE('23.09 Kiira-Bulindo'!M43,'24.09 Kira-Bulindo'!M43,'25.09 Kira-Bulindo'!M43,'27.09 Kira-Bulindo'!M43,'26.09 Kira-Bulindo-24h'!M43,'28.09 Kira-Bulindo-24h'!M43,'29.09 Kira-Bulindo'!M43)</f>
        <v>57.571428571428569</v>
      </c>
      <c r="N43" s="49">
        <f>AVERAGE('23.09 Kiira-Bulindo'!N43,'24.09 Kira-Bulindo'!N43,'25.09 Kira-Bulindo'!N43,'27.09 Kira-Bulindo'!N43,'26.09 Kira-Bulindo-24h'!N43,'28.09 Kira-Bulindo-24h'!N43,'29.09 Kira-Bulindo'!N43)</f>
        <v>0</v>
      </c>
      <c r="O43" s="15">
        <f t="shared" si="0"/>
        <v>65.857142857142861</v>
      </c>
      <c r="P43" s="15">
        <f t="shared" si="1"/>
        <v>123.42857142857143</v>
      </c>
    </row>
    <row r="44" spans="2:32" ht="23.1" customHeight="1" x14ac:dyDescent="0.25">
      <c r="B44" s="25" t="s">
        <v>71</v>
      </c>
      <c r="C44" s="49">
        <f>AVERAGE('23.09 Kiira-Bulindo'!C44,'24.09 Kira-Bulindo'!C44,'25.09 Kira-Bulindo'!C44,'27.09 Kira-Bulindo'!C44,'26.09 Kira-Bulindo-24h'!C44,'28.09 Kira-Bulindo-24h'!C44,'29.09 Kira-Bulindo'!C44)</f>
        <v>37</v>
      </c>
      <c r="D44" s="49">
        <f>AVERAGE('23.09 Kiira-Bulindo'!D44,'24.09 Kira-Bulindo'!D44,'25.09 Kira-Bulindo'!D44,'27.09 Kira-Bulindo'!D44,'26.09 Kira-Bulindo-24h'!D44,'28.09 Kira-Bulindo-24h'!D44,'29.09 Kira-Bulindo'!D44)</f>
        <v>7.8571428571428568</v>
      </c>
      <c r="E44" s="49">
        <f>AVERAGE('23.09 Kiira-Bulindo'!E44,'24.09 Kira-Bulindo'!E44,'25.09 Kira-Bulindo'!E44,'27.09 Kira-Bulindo'!E44,'26.09 Kira-Bulindo-24h'!E44,'28.09 Kira-Bulindo-24h'!E44,'29.09 Kira-Bulindo'!E44)</f>
        <v>5.1428571428571432</v>
      </c>
      <c r="F44" s="49">
        <f>AVERAGE('23.09 Kiira-Bulindo'!F44,'24.09 Kira-Bulindo'!F44,'25.09 Kira-Bulindo'!F44,'27.09 Kira-Bulindo'!F44,'26.09 Kira-Bulindo-24h'!F44,'28.09 Kira-Bulindo-24h'!F44,'29.09 Kira-Bulindo'!F44)</f>
        <v>5.8571428571428568</v>
      </c>
      <c r="G44" s="49">
        <f>AVERAGE('23.09 Kiira-Bulindo'!G44,'24.09 Kira-Bulindo'!G44,'25.09 Kira-Bulindo'!G44,'27.09 Kira-Bulindo'!G44,'26.09 Kira-Bulindo-24h'!G44,'28.09 Kira-Bulindo-24h'!G44,'29.09 Kira-Bulindo'!G44)</f>
        <v>0.2857142857142857</v>
      </c>
      <c r="H44" s="49">
        <f>AVERAGE('23.09 Kiira-Bulindo'!H44,'24.09 Kira-Bulindo'!H44,'25.09 Kira-Bulindo'!H44,'27.09 Kira-Bulindo'!H44,'26.09 Kira-Bulindo-24h'!H44,'28.09 Kira-Bulindo-24h'!H44,'29.09 Kira-Bulindo'!H44)</f>
        <v>0</v>
      </c>
      <c r="I44" s="49">
        <f>AVERAGE('23.09 Kiira-Bulindo'!I44,'24.09 Kira-Bulindo'!I44,'25.09 Kira-Bulindo'!I44,'27.09 Kira-Bulindo'!I44,'26.09 Kira-Bulindo-24h'!I44,'28.09 Kira-Bulindo-24h'!I44,'29.09 Kira-Bulindo'!I44)</f>
        <v>6.5714285714285712</v>
      </c>
      <c r="J44" s="49">
        <f>AVERAGE('23.09 Kiira-Bulindo'!J44,'24.09 Kira-Bulindo'!J44,'25.09 Kira-Bulindo'!J44,'27.09 Kira-Bulindo'!J44,'26.09 Kira-Bulindo-24h'!J44,'28.09 Kira-Bulindo-24h'!J44,'29.09 Kira-Bulindo'!J44)</f>
        <v>1</v>
      </c>
      <c r="K44" s="49">
        <f>AVERAGE('23.09 Kiira-Bulindo'!K44,'24.09 Kira-Bulindo'!K44,'25.09 Kira-Bulindo'!K44,'27.09 Kira-Bulindo'!K44,'26.09 Kira-Bulindo-24h'!K44,'28.09 Kira-Bulindo-24h'!K44,'29.09 Kira-Bulindo'!K44)</f>
        <v>0.8571428571428571</v>
      </c>
      <c r="L44" s="49">
        <f>AVERAGE('23.09 Kiira-Bulindo'!L44,'24.09 Kira-Bulindo'!L44,'25.09 Kira-Bulindo'!L44,'27.09 Kira-Bulindo'!L44,'26.09 Kira-Bulindo-24h'!L44,'28.09 Kira-Bulindo-24h'!L44,'29.09 Kira-Bulindo'!L44)</f>
        <v>0</v>
      </c>
      <c r="M44" s="49">
        <f>AVERAGE('23.09 Kiira-Bulindo'!M44,'24.09 Kira-Bulindo'!M44,'25.09 Kira-Bulindo'!M44,'27.09 Kira-Bulindo'!M44,'26.09 Kira-Bulindo-24h'!M44,'28.09 Kira-Bulindo-24h'!M44,'29.09 Kira-Bulindo'!M44)</f>
        <v>55.285714285714285</v>
      </c>
      <c r="N44" s="49">
        <f>AVERAGE('23.09 Kiira-Bulindo'!N44,'24.09 Kira-Bulindo'!N44,'25.09 Kira-Bulindo'!N44,'27.09 Kira-Bulindo'!N44,'26.09 Kira-Bulindo-24h'!N44,'28.09 Kira-Bulindo-24h'!N44,'29.09 Kira-Bulindo'!N44)</f>
        <v>0</v>
      </c>
      <c r="O44" s="15">
        <f t="shared" si="0"/>
        <v>64.571428571428569</v>
      </c>
      <c r="P44" s="15">
        <f t="shared" si="1"/>
        <v>119.85714285714286</v>
      </c>
    </row>
    <row r="45" spans="2:32" ht="23.1" customHeight="1" x14ac:dyDescent="0.25">
      <c r="B45" s="23" t="s">
        <v>72</v>
      </c>
      <c r="C45" s="49">
        <f>AVERAGE('23.09 Kiira-Bulindo'!C45,'24.09 Kira-Bulindo'!C45,'25.09 Kira-Bulindo'!C45,'27.09 Kira-Bulindo'!C45,'26.09 Kira-Bulindo-24h'!C45,'28.09 Kira-Bulindo-24h'!C45,'29.09 Kira-Bulindo'!C45)</f>
        <v>36.857142857142854</v>
      </c>
      <c r="D45" s="49">
        <f>AVERAGE('23.09 Kiira-Bulindo'!D45,'24.09 Kira-Bulindo'!D45,'25.09 Kira-Bulindo'!D45,'27.09 Kira-Bulindo'!D45,'26.09 Kira-Bulindo-24h'!D45,'28.09 Kira-Bulindo-24h'!D45,'29.09 Kira-Bulindo'!D45)</f>
        <v>7.5714285714285712</v>
      </c>
      <c r="E45" s="49">
        <f>AVERAGE('23.09 Kiira-Bulindo'!E45,'24.09 Kira-Bulindo'!E45,'25.09 Kira-Bulindo'!E45,'27.09 Kira-Bulindo'!E45,'26.09 Kira-Bulindo-24h'!E45,'28.09 Kira-Bulindo-24h'!E45,'29.09 Kira-Bulindo'!E45)</f>
        <v>5.1428571428571432</v>
      </c>
      <c r="F45" s="49">
        <f>AVERAGE('23.09 Kiira-Bulindo'!F45,'24.09 Kira-Bulindo'!F45,'25.09 Kira-Bulindo'!F45,'27.09 Kira-Bulindo'!F45,'26.09 Kira-Bulindo-24h'!F45,'28.09 Kira-Bulindo-24h'!F45,'29.09 Kira-Bulindo'!F45)</f>
        <v>6.5714285714285712</v>
      </c>
      <c r="G45" s="49">
        <f>AVERAGE('23.09 Kiira-Bulindo'!G45,'24.09 Kira-Bulindo'!G45,'25.09 Kira-Bulindo'!G45,'27.09 Kira-Bulindo'!G45,'26.09 Kira-Bulindo-24h'!G45,'28.09 Kira-Bulindo-24h'!G45,'29.09 Kira-Bulindo'!G45)</f>
        <v>0.2857142857142857</v>
      </c>
      <c r="H45" s="49">
        <f>AVERAGE('23.09 Kiira-Bulindo'!H45,'24.09 Kira-Bulindo'!H45,'25.09 Kira-Bulindo'!H45,'27.09 Kira-Bulindo'!H45,'26.09 Kira-Bulindo-24h'!H45,'28.09 Kira-Bulindo-24h'!H45,'29.09 Kira-Bulindo'!H45)</f>
        <v>0</v>
      </c>
      <c r="I45" s="49">
        <f>AVERAGE('23.09 Kiira-Bulindo'!I45,'24.09 Kira-Bulindo'!I45,'25.09 Kira-Bulindo'!I45,'27.09 Kira-Bulindo'!I45,'26.09 Kira-Bulindo-24h'!I45,'28.09 Kira-Bulindo-24h'!I45,'29.09 Kira-Bulindo'!I45)</f>
        <v>5</v>
      </c>
      <c r="J45" s="49">
        <f>AVERAGE('23.09 Kiira-Bulindo'!J45,'24.09 Kira-Bulindo'!J45,'25.09 Kira-Bulindo'!J45,'27.09 Kira-Bulindo'!J45,'26.09 Kira-Bulindo-24h'!J45,'28.09 Kira-Bulindo-24h'!J45,'29.09 Kira-Bulindo'!J45)</f>
        <v>1.2857142857142858</v>
      </c>
      <c r="K45" s="49">
        <f>AVERAGE('23.09 Kiira-Bulindo'!K45,'24.09 Kira-Bulindo'!K45,'25.09 Kira-Bulindo'!K45,'27.09 Kira-Bulindo'!K45,'26.09 Kira-Bulindo-24h'!K45,'28.09 Kira-Bulindo-24h'!K45,'29.09 Kira-Bulindo'!K45)</f>
        <v>0.5714285714285714</v>
      </c>
      <c r="L45" s="49">
        <f>AVERAGE('23.09 Kiira-Bulindo'!L45,'24.09 Kira-Bulindo'!L45,'25.09 Kira-Bulindo'!L45,'27.09 Kira-Bulindo'!L45,'26.09 Kira-Bulindo-24h'!L45,'28.09 Kira-Bulindo-24h'!L45,'29.09 Kira-Bulindo'!L45)</f>
        <v>0</v>
      </c>
      <c r="M45" s="49">
        <f>AVERAGE('23.09 Kiira-Bulindo'!M45,'24.09 Kira-Bulindo'!M45,'25.09 Kira-Bulindo'!M45,'27.09 Kira-Bulindo'!M45,'26.09 Kira-Bulindo-24h'!M45,'28.09 Kira-Bulindo-24h'!M45,'29.09 Kira-Bulindo'!M45)</f>
        <v>53</v>
      </c>
      <c r="N45" s="49">
        <f>AVERAGE('23.09 Kiira-Bulindo'!N45,'24.09 Kira-Bulindo'!N45,'25.09 Kira-Bulindo'!N45,'27.09 Kira-Bulindo'!N45,'26.09 Kira-Bulindo-24h'!N45,'28.09 Kira-Bulindo-24h'!N45,'29.09 Kira-Bulindo'!N45)</f>
        <v>0</v>
      </c>
      <c r="O45" s="15">
        <f t="shared" si="0"/>
        <v>63.285714285714278</v>
      </c>
      <c r="P45" s="15">
        <f t="shared" si="1"/>
        <v>116.28571428571428</v>
      </c>
    </row>
    <row r="46" spans="2:32" ht="23.1" customHeight="1" x14ac:dyDescent="0.25">
      <c r="B46" s="24" t="s">
        <v>73</v>
      </c>
      <c r="C46" s="49">
        <f>AVERAGE('23.09 Kiira-Bulindo'!C46,'24.09 Kira-Bulindo'!C46,'25.09 Kira-Bulindo'!C46,'27.09 Kira-Bulindo'!C46,'26.09 Kira-Bulindo-24h'!C46,'28.09 Kira-Bulindo-24h'!C46,'29.09 Kira-Bulindo'!C46)</f>
        <v>42.571428571428569</v>
      </c>
      <c r="D46" s="49">
        <f>AVERAGE('23.09 Kiira-Bulindo'!D46,'24.09 Kira-Bulindo'!D46,'25.09 Kira-Bulindo'!D46,'27.09 Kira-Bulindo'!D46,'26.09 Kira-Bulindo-24h'!D46,'28.09 Kira-Bulindo-24h'!D46,'29.09 Kira-Bulindo'!D46)</f>
        <v>7.7142857142857144</v>
      </c>
      <c r="E46" s="49">
        <f>AVERAGE('23.09 Kiira-Bulindo'!E46,'24.09 Kira-Bulindo'!E46,'25.09 Kira-Bulindo'!E46,'27.09 Kira-Bulindo'!E46,'26.09 Kira-Bulindo-24h'!E46,'28.09 Kira-Bulindo-24h'!E46,'29.09 Kira-Bulindo'!E46)</f>
        <v>5.4285714285714288</v>
      </c>
      <c r="F46" s="49">
        <f>AVERAGE('23.09 Kiira-Bulindo'!F46,'24.09 Kira-Bulindo'!F46,'25.09 Kira-Bulindo'!F46,'27.09 Kira-Bulindo'!F46,'26.09 Kira-Bulindo-24h'!F46,'28.09 Kira-Bulindo-24h'!F46,'29.09 Kira-Bulindo'!F46)</f>
        <v>7.1428571428571432</v>
      </c>
      <c r="G46" s="49">
        <f>AVERAGE('23.09 Kiira-Bulindo'!G46,'24.09 Kira-Bulindo'!G46,'25.09 Kira-Bulindo'!G46,'27.09 Kira-Bulindo'!G46,'26.09 Kira-Bulindo-24h'!G46,'28.09 Kira-Bulindo-24h'!G46,'29.09 Kira-Bulindo'!G46)</f>
        <v>0.2857142857142857</v>
      </c>
      <c r="H46" s="49">
        <f>AVERAGE('23.09 Kiira-Bulindo'!H46,'24.09 Kira-Bulindo'!H46,'25.09 Kira-Bulindo'!H46,'27.09 Kira-Bulindo'!H46,'26.09 Kira-Bulindo-24h'!H46,'28.09 Kira-Bulindo-24h'!H46,'29.09 Kira-Bulindo'!H46)</f>
        <v>0</v>
      </c>
      <c r="I46" s="49">
        <f>AVERAGE('23.09 Kiira-Bulindo'!I46,'24.09 Kira-Bulindo'!I46,'25.09 Kira-Bulindo'!I46,'27.09 Kira-Bulindo'!I46,'26.09 Kira-Bulindo-24h'!I46,'28.09 Kira-Bulindo-24h'!I46,'29.09 Kira-Bulindo'!I46)</f>
        <v>4.4285714285714288</v>
      </c>
      <c r="J46" s="49">
        <f>AVERAGE('23.09 Kiira-Bulindo'!J46,'24.09 Kira-Bulindo'!J46,'25.09 Kira-Bulindo'!J46,'27.09 Kira-Bulindo'!J46,'26.09 Kira-Bulindo-24h'!J46,'28.09 Kira-Bulindo-24h'!J46,'29.09 Kira-Bulindo'!J46)</f>
        <v>1.2857142857142858</v>
      </c>
      <c r="K46" s="49">
        <f>AVERAGE('23.09 Kiira-Bulindo'!K46,'24.09 Kira-Bulindo'!K46,'25.09 Kira-Bulindo'!K46,'27.09 Kira-Bulindo'!K46,'26.09 Kira-Bulindo-24h'!K46,'28.09 Kira-Bulindo-24h'!K46,'29.09 Kira-Bulindo'!K46)</f>
        <v>0.42857142857142855</v>
      </c>
      <c r="L46" s="49">
        <f>AVERAGE('23.09 Kiira-Bulindo'!L46,'24.09 Kira-Bulindo'!L46,'25.09 Kira-Bulindo'!L46,'27.09 Kira-Bulindo'!L46,'26.09 Kira-Bulindo-24h'!L46,'28.09 Kira-Bulindo-24h'!L46,'29.09 Kira-Bulindo'!L46)</f>
        <v>0</v>
      </c>
      <c r="M46" s="49">
        <f>AVERAGE('23.09 Kiira-Bulindo'!M46,'24.09 Kira-Bulindo'!M46,'25.09 Kira-Bulindo'!M46,'27.09 Kira-Bulindo'!M46,'26.09 Kira-Bulindo-24h'!M46,'28.09 Kira-Bulindo-24h'!M46,'29.09 Kira-Bulindo'!M46)</f>
        <v>58.285714285714285</v>
      </c>
      <c r="N46" s="49">
        <f>AVERAGE('23.09 Kiira-Bulindo'!N46,'24.09 Kira-Bulindo'!N46,'25.09 Kira-Bulindo'!N46,'27.09 Kira-Bulindo'!N46,'26.09 Kira-Bulindo-24h'!N46,'28.09 Kira-Bulindo-24h'!N46,'29.09 Kira-Bulindo'!N46)</f>
        <v>0</v>
      </c>
      <c r="O46" s="15">
        <f t="shared" si="0"/>
        <v>69.285714285714292</v>
      </c>
      <c r="P46" s="15">
        <f t="shared" si="1"/>
        <v>127.57142857142858</v>
      </c>
    </row>
    <row r="47" spans="2:32" ht="23.1" customHeight="1" x14ac:dyDescent="0.25">
      <c r="B47" s="24" t="s">
        <v>74</v>
      </c>
      <c r="C47" s="49">
        <f>AVERAGE('23.09 Kiira-Bulindo'!C47,'24.09 Kira-Bulindo'!C47,'25.09 Kira-Bulindo'!C47,'27.09 Kira-Bulindo'!C47,'26.09 Kira-Bulindo-24h'!C47,'28.09 Kira-Bulindo-24h'!C47,'29.09 Kira-Bulindo'!C47)</f>
        <v>46.428571428571431</v>
      </c>
      <c r="D47" s="49">
        <f>AVERAGE('23.09 Kiira-Bulindo'!D47,'24.09 Kira-Bulindo'!D47,'25.09 Kira-Bulindo'!D47,'27.09 Kira-Bulindo'!D47,'26.09 Kira-Bulindo-24h'!D47,'28.09 Kira-Bulindo-24h'!D47,'29.09 Kira-Bulindo'!D47)</f>
        <v>9</v>
      </c>
      <c r="E47" s="49">
        <f>AVERAGE('23.09 Kiira-Bulindo'!E47,'24.09 Kira-Bulindo'!E47,'25.09 Kira-Bulindo'!E47,'27.09 Kira-Bulindo'!E47,'26.09 Kira-Bulindo-24h'!E47,'28.09 Kira-Bulindo-24h'!E47,'29.09 Kira-Bulindo'!E47)</f>
        <v>6.5714285714285712</v>
      </c>
      <c r="F47" s="49">
        <f>AVERAGE('23.09 Kiira-Bulindo'!F47,'24.09 Kira-Bulindo'!F47,'25.09 Kira-Bulindo'!F47,'27.09 Kira-Bulindo'!F47,'26.09 Kira-Bulindo-24h'!F47,'28.09 Kira-Bulindo-24h'!F47,'29.09 Kira-Bulindo'!F47)</f>
        <v>8.8571428571428577</v>
      </c>
      <c r="G47" s="49">
        <f>AVERAGE('23.09 Kiira-Bulindo'!G47,'24.09 Kira-Bulindo'!G47,'25.09 Kira-Bulindo'!G47,'27.09 Kira-Bulindo'!G47,'26.09 Kira-Bulindo-24h'!G47,'28.09 Kira-Bulindo-24h'!G47,'29.09 Kira-Bulindo'!G47)</f>
        <v>0.42857142857142855</v>
      </c>
      <c r="H47" s="49">
        <f>AVERAGE('23.09 Kiira-Bulindo'!H47,'24.09 Kira-Bulindo'!H47,'25.09 Kira-Bulindo'!H47,'27.09 Kira-Bulindo'!H47,'26.09 Kira-Bulindo-24h'!H47,'28.09 Kira-Bulindo-24h'!H47,'29.09 Kira-Bulindo'!H47)</f>
        <v>0</v>
      </c>
      <c r="I47" s="49">
        <f>AVERAGE('23.09 Kiira-Bulindo'!I47,'24.09 Kira-Bulindo'!I47,'25.09 Kira-Bulindo'!I47,'27.09 Kira-Bulindo'!I47,'26.09 Kira-Bulindo-24h'!I47,'28.09 Kira-Bulindo-24h'!I47,'29.09 Kira-Bulindo'!I47)</f>
        <v>5.2857142857142856</v>
      </c>
      <c r="J47" s="49">
        <f>AVERAGE('23.09 Kiira-Bulindo'!J47,'24.09 Kira-Bulindo'!J47,'25.09 Kira-Bulindo'!J47,'27.09 Kira-Bulindo'!J47,'26.09 Kira-Bulindo-24h'!J47,'28.09 Kira-Bulindo-24h'!J47,'29.09 Kira-Bulindo'!J47)</f>
        <v>1.5714285714285714</v>
      </c>
      <c r="K47" s="49">
        <f>AVERAGE('23.09 Kiira-Bulindo'!K47,'24.09 Kira-Bulindo'!K47,'25.09 Kira-Bulindo'!K47,'27.09 Kira-Bulindo'!K47,'26.09 Kira-Bulindo-24h'!K47,'28.09 Kira-Bulindo-24h'!K47,'29.09 Kira-Bulindo'!K47)</f>
        <v>1.2857142857142858</v>
      </c>
      <c r="L47" s="49">
        <f>AVERAGE('23.09 Kiira-Bulindo'!L47,'24.09 Kira-Bulindo'!L47,'25.09 Kira-Bulindo'!L47,'27.09 Kira-Bulindo'!L47,'26.09 Kira-Bulindo-24h'!L47,'28.09 Kira-Bulindo-24h'!L47,'29.09 Kira-Bulindo'!L47)</f>
        <v>0</v>
      </c>
      <c r="M47" s="49">
        <f>AVERAGE('23.09 Kiira-Bulindo'!M47,'24.09 Kira-Bulindo'!M47,'25.09 Kira-Bulindo'!M47,'27.09 Kira-Bulindo'!M47,'26.09 Kira-Bulindo-24h'!M47,'28.09 Kira-Bulindo-24h'!M47,'29.09 Kira-Bulindo'!M47)</f>
        <v>65.428571428571431</v>
      </c>
      <c r="N47" s="49">
        <f>AVERAGE('23.09 Kiira-Bulindo'!N47,'24.09 Kira-Bulindo'!N47,'25.09 Kira-Bulindo'!N47,'27.09 Kira-Bulindo'!N47,'26.09 Kira-Bulindo-24h'!N47,'28.09 Kira-Bulindo-24h'!N47,'29.09 Kira-Bulindo'!N47)</f>
        <v>0</v>
      </c>
      <c r="O47" s="15">
        <f t="shared" si="0"/>
        <v>79.428571428571445</v>
      </c>
      <c r="P47" s="15">
        <f t="shared" si="1"/>
        <v>144.85714285714289</v>
      </c>
    </row>
    <row r="48" spans="2:32" ht="23.1" customHeight="1" x14ac:dyDescent="0.25">
      <c r="B48" s="24" t="s">
        <v>75</v>
      </c>
      <c r="C48" s="49">
        <f>AVERAGE('23.09 Kiira-Bulindo'!C48,'24.09 Kira-Bulindo'!C48,'25.09 Kira-Bulindo'!C48,'27.09 Kira-Bulindo'!C48,'26.09 Kira-Bulindo-24h'!C48,'28.09 Kira-Bulindo-24h'!C48,'29.09 Kira-Bulindo'!C48)</f>
        <v>52.857142857142854</v>
      </c>
      <c r="D48" s="49">
        <f>AVERAGE('23.09 Kiira-Bulindo'!D48,'24.09 Kira-Bulindo'!D48,'25.09 Kira-Bulindo'!D48,'27.09 Kira-Bulindo'!D48,'26.09 Kira-Bulindo-24h'!D48,'28.09 Kira-Bulindo-24h'!D48,'29.09 Kira-Bulindo'!D48)</f>
        <v>7.8571428571428568</v>
      </c>
      <c r="E48" s="49">
        <f>AVERAGE('23.09 Kiira-Bulindo'!E48,'24.09 Kira-Bulindo'!E48,'25.09 Kira-Bulindo'!E48,'27.09 Kira-Bulindo'!E48,'26.09 Kira-Bulindo-24h'!E48,'28.09 Kira-Bulindo-24h'!E48,'29.09 Kira-Bulindo'!E48)</f>
        <v>6</v>
      </c>
      <c r="F48" s="49">
        <f>AVERAGE('23.09 Kiira-Bulindo'!F48,'24.09 Kira-Bulindo'!F48,'25.09 Kira-Bulindo'!F48,'27.09 Kira-Bulindo'!F48,'26.09 Kira-Bulindo-24h'!F48,'28.09 Kira-Bulindo-24h'!F48,'29.09 Kira-Bulindo'!F48)</f>
        <v>8.5714285714285712</v>
      </c>
      <c r="G48" s="49">
        <f>AVERAGE('23.09 Kiira-Bulindo'!G48,'24.09 Kira-Bulindo'!G48,'25.09 Kira-Bulindo'!G48,'27.09 Kira-Bulindo'!G48,'26.09 Kira-Bulindo-24h'!G48,'28.09 Kira-Bulindo-24h'!G48,'29.09 Kira-Bulindo'!G48)</f>
        <v>0.5714285714285714</v>
      </c>
      <c r="H48" s="49">
        <f>AVERAGE('23.09 Kiira-Bulindo'!H48,'24.09 Kira-Bulindo'!H48,'25.09 Kira-Bulindo'!H48,'27.09 Kira-Bulindo'!H48,'26.09 Kira-Bulindo-24h'!H48,'28.09 Kira-Bulindo-24h'!H48,'29.09 Kira-Bulindo'!H48)</f>
        <v>0</v>
      </c>
      <c r="I48" s="49">
        <f>AVERAGE('23.09 Kiira-Bulindo'!I48,'24.09 Kira-Bulindo'!I48,'25.09 Kira-Bulindo'!I48,'27.09 Kira-Bulindo'!I48,'26.09 Kira-Bulindo-24h'!I48,'28.09 Kira-Bulindo-24h'!I48,'29.09 Kira-Bulindo'!I48)</f>
        <v>4.2857142857142856</v>
      </c>
      <c r="J48" s="49">
        <f>AVERAGE('23.09 Kiira-Bulindo'!J48,'24.09 Kira-Bulindo'!J48,'25.09 Kira-Bulindo'!J48,'27.09 Kira-Bulindo'!J48,'26.09 Kira-Bulindo-24h'!J48,'28.09 Kira-Bulindo-24h'!J48,'29.09 Kira-Bulindo'!J48)</f>
        <v>1.1428571428571428</v>
      </c>
      <c r="K48" s="49">
        <f>AVERAGE('23.09 Kiira-Bulindo'!K48,'24.09 Kira-Bulindo'!K48,'25.09 Kira-Bulindo'!K48,'27.09 Kira-Bulindo'!K48,'26.09 Kira-Bulindo-24h'!K48,'28.09 Kira-Bulindo-24h'!K48,'29.09 Kira-Bulindo'!K48)</f>
        <v>1</v>
      </c>
      <c r="L48" s="49">
        <f>AVERAGE('23.09 Kiira-Bulindo'!L48,'24.09 Kira-Bulindo'!L48,'25.09 Kira-Bulindo'!L48,'27.09 Kira-Bulindo'!L48,'26.09 Kira-Bulindo-24h'!L48,'28.09 Kira-Bulindo-24h'!L48,'29.09 Kira-Bulindo'!L48)</f>
        <v>0</v>
      </c>
      <c r="M48" s="49">
        <f>AVERAGE('23.09 Kiira-Bulindo'!M48,'24.09 Kira-Bulindo'!M48,'25.09 Kira-Bulindo'!M48,'27.09 Kira-Bulindo'!M48,'26.09 Kira-Bulindo-24h'!M48,'28.09 Kira-Bulindo-24h'!M48,'29.09 Kira-Bulindo'!M48)</f>
        <v>69.142857142857139</v>
      </c>
      <c r="N48" s="49">
        <f>AVERAGE('23.09 Kiira-Bulindo'!N48,'24.09 Kira-Bulindo'!N48,'25.09 Kira-Bulindo'!N48,'27.09 Kira-Bulindo'!N48,'26.09 Kira-Bulindo-24h'!N48,'28.09 Kira-Bulindo-24h'!N48,'29.09 Kira-Bulindo'!N48)</f>
        <v>0.14285714285714285</v>
      </c>
      <c r="O48" s="15">
        <f t="shared" si="0"/>
        <v>82.428571428571416</v>
      </c>
      <c r="P48" s="15">
        <f t="shared" si="1"/>
        <v>151.57142857142856</v>
      </c>
    </row>
    <row r="49" spans="2:20" ht="23.1" customHeight="1" x14ac:dyDescent="0.25">
      <c r="B49" s="23" t="s">
        <v>76</v>
      </c>
      <c r="C49" s="49">
        <f>AVERAGE('23.09 Kiira-Bulindo'!C49,'24.09 Kira-Bulindo'!C49,'25.09 Kira-Bulindo'!C49,'27.09 Kira-Bulindo'!C49,'26.09 Kira-Bulindo-24h'!C49,'28.09 Kira-Bulindo-24h'!C49,'29.09 Kira-Bulindo'!C49)</f>
        <v>50.714285714285715</v>
      </c>
      <c r="D49" s="49">
        <f>AVERAGE('23.09 Kiira-Bulindo'!D49,'24.09 Kira-Bulindo'!D49,'25.09 Kira-Bulindo'!D49,'27.09 Kira-Bulindo'!D49,'26.09 Kira-Bulindo-24h'!D49,'28.09 Kira-Bulindo-24h'!D49,'29.09 Kira-Bulindo'!D49)</f>
        <v>9.5714285714285712</v>
      </c>
      <c r="E49" s="49">
        <f>AVERAGE('23.09 Kiira-Bulindo'!E49,'24.09 Kira-Bulindo'!E49,'25.09 Kira-Bulindo'!E49,'27.09 Kira-Bulindo'!E49,'26.09 Kira-Bulindo-24h'!E49,'28.09 Kira-Bulindo-24h'!E49,'29.09 Kira-Bulindo'!E49)</f>
        <v>7.1428571428571432</v>
      </c>
      <c r="F49" s="49">
        <f>AVERAGE('23.09 Kiira-Bulindo'!F49,'24.09 Kira-Bulindo'!F49,'25.09 Kira-Bulindo'!F49,'27.09 Kira-Bulindo'!F49,'26.09 Kira-Bulindo-24h'!F49,'28.09 Kira-Bulindo-24h'!F49,'29.09 Kira-Bulindo'!F49)</f>
        <v>11.571428571428571</v>
      </c>
      <c r="G49" s="49">
        <f>AVERAGE('23.09 Kiira-Bulindo'!G49,'24.09 Kira-Bulindo'!G49,'25.09 Kira-Bulindo'!G49,'27.09 Kira-Bulindo'!G49,'26.09 Kira-Bulindo-24h'!G49,'28.09 Kira-Bulindo-24h'!G49,'29.09 Kira-Bulindo'!G49)</f>
        <v>0.14285714285714285</v>
      </c>
      <c r="H49" s="49">
        <f>AVERAGE('23.09 Kiira-Bulindo'!H49,'24.09 Kira-Bulindo'!H49,'25.09 Kira-Bulindo'!H49,'27.09 Kira-Bulindo'!H49,'26.09 Kira-Bulindo-24h'!H49,'28.09 Kira-Bulindo-24h'!H49,'29.09 Kira-Bulindo'!H49)</f>
        <v>0</v>
      </c>
      <c r="I49" s="49">
        <f>AVERAGE('23.09 Kiira-Bulindo'!I49,'24.09 Kira-Bulindo'!I49,'25.09 Kira-Bulindo'!I49,'27.09 Kira-Bulindo'!I49,'26.09 Kira-Bulindo-24h'!I49,'28.09 Kira-Bulindo-24h'!I49,'29.09 Kira-Bulindo'!I49)</f>
        <v>4.5714285714285712</v>
      </c>
      <c r="J49" s="49">
        <f>AVERAGE('23.09 Kiira-Bulindo'!J49,'24.09 Kira-Bulindo'!J49,'25.09 Kira-Bulindo'!J49,'27.09 Kira-Bulindo'!J49,'26.09 Kira-Bulindo-24h'!J49,'28.09 Kira-Bulindo-24h'!J49,'29.09 Kira-Bulindo'!J49)</f>
        <v>0.42857142857142855</v>
      </c>
      <c r="K49" s="49">
        <f>AVERAGE('23.09 Kiira-Bulindo'!K49,'24.09 Kira-Bulindo'!K49,'25.09 Kira-Bulindo'!K49,'27.09 Kira-Bulindo'!K49,'26.09 Kira-Bulindo-24h'!K49,'28.09 Kira-Bulindo-24h'!K49,'29.09 Kira-Bulindo'!K49)</f>
        <v>0.8571428571428571</v>
      </c>
      <c r="L49" s="49">
        <f>AVERAGE('23.09 Kiira-Bulindo'!L49,'24.09 Kira-Bulindo'!L49,'25.09 Kira-Bulindo'!L49,'27.09 Kira-Bulindo'!L49,'26.09 Kira-Bulindo-24h'!L49,'28.09 Kira-Bulindo-24h'!L49,'29.09 Kira-Bulindo'!L49)</f>
        <v>0</v>
      </c>
      <c r="M49" s="49">
        <f>AVERAGE('23.09 Kiira-Bulindo'!M49,'24.09 Kira-Bulindo'!M49,'25.09 Kira-Bulindo'!M49,'27.09 Kira-Bulindo'!M49,'26.09 Kira-Bulindo-24h'!M49,'28.09 Kira-Bulindo-24h'!M49,'29.09 Kira-Bulindo'!M49)</f>
        <v>62.285714285714285</v>
      </c>
      <c r="N49" s="49">
        <f>AVERAGE('23.09 Kiira-Bulindo'!N49,'24.09 Kira-Bulindo'!N49,'25.09 Kira-Bulindo'!N49,'27.09 Kira-Bulindo'!N49,'26.09 Kira-Bulindo-24h'!N49,'28.09 Kira-Bulindo-24h'!N49,'29.09 Kira-Bulindo'!N49)</f>
        <v>0</v>
      </c>
      <c r="O49" s="15">
        <f t="shared" si="0"/>
        <v>85</v>
      </c>
      <c r="P49" s="15">
        <f t="shared" si="1"/>
        <v>147.28571428571428</v>
      </c>
    </row>
    <row r="50" spans="2:20" ht="23.1" customHeight="1" x14ac:dyDescent="0.25">
      <c r="B50" s="24" t="s">
        <v>77</v>
      </c>
      <c r="C50" s="49">
        <f>AVERAGE('23.09 Kiira-Bulindo'!C50,'24.09 Kira-Bulindo'!C50,'25.09 Kira-Bulindo'!C50,'27.09 Kira-Bulindo'!C50,'26.09 Kira-Bulindo-24h'!C50,'28.09 Kira-Bulindo-24h'!C50,'29.09 Kira-Bulindo'!C50)</f>
        <v>60.285714285714285</v>
      </c>
      <c r="D50" s="49">
        <f>AVERAGE('23.09 Kiira-Bulindo'!D50,'24.09 Kira-Bulindo'!D50,'25.09 Kira-Bulindo'!D50,'27.09 Kira-Bulindo'!D50,'26.09 Kira-Bulindo-24h'!D50,'28.09 Kira-Bulindo-24h'!D50,'29.09 Kira-Bulindo'!D50)</f>
        <v>9</v>
      </c>
      <c r="E50" s="49">
        <f>AVERAGE('23.09 Kiira-Bulindo'!E50,'24.09 Kira-Bulindo'!E50,'25.09 Kira-Bulindo'!E50,'27.09 Kira-Bulindo'!E50,'26.09 Kira-Bulindo-24h'!E50,'28.09 Kira-Bulindo-24h'!E50,'29.09 Kira-Bulindo'!E50)</f>
        <v>7.2857142857142856</v>
      </c>
      <c r="F50" s="49">
        <f>AVERAGE('23.09 Kiira-Bulindo'!F50,'24.09 Kira-Bulindo'!F50,'25.09 Kira-Bulindo'!F50,'27.09 Kira-Bulindo'!F50,'26.09 Kira-Bulindo-24h'!F50,'28.09 Kira-Bulindo-24h'!F50,'29.09 Kira-Bulindo'!F50)</f>
        <v>10.285714285714286</v>
      </c>
      <c r="G50" s="49">
        <f>AVERAGE('23.09 Kiira-Bulindo'!G50,'24.09 Kira-Bulindo'!G50,'25.09 Kira-Bulindo'!G50,'27.09 Kira-Bulindo'!G50,'26.09 Kira-Bulindo-24h'!G50,'28.09 Kira-Bulindo-24h'!G50,'29.09 Kira-Bulindo'!G50)</f>
        <v>0.8571428571428571</v>
      </c>
      <c r="H50" s="49">
        <f>AVERAGE('23.09 Kiira-Bulindo'!H50,'24.09 Kira-Bulindo'!H50,'25.09 Kira-Bulindo'!H50,'27.09 Kira-Bulindo'!H50,'26.09 Kira-Bulindo-24h'!H50,'28.09 Kira-Bulindo-24h'!H50,'29.09 Kira-Bulindo'!H50)</f>
        <v>0</v>
      </c>
      <c r="I50" s="49">
        <f>AVERAGE('23.09 Kiira-Bulindo'!I50,'24.09 Kira-Bulindo'!I50,'25.09 Kira-Bulindo'!I50,'27.09 Kira-Bulindo'!I50,'26.09 Kira-Bulindo-24h'!I50,'28.09 Kira-Bulindo-24h'!I50,'29.09 Kira-Bulindo'!I50)</f>
        <v>4.1428571428571432</v>
      </c>
      <c r="J50" s="49">
        <f>AVERAGE('23.09 Kiira-Bulindo'!J50,'24.09 Kira-Bulindo'!J50,'25.09 Kira-Bulindo'!J50,'27.09 Kira-Bulindo'!J50,'26.09 Kira-Bulindo-24h'!J50,'28.09 Kira-Bulindo-24h'!J50,'29.09 Kira-Bulindo'!J50)</f>
        <v>0.8571428571428571</v>
      </c>
      <c r="K50" s="49">
        <f>AVERAGE('23.09 Kiira-Bulindo'!K50,'24.09 Kira-Bulindo'!K50,'25.09 Kira-Bulindo'!K50,'27.09 Kira-Bulindo'!K50,'26.09 Kira-Bulindo-24h'!K50,'28.09 Kira-Bulindo-24h'!K50,'29.09 Kira-Bulindo'!K50)</f>
        <v>0.14285714285714285</v>
      </c>
      <c r="L50" s="49">
        <f>AVERAGE('23.09 Kiira-Bulindo'!L50,'24.09 Kira-Bulindo'!L50,'25.09 Kira-Bulindo'!L50,'27.09 Kira-Bulindo'!L50,'26.09 Kira-Bulindo-24h'!L50,'28.09 Kira-Bulindo-24h'!L50,'29.09 Kira-Bulindo'!L50)</f>
        <v>0.14285714285714285</v>
      </c>
      <c r="M50" s="49">
        <f>AVERAGE('23.09 Kiira-Bulindo'!M50,'24.09 Kira-Bulindo'!M50,'25.09 Kira-Bulindo'!M50,'27.09 Kira-Bulindo'!M50,'26.09 Kira-Bulindo-24h'!M50,'28.09 Kira-Bulindo-24h'!M50,'29.09 Kira-Bulindo'!M50)</f>
        <v>59.714285714285715</v>
      </c>
      <c r="N50" s="49">
        <f>AVERAGE('23.09 Kiira-Bulindo'!N50,'24.09 Kira-Bulindo'!N50,'25.09 Kira-Bulindo'!N50,'27.09 Kira-Bulindo'!N50,'26.09 Kira-Bulindo-24h'!N50,'28.09 Kira-Bulindo-24h'!N50,'29.09 Kira-Bulindo'!N50)</f>
        <v>0</v>
      </c>
      <c r="O50" s="15">
        <f t="shared" si="0"/>
        <v>93</v>
      </c>
      <c r="P50" s="15">
        <f t="shared" si="1"/>
        <v>152.71428571428572</v>
      </c>
      <c r="R50" s="8"/>
      <c r="T50"/>
    </row>
    <row r="51" spans="2:20" ht="23.1" customHeight="1" x14ac:dyDescent="0.25">
      <c r="B51" s="24" t="s">
        <v>78</v>
      </c>
      <c r="C51" s="49">
        <f>AVERAGE('23.09 Kiira-Bulindo'!C51,'24.09 Kira-Bulindo'!C51,'25.09 Kira-Bulindo'!C51,'27.09 Kira-Bulindo'!C51,'26.09 Kira-Bulindo-24h'!C51,'28.09 Kira-Bulindo-24h'!C51,'29.09 Kira-Bulindo'!C51)</f>
        <v>60.285714285714285</v>
      </c>
      <c r="D51" s="49">
        <f>AVERAGE('23.09 Kiira-Bulindo'!D51,'24.09 Kira-Bulindo'!D51,'25.09 Kira-Bulindo'!D51,'27.09 Kira-Bulindo'!D51,'26.09 Kira-Bulindo-24h'!D51,'28.09 Kira-Bulindo-24h'!D51,'29.09 Kira-Bulindo'!D51)</f>
        <v>9.1428571428571423</v>
      </c>
      <c r="E51" s="49">
        <f>AVERAGE('23.09 Kiira-Bulindo'!E51,'24.09 Kira-Bulindo'!E51,'25.09 Kira-Bulindo'!E51,'27.09 Kira-Bulindo'!E51,'26.09 Kira-Bulindo-24h'!E51,'28.09 Kira-Bulindo-24h'!E51,'29.09 Kira-Bulindo'!E51)</f>
        <v>8</v>
      </c>
      <c r="F51" s="49">
        <f>AVERAGE('23.09 Kiira-Bulindo'!F51,'24.09 Kira-Bulindo'!F51,'25.09 Kira-Bulindo'!F51,'27.09 Kira-Bulindo'!F51,'26.09 Kira-Bulindo-24h'!F51,'28.09 Kira-Bulindo-24h'!F51,'29.09 Kira-Bulindo'!F51)</f>
        <v>10.285714285714286</v>
      </c>
      <c r="G51" s="49">
        <f>AVERAGE('23.09 Kiira-Bulindo'!G51,'24.09 Kira-Bulindo'!G51,'25.09 Kira-Bulindo'!G51,'27.09 Kira-Bulindo'!G51,'26.09 Kira-Bulindo-24h'!G51,'28.09 Kira-Bulindo-24h'!G51,'29.09 Kira-Bulindo'!G51)</f>
        <v>0.8571428571428571</v>
      </c>
      <c r="H51" s="49">
        <f>AVERAGE('23.09 Kiira-Bulindo'!H51,'24.09 Kira-Bulindo'!H51,'25.09 Kira-Bulindo'!H51,'27.09 Kira-Bulindo'!H51,'26.09 Kira-Bulindo-24h'!H51,'28.09 Kira-Bulindo-24h'!H51,'29.09 Kira-Bulindo'!H51)</f>
        <v>0</v>
      </c>
      <c r="I51" s="49">
        <f>AVERAGE('23.09 Kiira-Bulindo'!I51,'24.09 Kira-Bulindo'!I51,'25.09 Kira-Bulindo'!I51,'27.09 Kira-Bulindo'!I51,'26.09 Kira-Bulindo-24h'!I51,'28.09 Kira-Bulindo-24h'!I51,'29.09 Kira-Bulindo'!I51)</f>
        <v>3.4285714285714284</v>
      </c>
      <c r="J51" s="49">
        <f>AVERAGE('23.09 Kiira-Bulindo'!J51,'24.09 Kira-Bulindo'!J51,'25.09 Kira-Bulindo'!J51,'27.09 Kira-Bulindo'!J51,'26.09 Kira-Bulindo-24h'!J51,'28.09 Kira-Bulindo-24h'!J51,'29.09 Kira-Bulindo'!J51)</f>
        <v>0.42857142857142855</v>
      </c>
      <c r="K51" s="49">
        <f>AVERAGE('23.09 Kiira-Bulindo'!K51,'24.09 Kira-Bulindo'!K51,'25.09 Kira-Bulindo'!K51,'27.09 Kira-Bulindo'!K51,'26.09 Kira-Bulindo-24h'!K51,'28.09 Kira-Bulindo-24h'!K51,'29.09 Kira-Bulindo'!K51)</f>
        <v>0.5714285714285714</v>
      </c>
      <c r="L51" s="49">
        <f>AVERAGE('23.09 Kiira-Bulindo'!L51,'24.09 Kira-Bulindo'!L51,'25.09 Kira-Bulindo'!L51,'27.09 Kira-Bulindo'!L51,'26.09 Kira-Bulindo-24h'!L51,'28.09 Kira-Bulindo-24h'!L51,'29.09 Kira-Bulindo'!L51)</f>
        <v>0</v>
      </c>
      <c r="M51" s="49">
        <f>AVERAGE('23.09 Kiira-Bulindo'!M51,'24.09 Kira-Bulindo'!M51,'25.09 Kira-Bulindo'!M51,'27.09 Kira-Bulindo'!M51,'26.09 Kira-Bulindo-24h'!M51,'28.09 Kira-Bulindo-24h'!M51,'29.09 Kira-Bulindo'!M51)</f>
        <v>53</v>
      </c>
      <c r="N51" s="49">
        <f>AVERAGE('23.09 Kiira-Bulindo'!N51,'24.09 Kira-Bulindo'!N51,'25.09 Kira-Bulindo'!N51,'27.09 Kira-Bulindo'!N51,'26.09 Kira-Bulindo-24h'!N51,'28.09 Kira-Bulindo-24h'!N51,'29.09 Kira-Bulindo'!N51)</f>
        <v>0</v>
      </c>
      <c r="O51" s="15">
        <f t="shared" si="0"/>
        <v>93.000000000000014</v>
      </c>
      <c r="P51" s="15">
        <f t="shared" si="1"/>
        <v>146</v>
      </c>
      <c r="R51" s="8"/>
      <c r="T51"/>
    </row>
    <row r="52" spans="2:20" ht="23.1" customHeight="1" x14ac:dyDescent="0.25">
      <c r="B52" s="24" t="s">
        <v>79</v>
      </c>
      <c r="C52" s="49">
        <f>AVERAGE('23.09 Kiira-Bulindo'!C52,'24.09 Kira-Bulindo'!C52,'25.09 Kira-Bulindo'!C52,'27.09 Kira-Bulindo'!C52,'26.09 Kira-Bulindo-24h'!C52,'28.09 Kira-Bulindo-24h'!C52,'29.09 Kira-Bulindo'!C52)</f>
        <v>62.285714285714285</v>
      </c>
      <c r="D52" s="49">
        <f>AVERAGE('23.09 Kiira-Bulindo'!D52,'24.09 Kira-Bulindo'!D52,'25.09 Kira-Bulindo'!D52,'27.09 Kira-Bulindo'!D52,'26.09 Kira-Bulindo-24h'!D52,'28.09 Kira-Bulindo-24h'!D52,'29.09 Kira-Bulindo'!D52)</f>
        <v>10</v>
      </c>
      <c r="E52" s="49">
        <f>AVERAGE('23.09 Kiira-Bulindo'!E52,'24.09 Kira-Bulindo'!E52,'25.09 Kira-Bulindo'!E52,'27.09 Kira-Bulindo'!E52,'26.09 Kira-Bulindo-24h'!E52,'28.09 Kira-Bulindo-24h'!E52,'29.09 Kira-Bulindo'!E52)</f>
        <v>7.7142857142857144</v>
      </c>
      <c r="F52" s="49">
        <f>AVERAGE('23.09 Kiira-Bulindo'!F52,'24.09 Kira-Bulindo'!F52,'25.09 Kira-Bulindo'!F52,'27.09 Kira-Bulindo'!F52,'26.09 Kira-Bulindo-24h'!F52,'28.09 Kira-Bulindo-24h'!F52,'29.09 Kira-Bulindo'!F52)</f>
        <v>10.285714285714286</v>
      </c>
      <c r="G52" s="49">
        <f>AVERAGE('23.09 Kiira-Bulindo'!G52,'24.09 Kira-Bulindo'!G52,'25.09 Kira-Bulindo'!G52,'27.09 Kira-Bulindo'!G52,'26.09 Kira-Bulindo-24h'!G52,'28.09 Kira-Bulindo-24h'!G52,'29.09 Kira-Bulindo'!G52)</f>
        <v>0.42857142857142855</v>
      </c>
      <c r="H52" s="49">
        <f>AVERAGE('23.09 Kiira-Bulindo'!H52,'24.09 Kira-Bulindo'!H52,'25.09 Kira-Bulindo'!H52,'27.09 Kira-Bulindo'!H52,'26.09 Kira-Bulindo-24h'!H52,'28.09 Kira-Bulindo-24h'!H52,'29.09 Kira-Bulindo'!H52)</f>
        <v>0</v>
      </c>
      <c r="I52" s="49">
        <f>AVERAGE('23.09 Kiira-Bulindo'!I52,'24.09 Kira-Bulindo'!I52,'25.09 Kira-Bulindo'!I52,'27.09 Kira-Bulindo'!I52,'26.09 Kira-Bulindo-24h'!I52,'28.09 Kira-Bulindo-24h'!I52,'29.09 Kira-Bulindo'!I52)</f>
        <v>5.4285714285714288</v>
      </c>
      <c r="J52" s="49">
        <f>AVERAGE('23.09 Kiira-Bulindo'!J52,'24.09 Kira-Bulindo'!J52,'25.09 Kira-Bulindo'!J52,'27.09 Kira-Bulindo'!J52,'26.09 Kira-Bulindo-24h'!J52,'28.09 Kira-Bulindo-24h'!J52,'29.09 Kira-Bulindo'!J52)</f>
        <v>1.4285714285714286</v>
      </c>
      <c r="K52" s="49">
        <f>AVERAGE('23.09 Kiira-Bulindo'!K52,'24.09 Kira-Bulindo'!K52,'25.09 Kira-Bulindo'!K52,'27.09 Kira-Bulindo'!K52,'26.09 Kira-Bulindo-24h'!K52,'28.09 Kira-Bulindo-24h'!K52,'29.09 Kira-Bulindo'!K52)</f>
        <v>1.1428571428571428</v>
      </c>
      <c r="L52" s="49">
        <f>AVERAGE('23.09 Kiira-Bulindo'!L52,'24.09 Kira-Bulindo'!L52,'25.09 Kira-Bulindo'!L52,'27.09 Kira-Bulindo'!L52,'26.09 Kira-Bulindo-24h'!L52,'28.09 Kira-Bulindo-24h'!L52,'29.09 Kira-Bulindo'!L52)</f>
        <v>0</v>
      </c>
      <c r="M52" s="49">
        <f>AVERAGE('23.09 Kiira-Bulindo'!M52,'24.09 Kira-Bulindo'!M52,'25.09 Kira-Bulindo'!M52,'27.09 Kira-Bulindo'!M52,'26.09 Kira-Bulindo-24h'!M52,'28.09 Kira-Bulindo-24h'!M52,'29.09 Kira-Bulindo'!M52)</f>
        <v>53.857142857142854</v>
      </c>
      <c r="N52" s="49">
        <f>AVERAGE('23.09 Kiira-Bulindo'!N52,'24.09 Kira-Bulindo'!N52,'25.09 Kira-Bulindo'!N52,'27.09 Kira-Bulindo'!N52,'26.09 Kira-Bulindo-24h'!N52,'28.09 Kira-Bulindo-24h'!N52,'29.09 Kira-Bulindo'!N52)</f>
        <v>0</v>
      </c>
      <c r="O52" s="15">
        <f t="shared" si="0"/>
        <v>98.714285714285708</v>
      </c>
      <c r="P52" s="15">
        <f t="shared" si="1"/>
        <v>152.57142857142856</v>
      </c>
      <c r="R52" s="8"/>
      <c r="T52"/>
    </row>
    <row r="53" spans="2:20" ht="23.1" customHeight="1" x14ac:dyDescent="0.25">
      <c r="B53" s="23" t="s">
        <v>80</v>
      </c>
      <c r="C53" s="49">
        <f>AVERAGE('23.09 Kiira-Bulindo'!C53,'24.09 Kira-Bulindo'!C53,'25.09 Kira-Bulindo'!C53,'27.09 Kira-Bulindo'!C53,'26.09 Kira-Bulindo-24h'!C53,'28.09 Kira-Bulindo-24h'!C53,'29.09 Kira-Bulindo'!C53)</f>
        <v>50.714285714285715</v>
      </c>
      <c r="D53" s="49">
        <f>AVERAGE('23.09 Kiira-Bulindo'!D53,'24.09 Kira-Bulindo'!D53,'25.09 Kira-Bulindo'!D53,'27.09 Kira-Bulindo'!D53,'26.09 Kira-Bulindo-24h'!D53,'28.09 Kira-Bulindo-24h'!D53,'29.09 Kira-Bulindo'!D53)</f>
        <v>10.857142857142858</v>
      </c>
      <c r="E53" s="49">
        <f>AVERAGE('23.09 Kiira-Bulindo'!E53,'24.09 Kira-Bulindo'!E53,'25.09 Kira-Bulindo'!E53,'27.09 Kira-Bulindo'!E53,'26.09 Kira-Bulindo-24h'!E53,'28.09 Kira-Bulindo-24h'!E53,'29.09 Kira-Bulindo'!E53)</f>
        <v>5.7142857142857144</v>
      </c>
      <c r="F53" s="49">
        <f>AVERAGE('23.09 Kiira-Bulindo'!F53,'24.09 Kira-Bulindo'!F53,'25.09 Kira-Bulindo'!F53,'27.09 Kira-Bulindo'!F53,'26.09 Kira-Bulindo-24h'!F53,'28.09 Kira-Bulindo-24h'!F53,'29.09 Kira-Bulindo'!F53)</f>
        <v>8</v>
      </c>
      <c r="G53" s="49">
        <f>AVERAGE('23.09 Kiira-Bulindo'!G53,'24.09 Kira-Bulindo'!G53,'25.09 Kira-Bulindo'!G53,'27.09 Kira-Bulindo'!G53,'26.09 Kira-Bulindo-24h'!G53,'28.09 Kira-Bulindo-24h'!G53,'29.09 Kira-Bulindo'!G53)</f>
        <v>0.42857142857142855</v>
      </c>
      <c r="H53" s="49">
        <f>AVERAGE('23.09 Kiira-Bulindo'!H53,'24.09 Kira-Bulindo'!H53,'25.09 Kira-Bulindo'!H53,'27.09 Kira-Bulindo'!H53,'26.09 Kira-Bulindo-24h'!H53,'28.09 Kira-Bulindo-24h'!H53,'29.09 Kira-Bulindo'!H53)</f>
        <v>0</v>
      </c>
      <c r="I53" s="49">
        <f>AVERAGE('23.09 Kiira-Bulindo'!I53,'24.09 Kira-Bulindo'!I53,'25.09 Kira-Bulindo'!I53,'27.09 Kira-Bulindo'!I53,'26.09 Kira-Bulindo-24h'!I53,'28.09 Kira-Bulindo-24h'!I53,'29.09 Kira-Bulindo'!I53)</f>
        <v>4.2857142857142856</v>
      </c>
      <c r="J53" s="49">
        <f>AVERAGE('23.09 Kiira-Bulindo'!J53,'24.09 Kira-Bulindo'!J53,'25.09 Kira-Bulindo'!J53,'27.09 Kira-Bulindo'!J53,'26.09 Kira-Bulindo-24h'!J53,'28.09 Kira-Bulindo-24h'!J53,'29.09 Kira-Bulindo'!J53)</f>
        <v>0.42857142857142855</v>
      </c>
      <c r="K53" s="49">
        <f>AVERAGE('23.09 Kiira-Bulindo'!K53,'24.09 Kira-Bulindo'!K53,'25.09 Kira-Bulindo'!K53,'27.09 Kira-Bulindo'!K53,'26.09 Kira-Bulindo-24h'!K53,'28.09 Kira-Bulindo-24h'!K53,'29.09 Kira-Bulindo'!K53)</f>
        <v>0.2857142857142857</v>
      </c>
      <c r="L53" s="49">
        <f>AVERAGE('23.09 Kiira-Bulindo'!L53,'24.09 Kira-Bulindo'!L53,'25.09 Kira-Bulindo'!L53,'27.09 Kira-Bulindo'!L53,'26.09 Kira-Bulindo-24h'!L53,'28.09 Kira-Bulindo-24h'!L53,'29.09 Kira-Bulindo'!L53)</f>
        <v>0</v>
      </c>
      <c r="M53" s="49">
        <f>AVERAGE('23.09 Kiira-Bulindo'!M53,'24.09 Kira-Bulindo'!M53,'25.09 Kira-Bulindo'!M53,'27.09 Kira-Bulindo'!M53,'26.09 Kira-Bulindo-24h'!M53,'28.09 Kira-Bulindo-24h'!M53,'29.09 Kira-Bulindo'!M53)</f>
        <v>55</v>
      </c>
      <c r="N53" s="49">
        <f>AVERAGE('23.09 Kiira-Bulindo'!N53,'24.09 Kira-Bulindo'!N53,'25.09 Kira-Bulindo'!N53,'27.09 Kira-Bulindo'!N53,'26.09 Kira-Bulindo-24h'!N53,'28.09 Kira-Bulindo-24h'!N53,'29.09 Kira-Bulindo'!N53)</f>
        <v>0</v>
      </c>
      <c r="O53" s="15">
        <f t="shared" si="0"/>
        <v>80.714285714285722</v>
      </c>
      <c r="P53" s="15">
        <f t="shared" si="1"/>
        <v>135.71428571428572</v>
      </c>
      <c r="R53" s="8"/>
      <c r="T53"/>
    </row>
    <row r="54" spans="2:20" ht="23.1" customHeight="1" x14ac:dyDescent="0.25">
      <c r="B54" s="23" t="s">
        <v>81</v>
      </c>
      <c r="C54" s="49">
        <f>AVERAGE('23.09 Kiira-Bulindo'!C54,'24.09 Kira-Bulindo'!C54,'25.09 Kira-Bulindo'!C54,'27.09 Kira-Bulindo'!C54,'26.09 Kira-Bulindo-24h'!C54,'28.09 Kira-Bulindo-24h'!C54,'29.09 Kira-Bulindo'!C54)</f>
        <v>62.714285714285715</v>
      </c>
      <c r="D54" s="49">
        <f>AVERAGE('23.09 Kiira-Bulindo'!D54,'24.09 Kira-Bulindo'!D54,'25.09 Kira-Bulindo'!D54,'27.09 Kira-Bulindo'!D54,'26.09 Kira-Bulindo-24h'!D54,'28.09 Kira-Bulindo-24h'!D54,'29.09 Kira-Bulindo'!D54)</f>
        <v>14.142857142857142</v>
      </c>
      <c r="E54" s="49">
        <f>AVERAGE('23.09 Kiira-Bulindo'!E54,'24.09 Kira-Bulindo'!E54,'25.09 Kira-Bulindo'!E54,'27.09 Kira-Bulindo'!E54,'26.09 Kira-Bulindo-24h'!E54,'28.09 Kira-Bulindo-24h'!E54,'29.09 Kira-Bulindo'!E54)</f>
        <v>6.4285714285714288</v>
      </c>
      <c r="F54" s="49">
        <f>AVERAGE('23.09 Kiira-Bulindo'!F54,'24.09 Kira-Bulindo'!F54,'25.09 Kira-Bulindo'!F54,'27.09 Kira-Bulindo'!F54,'26.09 Kira-Bulindo-24h'!F54,'28.09 Kira-Bulindo-24h'!F54,'29.09 Kira-Bulindo'!F54)</f>
        <v>8.5714285714285712</v>
      </c>
      <c r="G54" s="49">
        <f>AVERAGE('23.09 Kiira-Bulindo'!G54,'24.09 Kira-Bulindo'!G54,'25.09 Kira-Bulindo'!G54,'27.09 Kira-Bulindo'!G54,'26.09 Kira-Bulindo-24h'!G54,'28.09 Kira-Bulindo-24h'!G54,'29.09 Kira-Bulindo'!G54)</f>
        <v>0.14285714285714285</v>
      </c>
      <c r="H54" s="49">
        <f>AVERAGE('23.09 Kiira-Bulindo'!H54,'24.09 Kira-Bulindo'!H54,'25.09 Kira-Bulindo'!H54,'27.09 Kira-Bulindo'!H54,'26.09 Kira-Bulindo-24h'!H54,'28.09 Kira-Bulindo-24h'!H54,'29.09 Kira-Bulindo'!H54)</f>
        <v>0</v>
      </c>
      <c r="I54" s="49">
        <f>AVERAGE('23.09 Kiira-Bulindo'!I54,'24.09 Kira-Bulindo'!I54,'25.09 Kira-Bulindo'!I54,'27.09 Kira-Bulindo'!I54,'26.09 Kira-Bulindo-24h'!I54,'28.09 Kira-Bulindo-24h'!I54,'29.09 Kira-Bulindo'!I54)</f>
        <v>4.4285714285714288</v>
      </c>
      <c r="J54" s="49">
        <f>AVERAGE('23.09 Kiira-Bulindo'!J54,'24.09 Kira-Bulindo'!J54,'25.09 Kira-Bulindo'!J54,'27.09 Kira-Bulindo'!J54,'26.09 Kira-Bulindo-24h'!J54,'28.09 Kira-Bulindo-24h'!J54,'29.09 Kira-Bulindo'!J54)</f>
        <v>1.2857142857142858</v>
      </c>
      <c r="K54" s="49">
        <f>AVERAGE('23.09 Kiira-Bulindo'!K54,'24.09 Kira-Bulindo'!K54,'25.09 Kira-Bulindo'!K54,'27.09 Kira-Bulindo'!K54,'26.09 Kira-Bulindo-24h'!K54,'28.09 Kira-Bulindo-24h'!K54,'29.09 Kira-Bulindo'!K54)</f>
        <v>0.7142857142857143</v>
      </c>
      <c r="L54" s="49">
        <f>AVERAGE('23.09 Kiira-Bulindo'!L54,'24.09 Kira-Bulindo'!L54,'25.09 Kira-Bulindo'!L54,'27.09 Kira-Bulindo'!L54,'26.09 Kira-Bulindo-24h'!L54,'28.09 Kira-Bulindo-24h'!L54,'29.09 Kira-Bulindo'!L54)</f>
        <v>0</v>
      </c>
      <c r="M54" s="49">
        <f>AVERAGE('23.09 Kiira-Bulindo'!M54,'24.09 Kira-Bulindo'!M54,'25.09 Kira-Bulindo'!M54,'27.09 Kira-Bulindo'!M54,'26.09 Kira-Bulindo-24h'!M54,'28.09 Kira-Bulindo-24h'!M54,'29.09 Kira-Bulindo'!M54)</f>
        <v>58.428571428571431</v>
      </c>
      <c r="N54" s="49">
        <f>AVERAGE('23.09 Kiira-Bulindo'!N54,'24.09 Kira-Bulindo'!N54,'25.09 Kira-Bulindo'!N54,'27.09 Kira-Bulindo'!N54,'26.09 Kira-Bulindo-24h'!N54,'28.09 Kira-Bulindo-24h'!N54,'29.09 Kira-Bulindo'!N54)</f>
        <v>0</v>
      </c>
      <c r="O54" s="15">
        <f t="shared" si="0"/>
        <v>98.428571428571431</v>
      </c>
      <c r="P54" s="15">
        <f t="shared" si="1"/>
        <v>156.85714285714286</v>
      </c>
      <c r="R54" s="8"/>
      <c r="T54"/>
    </row>
    <row r="55" spans="2:20" ht="23.1" customHeight="1" x14ac:dyDescent="0.25">
      <c r="B55" s="23" t="s">
        <v>82</v>
      </c>
      <c r="C55" s="49">
        <f>AVERAGE('23.09 Kiira-Bulindo'!C55,'24.09 Kira-Bulindo'!C55,'25.09 Kira-Bulindo'!C55,'27.09 Kira-Bulindo'!C55,'26.09 Kira-Bulindo-24h'!C55,'28.09 Kira-Bulindo-24h'!C55,'29.09 Kira-Bulindo'!C55)</f>
        <v>61.571428571428569</v>
      </c>
      <c r="D55" s="49">
        <f>AVERAGE('23.09 Kiira-Bulindo'!D55,'24.09 Kira-Bulindo'!D55,'25.09 Kira-Bulindo'!D55,'27.09 Kira-Bulindo'!D55,'26.09 Kira-Bulindo-24h'!D55,'28.09 Kira-Bulindo-24h'!D55,'29.09 Kira-Bulindo'!D55)</f>
        <v>12</v>
      </c>
      <c r="E55" s="49">
        <f>AVERAGE('23.09 Kiira-Bulindo'!E55,'24.09 Kira-Bulindo'!E55,'25.09 Kira-Bulindo'!E55,'27.09 Kira-Bulindo'!E55,'26.09 Kira-Bulindo-24h'!E55,'28.09 Kira-Bulindo-24h'!E55,'29.09 Kira-Bulindo'!E55)</f>
        <v>7.7142857142857144</v>
      </c>
      <c r="F55" s="49">
        <f>AVERAGE('23.09 Kiira-Bulindo'!F55,'24.09 Kira-Bulindo'!F55,'25.09 Kira-Bulindo'!F55,'27.09 Kira-Bulindo'!F55,'26.09 Kira-Bulindo-24h'!F55,'28.09 Kira-Bulindo-24h'!F55,'29.09 Kira-Bulindo'!F55)</f>
        <v>9.5714285714285712</v>
      </c>
      <c r="G55" s="49">
        <f>AVERAGE('23.09 Kiira-Bulindo'!G55,'24.09 Kira-Bulindo'!G55,'25.09 Kira-Bulindo'!G55,'27.09 Kira-Bulindo'!G55,'26.09 Kira-Bulindo-24h'!G55,'28.09 Kira-Bulindo-24h'!G55,'29.09 Kira-Bulindo'!G55)</f>
        <v>0.2857142857142857</v>
      </c>
      <c r="H55" s="49">
        <f>AVERAGE('23.09 Kiira-Bulindo'!H55,'24.09 Kira-Bulindo'!H55,'25.09 Kira-Bulindo'!H55,'27.09 Kira-Bulindo'!H55,'26.09 Kira-Bulindo-24h'!H55,'28.09 Kira-Bulindo-24h'!H55,'29.09 Kira-Bulindo'!H55)</f>
        <v>0.2857142857142857</v>
      </c>
      <c r="I55" s="49">
        <f>AVERAGE('23.09 Kiira-Bulindo'!I55,'24.09 Kira-Bulindo'!I55,'25.09 Kira-Bulindo'!I55,'27.09 Kira-Bulindo'!I55,'26.09 Kira-Bulindo-24h'!I55,'28.09 Kira-Bulindo-24h'!I55,'29.09 Kira-Bulindo'!I55)</f>
        <v>3.7142857142857144</v>
      </c>
      <c r="J55" s="49">
        <f>AVERAGE('23.09 Kiira-Bulindo'!J55,'24.09 Kira-Bulindo'!J55,'25.09 Kira-Bulindo'!J55,'27.09 Kira-Bulindo'!J55,'26.09 Kira-Bulindo-24h'!J55,'28.09 Kira-Bulindo-24h'!J55,'29.09 Kira-Bulindo'!J55)</f>
        <v>0.7142857142857143</v>
      </c>
      <c r="K55" s="49">
        <f>AVERAGE('23.09 Kiira-Bulindo'!K55,'24.09 Kira-Bulindo'!K55,'25.09 Kira-Bulindo'!K55,'27.09 Kira-Bulindo'!K55,'26.09 Kira-Bulindo-24h'!K55,'28.09 Kira-Bulindo-24h'!K55,'29.09 Kira-Bulindo'!K55)</f>
        <v>0.2857142857142857</v>
      </c>
      <c r="L55" s="49">
        <f>AVERAGE('23.09 Kiira-Bulindo'!L55,'24.09 Kira-Bulindo'!L55,'25.09 Kira-Bulindo'!L55,'27.09 Kira-Bulindo'!L55,'26.09 Kira-Bulindo-24h'!L55,'28.09 Kira-Bulindo-24h'!L55,'29.09 Kira-Bulindo'!L55)</f>
        <v>0.2857142857142857</v>
      </c>
      <c r="M55" s="49">
        <f>AVERAGE('23.09 Kiira-Bulindo'!M55,'24.09 Kira-Bulindo'!M55,'25.09 Kira-Bulindo'!M55,'27.09 Kira-Bulindo'!M55,'26.09 Kira-Bulindo-24h'!M55,'28.09 Kira-Bulindo-24h'!M55,'29.09 Kira-Bulindo'!M55)</f>
        <v>58</v>
      </c>
      <c r="N55" s="49">
        <f>AVERAGE('23.09 Kiira-Bulindo'!N55,'24.09 Kira-Bulindo'!N55,'25.09 Kira-Bulindo'!N55,'27.09 Kira-Bulindo'!N55,'26.09 Kira-Bulindo-24h'!N55,'28.09 Kira-Bulindo-24h'!N55,'29.09 Kira-Bulindo'!N55)</f>
        <v>0</v>
      </c>
      <c r="O55" s="15">
        <f t="shared" si="0"/>
        <v>96.428571428571431</v>
      </c>
      <c r="P55" s="15">
        <f t="shared" si="1"/>
        <v>154.42857142857144</v>
      </c>
      <c r="R55" s="8"/>
      <c r="T55"/>
    </row>
    <row r="56" spans="2:20" ht="23.1" customHeight="1" x14ac:dyDescent="0.25">
      <c r="B56" s="23" t="s">
        <v>83</v>
      </c>
      <c r="C56" s="49">
        <f>AVERAGE('23.09 Kiira-Bulindo'!C56,'24.09 Kira-Bulindo'!C56,'25.09 Kira-Bulindo'!C56,'27.09 Kira-Bulindo'!C56,'26.09 Kira-Bulindo-24h'!C56,'28.09 Kira-Bulindo-24h'!C56,'29.09 Kira-Bulindo'!C56)</f>
        <v>62.857142857142854</v>
      </c>
      <c r="D56" s="49">
        <f>AVERAGE('23.09 Kiira-Bulindo'!D56,'24.09 Kira-Bulindo'!D56,'25.09 Kira-Bulindo'!D56,'27.09 Kira-Bulindo'!D56,'26.09 Kira-Bulindo-24h'!D56,'28.09 Kira-Bulindo-24h'!D56,'29.09 Kira-Bulindo'!D56)</f>
        <v>9.5714285714285712</v>
      </c>
      <c r="E56" s="49">
        <f>AVERAGE('23.09 Kiira-Bulindo'!E56,'24.09 Kira-Bulindo'!E56,'25.09 Kira-Bulindo'!E56,'27.09 Kira-Bulindo'!E56,'26.09 Kira-Bulindo-24h'!E56,'28.09 Kira-Bulindo-24h'!E56,'29.09 Kira-Bulindo'!E56)</f>
        <v>8.4285714285714288</v>
      </c>
      <c r="F56" s="49">
        <f>AVERAGE('23.09 Kiira-Bulindo'!F56,'24.09 Kira-Bulindo'!F56,'25.09 Kira-Bulindo'!F56,'27.09 Kira-Bulindo'!F56,'26.09 Kira-Bulindo-24h'!F56,'28.09 Kira-Bulindo-24h'!F56,'29.09 Kira-Bulindo'!F56)</f>
        <v>9.1428571428571423</v>
      </c>
      <c r="G56" s="49">
        <f>AVERAGE('23.09 Kiira-Bulindo'!G56,'24.09 Kira-Bulindo'!G56,'25.09 Kira-Bulindo'!G56,'27.09 Kira-Bulindo'!G56,'26.09 Kira-Bulindo-24h'!G56,'28.09 Kira-Bulindo-24h'!G56,'29.09 Kira-Bulindo'!G56)</f>
        <v>0.7142857142857143</v>
      </c>
      <c r="H56" s="49">
        <f>AVERAGE('23.09 Kiira-Bulindo'!H56,'24.09 Kira-Bulindo'!H56,'25.09 Kira-Bulindo'!H56,'27.09 Kira-Bulindo'!H56,'26.09 Kira-Bulindo-24h'!H56,'28.09 Kira-Bulindo-24h'!H56,'29.09 Kira-Bulindo'!H56)</f>
        <v>0</v>
      </c>
      <c r="I56" s="49">
        <f>AVERAGE('23.09 Kiira-Bulindo'!I56,'24.09 Kira-Bulindo'!I56,'25.09 Kira-Bulindo'!I56,'27.09 Kira-Bulindo'!I56,'26.09 Kira-Bulindo-24h'!I56,'28.09 Kira-Bulindo-24h'!I56,'29.09 Kira-Bulindo'!I56)</f>
        <v>3.7142857142857144</v>
      </c>
      <c r="J56" s="49">
        <f>AVERAGE('23.09 Kiira-Bulindo'!J56,'24.09 Kira-Bulindo'!J56,'25.09 Kira-Bulindo'!J56,'27.09 Kira-Bulindo'!J56,'26.09 Kira-Bulindo-24h'!J56,'28.09 Kira-Bulindo-24h'!J56,'29.09 Kira-Bulindo'!J56)</f>
        <v>0.42857142857142855</v>
      </c>
      <c r="K56" s="49">
        <f>AVERAGE('23.09 Kiira-Bulindo'!K56,'24.09 Kira-Bulindo'!K56,'25.09 Kira-Bulindo'!K56,'27.09 Kira-Bulindo'!K56,'26.09 Kira-Bulindo-24h'!K56,'28.09 Kira-Bulindo-24h'!K56,'29.09 Kira-Bulindo'!K56)</f>
        <v>0.5714285714285714</v>
      </c>
      <c r="L56" s="49">
        <f>AVERAGE('23.09 Kiira-Bulindo'!L56,'24.09 Kira-Bulindo'!L56,'25.09 Kira-Bulindo'!L56,'27.09 Kira-Bulindo'!L56,'26.09 Kira-Bulindo-24h'!L56,'28.09 Kira-Bulindo-24h'!L56,'29.09 Kira-Bulindo'!L56)</f>
        <v>0.14285714285714285</v>
      </c>
      <c r="M56" s="49">
        <f>AVERAGE('23.09 Kiira-Bulindo'!M56,'24.09 Kira-Bulindo'!M56,'25.09 Kira-Bulindo'!M56,'27.09 Kira-Bulindo'!M56,'26.09 Kira-Bulindo-24h'!M56,'28.09 Kira-Bulindo-24h'!M56,'29.09 Kira-Bulindo'!M56)</f>
        <v>62.857142857142854</v>
      </c>
      <c r="N56" s="49">
        <f>AVERAGE('23.09 Kiira-Bulindo'!N56,'24.09 Kira-Bulindo'!N56,'25.09 Kira-Bulindo'!N56,'27.09 Kira-Bulindo'!N56,'26.09 Kira-Bulindo-24h'!N56,'28.09 Kira-Bulindo-24h'!N56,'29.09 Kira-Bulindo'!N56)</f>
        <v>0.14285714285714285</v>
      </c>
      <c r="O56" s="15">
        <f t="shared" si="0"/>
        <v>95.714285714285694</v>
      </c>
      <c r="P56" s="15">
        <f t="shared" si="1"/>
        <v>158.57142857142856</v>
      </c>
      <c r="R56" s="8"/>
      <c r="T56"/>
    </row>
    <row r="57" spans="2:20" ht="23.1" customHeight="1" x14ac:dyDescent="0.25">
      <c r="B57" s="23" t="s">
        <v>84</v>
      </c>
      <c r="C57" s="49">
        <f>AVERAGE('23.09 Kiira-Bulindo'!C57,'24.09 Kira-Bulindo'!C57,'25.09 Kira-Bulindo'!C57,'27.09 Kira-Bulindo'!C57,'26.09 Kira-Bulindo-24h'!C57,'28.09 Kira-Bulindo-24h'!C57,'29.09 Kira-Bulindo'!C57)</f>
        <v>63.142857142857146</v>
      </c>
      <c r="D57" s="49">
        <f>AVERAGE('23.09 Kiira-Bulindo'!D57,'24.09 Kira-Bulindo'!D57,'25.09 Kira-Bulindo'!D57,'27.09 Kira-Bulindo'!D57,'26.09 Kira-Bulindo-24h'!D57,'28.09 Kira-Bulindo-24h'!D57,'29.09 Kira-Bulindo'!D57)</f>
        <v>7.4285714285714288</v>
      </c>
      <c r="E57" s="49">
        <f>AVERAGE('23.09 Kiira-Bulindo'!E57,'24.09 Kira-Bulindo'!E57,'25.09 Kira-Bulindo'!E57,'27.09 Kira-Bulindo'!E57,'26.09 Kira-Bulindo-24h'!E57,'28.09 Kira-Bulindo-24h'!E57,'29.09 Kira-Bulindo'!E57)</f>
        <v>7.5714285714285712</v>
      </c>
      <c r="F57" s="49">
        <f>AVERAGE('23.09 Kiira-Bulindo'!F57,'24.09 Kira-Bulindo'!F57,'25.09 Kira-Bulindo'!F57,'27.09 Kira-Bulindo'!F57,'26.09 Kira-Bulindo-24h'!F57,'28.09 Kira-Bulindo-24h'!F57,'29.09 Kira-Bulindo'!F57)</f>
        <v>7.8571428571428568</v>
      </c>
      <c r="G57" s="49">
        <f>AVERAGE('23.09 Kiira-Bulindo'!G57,'24.09 Kira-Bulindo'!G57,'25.09 Kira-Bulindo'!G57,'27.09 Kira-Bulindo'!G57,'26.09 Kira-Bulindo-24h'!G57,'28.09 Kira-Bulindo-24h'!G57,'29.09 Kira-Bulindo'!G57)</f>
        <v>0.5714285714285714</v>
      </c>
      <c r="H57" s="49">
        <f>AVERAGE('23.09 Kiira-Bulindo'!H57,'24.09 Kira-Bulindo'!H57,'25.09 Kira-Bulindo'!H57,'27.09 Kira-Bulindo'!H57,'26.09 Kira-Bulindo-24h'!H57,'28.09 Kira-Bulindo-24h'!H57,'29.09 Kira-Bulindo'!H57)</f>
        <v>0</v>
      </c>
      <c r="I57" s="49">
        <f>AVERAGE('23.09 Kiira-Bulindo'!I57,'24.09 Kira-Bulindo'!I57,'25.09 Kira-Bulindo'!I57,'27.09 Kira-Bulindo'!I57,'26.09 Kira-Bulindo-24h'!I57,'28.09 Kira-Bulindo-24h'!I57,'29.09 Kira-Bulindo'!I57)</f>
        <v>3.7142857142857144</v>
      </c>
      <c r="J57" s="49">
        <f>AVERAGE('23.09 Kiira-Bulindo'!J57,'24.09 Kira-Bulindo'!J57,'25.09 Kira-Bulindo'!J57,'27.09 Kira-Bulindo'!J57,'26.09 Kira-Bulindo-24h'!J57,'28.09 Kira-Bulindo-24h'!J57,'29.09 Kira-Bulindo'!J57)</f>
        <v>1.2857142857142858</v>
      </c>
      <c r="K57" s="49">
        <f>AVERAGE('23.09 Kiira-Bulindo'!K57,'24.09 Kira-Bulindo'!K57,'25.09 Kira-Bulindo'!K57,'27.09 Kira-Bulindo'!K57,'26.09 Kira-Bulindo-24h'!K57,'28.09 Kira-Bulindo-24h'!K57,'29.09 Kira-Bulindo'!K57)</f>
        <v>0.14285714285714285</v>
      </c>
      <c r="L57" s="49">
        <f>AVERAGE('23.09 Kiira-Bulindo'!L57,'24.09 Kira-Bulindo'!L57,'25.09 Kira-Bulindo'!L57,'27.09 Kira-Bulindo'!L57,'26.09 Kira-Bulindo-24h'!L57,'28.09 Kira-Bulindo-24h'!L57,'29.09 Kira-Bulindo'!L57)</f>
        <v>0</v>
      </c>
      <c r="M57" s="49">
        <f>AVERAGE('23.09 Kiira-Bulindo'!M57,'24.09 Kira-Bulindo'!M57,'25.09 Kira-Bulindo'!M57,'27.09 Kira-Bulindo'!M57,'26.09 Kira-Bulindo-24h'!M57,'28.09 Kira-Bulindo-24h'!M57,'29.09 Kira-Bulindo'!M57)</f>
        <v>65</v>
      </c>
      <c r="N57" s="49">
        <f>AVERAGE('23.09 Kiira-Bulindo'!N57,'24.09 Kira-Bulindo'!N57,'25.09 Kira-Bulindo'!N57,'27.09 Kira-Bulindo'!N57,'26.09 Kira-Bulindo-24h'!N57,'28.09 Kira-Bulindo-24h'!N57,'29.09 Kira-Bulindo'!N57)</f>
        <v>0</v>
      </c>
      <c r="O57" s="15">
        <f t="shared" si="0"/>
        <v>91.714285714285708</v>
      </c>
      <c r="P57" s="15">
        <f t="shared" si="1"/>
        <v>156.71428571428572</v>
      </c>
      <c r="R57" s="8"/>
      <c r="T57"/>
    </row>
    <row r="58" spans="2:20" ht="23.1" customHeight="1" x14ac:dyDescent="0.25">
      <c r="B58" s="23" t="s">
        <v>99</v>
      </c>
      <c r="C58" s="49">
        <f ca="1">'Avg Week Kira-Bulindo'!C58</f>
        <v>0</v>
      </c>
      <c r="D58" s="49">
        <f>AVERAGE('26.09 Kira-Bulindo-24h'!D58,'28.09 Kira-Bulindo-24h'!D58)</f>
        <v>10</v>
      </c>
      <c r="E58" s="49">
        <f>AVERAGE('26.09 Kira-Bulindo-24h'!E58,'28.09 Kira-Bulindo-24h'!E58)</f>
        <v>4</v>
      </c>
      <c r="F58" s="49">
        <f>AVERAGE('26.09 Kira-Bulindo-24h'!F58,'28.09 Kira-Bulindo-24h'!F58)</f>
        <v>7.5</v>
      </c>
      <c r="G58" s="49">
        <f>AVERAGE('26.09 Kira-Bulindo-24h'!G58,'28.09 Kira-Bulindo-24h'!G58)</f>
        <v>0.5</v>
      </c>
      <c r="H58" s="49">
        <f>AVERAGE('26.09 Kira-Bulindo-24h'!H58,'28.09 Kira-Bulindo-24h'!H58)</f>
        <v>0</v>
      </c>
      <c r="I58" s="49">
        <f>AVERAGE('26.09 Kira-Bulindo-24h'!I58,'28.09 Kira-Bulindo-24h'!I58)</f>
        <v>6.5</v>
      </c>
      <c r="J58" s="49">
        <f>AVERAGE('26.09 Kira-Bulindo-24h'!J58,'28.09 Kira-Bulindo-24h'!J58)</f>
        <v>0</v>
      </c>
      <c r="K58" s="49">
        <f>AVERAGE('26.09 Kira-Bulindo-24h'!K58,'28.09 Kira-Bulindo-24h'!K58)</f>
        <v>1</v>
      </c>
      <c r="L58" s="49">
        <f>AVERAGE('26.09 Kira-Bulindo-24h'!L58,'28.09 Kira-Bulindo-24h'!L58)</f>
        <v>0</v>
      </c>
      <c r="M58" s="49">
        <f>AVERAGE('26.09 Kira-Bulindo-24h'!M58,'28.09 Kira-Bulindo-24h'!M58)</f>
        <v>100.5</v>
      </c>
      <c r="N58" s="49">
        <f>AVERAGE('26.09 Kira-Bulindo-24h'!N58,'28.09 Kira-Bulindo-24h'!N58)</f>
        <v>0</v>
      </c>
      <c r="O58" s="15">
        <f t="shared" ca="1" si="0"/>
        <v>95.5</v>
      </c>
      <c r="P58" s="15">
        <f t="shared" ca="1" si="1"/>
        <v>196</v>
      </c>
      <c r="R58" s="8"/>
      <c r="T58"/>
    </row>
    <row r="59" spans="2:20" ht="23.1" customHeight="1" x14ac:dyDescent="0.25">
      <c r="B59" s="23" t="s">
        <v>100</v>
      </c>
      <c r="C59" s="49">
        <f>AVERAGE('26.09 Kira-Bulindo-24h'!C59,'28.09 Kira-Bulindo-24h'!C59)</f>
        <v>58.5</v>
      </c>
      <c r="D59" s="49">
        <f>AVERAGE('26.09 Kira-Bulindo-24h'!D59,'28.09 Kira-Bulindo-24h'!D59)</f>
        <v>7</v>
      </c>
      <c r="E59" s="49">
        <f>AVERAGE('26.09 Kira-Bulindo-24h'!E59,'28.09 Kira-Bulindo-24h'!E59)</f>
        <v>8</v>
      </c>
      <c r="F59" s="49">
        <f>AVERAGE('26.09 Kira-Bulindo-24h'!F59,'28.09 Kira-Bulindo-24h'!F59)</f>
        <v>7</v>
      </c>
      <c r="G59" s="49">
        <f>AVERAGE('26.09 Kira-Bulindo-24h'!G59,'28.09 Kira-Bulindo-24h'!G59)</f>
        <v>0</v>
      </c>
      <c r="H59" s="49">
        <f>AVERAGE('26.09 Kira-Bulindo-24h'!H59,'28.09 Kira-Bulindo-24h'!H59)</f>
        <v>0</v>
      </c>
      <c r="I59" s="49">
        <f>AVERAGE('26.09 Kira-Bulindo-24h'!I59,'28.09 Kira-Bulindo-24h'!I59)</f>
        <v>4</v>
      </c>
      <c r="J59" s="49">
        <f>AVERAGE('26.09 Kira-Bulindo-24h'!J59,'28.09 Kira-Bulindo-24h'!J59)</f>
        <v>0</v>
      </c>
      <c r="K59" s="49">
        <f>AVERAGE('26.09 Kira-Bulindo-24h'!K59,'28.09 Kira-Bulindo-24h'!K59)</f>
        <v>0.5</v>
      </c>
      <c r="L59" s="49">
        <f>AVERAGE('26.09 Kira-Bulindo-24h'!L59,'28.09 Kira-Bulindo-24h'!L59)</f>
        <v>0</v>
      </c>
      <c r="M59" s="49">
        <f>AVERAGE('26.09 Kira-Bulindo-24h'!M59,'28.09 Kira-Bulindo-24h'!M59)</f>
        <v>109.5</v>
      </c>
      <c r="N59" s="49">
        <f>AVERAGE('26.09 Kira-Bulindo-24h'!N59,'28.09 Kira-Bulindo-24h'!N59)</f>
        <v>0</v>
      </c>
      <c r="O59" s="15">
        <f t="shared" ref="O59:O105" si="35">SUM(C59:L59,N59)</f>
        <v>85</v>
      </c>
      <c r="P59" s="15">
        <f t="shared" ref="P59:P105" si="36">SUM(C59:N59)</f>
        <v>194.5</v>
      </c>
      <c r="R59" s="8"/>
      <c r="T59"/>
    </row>
    <row r="60" spans="2:20" ht="23.1" customHeight="1" x14ac:dyDescent="0.25">
      <c r="B60" s="23" t="s">
        <v>101</v>
      </c>
      <c r="C60" s="49">
        <f>AVERAGE('26.09 Kira-Bulindo-24h'!C60,'28.09 Kira-Bulindo-24h'!C60)</f>
        <v>70</v>
      </c>
      <c r="D60" s="49">
        <f>AVERAGE('26.09 Kira-Bulindo-24h'!D60,'28.09 Kira-Bulindo-24h'!D60)</f>
        <v>5.5</v>
      </c>
      <c r="E60" s="49">
        <f>AVERAGE('26.09 Kira-Bulindo-24h'!E60,'28.09 Kira-Bulindo-24h'!E60)</f>
        <v>5.5</v>
      </c>
      <c r="F60" s="49">
        <f>AVERAGE('26.09 Kira-Bulindo-24h'!F60,'28.09 Kira-Bulindo-24h'!F60)</f>
        <v>10</v>
      </c>
      <c r="G60" s="49">
        <f>AVERAGE('26.09 Kira-Bulindo-24h'!G60,'28.09 Kira-Bulindo-24h'!G60)</f>
        <v>0</v>
      </c>
      <c r="H60" s="49">
        <f>AVERAGE('26.09 Kira-Bulindo-24h'!H60,'28.09 Kira-Bulindo-24h'!H60)</f>
        <v>0</v>
      </c>
      <c r="I60" s="49">
        <f>AVERAGE('26.09 Kira-Bulindo-24h'!I60,'28.09 Kira-Bulindo-24h'!I60)</f>
        <v>5.5</v>
      </c>
      <c r="J60" s="49">
        <f>AVERAGE('26.09 Kira-Bulindo-24h'!J60,'28.09 Kira-Bulindo-24h'!J60)</f>
        <v>1</v>
      </c>
      <c r="K60" s="49">
        <f>AVERAGE('26.09 Kira-Bulindo-24h'!K60,'28.09 Kira-Bulindo-24h'!K60)</f>
        <v>0</v>
      </c>
      <c r="L60" s="49">
        <f>AVERAGE('26.09 Kira-Bulindo-24h'!L60,'28.09 Kira-Bulindo-24h'!L60)</f>
        <v>0</v>
      </c>
      <c r="M60" s="49">
        <f>AVERAGE('26.09 Kira-Bulindo-24h'!M60,'28.09 Kira-Bulindo-24h'!M60)</f>
        <v>103.5</v>
      </c>
      <c r="N60" s="49">
        <f>AVERAGE('26.09 Kira-Bulindo-24h'!N60,'28.09 Kira-Bulindo-24h'!N60)</f>
        <v>0</v>
      </c>
      <c r="O60" s="15">
        <f t="shared" si="35"/>
        <v>97.5</v>
      </c>
      <c r="P60" s="15">
        <f t="shared" si="36"/>
        <v>201</v>
      </c>
      <c r="R60" s="8"/>
      <c r="T60"/>
    </row>
    <row r="61" spans="2:20" ht="23.1" customHeight="1" x14ac:dyDescent="0.25">
      <c r="B61" s="23" t="s">
        <v>102</v>
      </c>
      <c r="C61" s="49">
        <f>AVERAGE('26.09 Kira-Bulindo-24h'!C61,'28.09 Kira-Bulindo-24h'!C61)</f>
        <v>66</v>
      </c>
      <c r="D61" s="49">
        <f>AVERAGE('26.09 Kira-Bulindo-24h'!D61,'28.09 Kira-Bulindo-24h'!D61)</f>
        <v>7</v>
      </c>
      <c r="E61" s="49">
        <f>AVERAGE('26.09 Kira-Bulindo-24h'!E61,'28.09 Kira-Bulindo-24h'!E61)</f>
        <v>8</v>
      </c>
      <c r="F61" s="49">
        <f>AVERAGE('26.09 Kira-Bulindo-24h'!F61,'28.09 Kira-Bulindo-24h'!F61)</f>
        <v>6</v>
      </c>
      <c r="G61" s="49">
        <f>AVERAGE('26.09 Kira-Bulindo-24h'!G61,'28.09 Kira-Bulindo-24h'!G61)</f>
        <v>0</v>
      </c>
      <c r="H61" s="49">
        <f>AVERAGE('26.09 Kira-Bulindo-24h'!H61,'28.09 Kira-Bulindo-24h'!H61)</f>
        <v>0</v>
      </c>
      <c r="I61" s="49">
        <f>AVERAGE('26.09 Kira-Bulindo-24h'!I61,'28.09 Kira-Bulindo-24h'!I61)</f>
        <v>4</v>
      </c>
      <c r="J61" s="49">
        <f>AVERAGE('26.09 Kira-Bulindo-24h'!J61,'28.09 Kira-Bulindo-24h'!J61)</f>
        <v>1.5</v>
      </c>
      <c r="K61" s="49">
        <f>AVERAGE('26.09 Kira-Bulindo-24h'!K61,'28.09 Kira-Bulindo-24h'!K61)</f>
        <v>0</v>
      </c>
      <c r="L61" s="49">
        <f>AVERAGE('26.09 Kira-Bulindo-24h'!L61,'28.09 Kira-Bulindo-24h'!L61)</f>
        <v>0</v>
      </c>
      <c r="M61" s="49">
        <f>AVERAGE('26.09 Kira-Bulindo-24h'!M61,'28.09 Kira-Bulindo-24h'!M61)</f>
        <v>93.5</v>
      </c>
      <c r="N61" s="49">
        <f>AVERAGE('26.09 Kira-Bulindo-24h'!N61,'28.09 Kira-Bulindo-24h'!N61)</f>
        <v>0</v>
      </c>
      <c r="O61" s="15">
        <f t="shared" si="35"/>
        <v>92.5</v>
      </c>
      <c r="P61" s="15">
        <f t="shared" si="36"/>
        <v>186</v>
      </c>
      <c r="R61" s="8"/>
      <c r="T61"/>
    </row>
    <row r="62" spans="2:20" ht="23.1" customHeight="1" x14ac:dyDescent="0.25">
      <c r="B62" s="23" t="s">
        <v>107</v>
      </c>
      <c r="C62" s="49">
        <f>AVERAGE('26.09 Kira-Bulindo-24h'!C62,'28.09 Kira-Bulindo-24h'!C62)</f>
        <v>56</v>
      </c>
      <c r="D62" s="49">
        <f>AVERAGE('26.09 Kira-Bulindo-24h'!D62,'28.09 Kira-Bulindo-24h'!D62)</f>
        <v>7</v>
      </c>
      <c r="E62" s="49">
        <f>AVERAGE('26.09 Kira-Bulindo-24h'!E62,'28.09 Kira-Bulindo-24h'!E62)</f>
        <v>6</v>
      </c>
      <c r="F62" s="49">
        <f>AVERAGE('26.09 Kira-Bulindo-24h'!F62,'28.09 Kira-Bulindo-24h'!F62)</f>
        <v>9.5</v>
      </c>
      <c r="G62" s="49">
        <f>AVERAGE('26.09 Kira-Bulindo-24h'!G62,'28.09 Kira-Bulindo-24h'!G62)</f>
        <v>0</v>
      </c>
      <c r="H62" s="49">
        <f>AVERAGE('26.09 Kira-Bulindo-24h'!H62,'28.09 Kira-Bulindo-24h'!H62)</f>
        <v>0</v>
      </c>
      <c r="I62" s="49">
        <f>AVERAGE('26.09 Kira-Bulindo-24h'!I62,'28.09 Kira-Bulindo-24h'!I62)</f>
        <v>3.5</v>
      </c>
      <c r="J62" s="49">
        <f>AVERAGE('26.09 Kira-Bulindo-24h'!J62,'28.09 Kira-Bulindo-24h'!J62)</f>
        <v>0</v>
      </c>
      <c r="K62" s="49">
        <f>AVERAGE('26.09 Kira-Bulindo-24h'!K62,'28.09 Kira-Bulindo-24h'!K62)</f>
        <v>0.5</v>
      </c>
      <c r="L62" s="49">
        <f>AVERAGE('26.09 Kira-Bulindo-24h'!L62,'28.09 Kira-Bulindo-24h'!L62)</f>
        <v>1.5</v>
      </c>
      <c r="M62" s="49">
        <f>AVERAGE('26.09 Kira-Bulindo-24h'!M62,'28.09 Kira-Bulindo-24h'!M62)</f>
        <v>95.5</v>
      </c>
      <c r="N62" s="49">
        <f>AVERAGE('26.09 Kira-Bulindo-24h'!N62,'28.09 Kira-Bulindo-24h'!N62)</f>
        <v>0</v>
      </c>
      <c r="O62" s="15">
        <f t="shared" si="35"/>
        <v>84</v>
      </c>
      <c r="P62" s="15">
        <f t="shared" si="36"/>
        <v>179.5</v>
      </c>
      <c r="R62" s="8"/>
      <c r="T62"/>
    </row>
    <row r="63" spans="2:20" ht="23.1" customHeight="1" x14ac:dyDescent="0.25">
      <c r="B63" s="23" t="s">
        <v>108</v>
      </c>
      <c r="C63" s="49">
        <f>AVERAGE('26.09 Kira-Bulindo-24h'!C63,'28.09 Kira-Bulindo-24h'!C63)</f>
        <v>63</v>
      </c>
      <c r="D63" s="49">
        <f>AVERAGE('26.09 Kira-Bulindo-24h'!D63,'28.09 Kira-Bulindo-24h'!D63)</f>
        <v>4.5</v>
      </c>
      <c r="E63" s="49">
        <f>AVERAGE('26.09 Kira-Bulindo-24h'!E63,'28.09 Kira-Bulindo-24h'!E63)</f>
        <v>8</v>
      </c>
      <c r="F63" s="49">
        <f>AVERAGE('26.09 Kira-Bulindo-24h'!F63,'28.09 Kira-Bulindo-24h'!F63)</f>
        <v>8.5</v>
      </c>
      <c r="G63" s="49">
        <f>AVERAGE('26.09 Kira-Bulindo-24h'!G63,'28.09 Kira-Bulindo-24h'!G63)</f>
        <v>0</v>
      </c>
      <c r="H63" s="49">
        <f>AVERAGE('26.09 Kira-Bulindo-24h'!H63,'28.09 Kira-Bulindo-24h'!H63)</f>
        <v>0</v>
      </c>
      <c r="I63" s="49">
        <f>AVERAGE('26.09 Kira-Bulindo-24h'!I63,'28.09 Kira-Bulindo-24h'!I63)</f>
        <v>2.5</v>
      </c>
      <c r="J63" s="49">
        <f>AVERAGE('26.09 Kira-Bulindo-24h'!J63,'28.09 Kira-Bulindo-24h'!J63)</f>
        <v>1</v>
      </c>
      <c r="K63" s="49">
        <f>AVERAGE('26.09 Kira-Bulindo-24h'!K63,'28.09 Kira-Bulindo-24h'!K63)</f>
        <v>0.5</v>
      </c>
      <c r="L63" s="49">
        <f>AVERAGE('26.09 Kira-Bulindo-24h'!L63,'28.09 Kira-Bulindo-24h'!L63)</f>
        <v>0</v>
      </c>
      <c r="M63" s="49">
        <f>AVERAGE('26.09 Kira-Bulindo-24h'!M63,'28.09 Kira-Bulindo-24h'!M63)</f>
        <v>91</v>
      </c>
      <c r="N63" s="49">
        <f>AVERAGE('26.09 Kira-Bulindo-24h'!N63,'28.09 Kira-Bulindo-24h'!N63)</f>
        <v>0</v>
      </c>
      <c r="O63" s="15">
        <f t="shared" si="35"/>
        <v>88</v>
      </c>
      <c r="P63" s="15">
        <f t="shared" si="36"/>
        <v>179</v>
      </c>
      <c r="R63" s="8"/>
      <c r="T63"/>
    </row>
    <row r="64" spans="2:20" ht="23.1" customHeight="1" x14ac:dyDescent="0.25">
      <c r="B64" s="23" t="s">
        <v>109</v>
      </c>
      <c r="C64" s="49">
        <f>AVERAGE('26.09 Kira-Bulindo-24h'!C64,'28.09 Kira-Bulindo-24h'!C64)</f>
        <v>62</v>
      </c>
      <c r="D64" s="49">
        <f>AVERAGE('26.09 Kira-Bulindo-24h'!D64,'28.09 Kira-Bulindo-24h'!D64)</f>
        <v>7</v>
      </c>
      <c r="E64" s="49">
        <f>AVERAGE('26.09 Kira-Bulindo-24h'!E64,'28.09 Kira-Bulindo-24h'!E64)</f>
        <v>3.5</v>
      </c>
      <c r="F64" s="49">
        <f>AVERAGE('26.09 Kira-Bulindo-24h'!F64,'28.09 Kira-Bulindo-24h'!F64)</f>
        <v>7.5</v>
      </c>
      <c r="G64" s="49">
        <f>AVERAGE('26.09 Kira-Bulindo-24h'!G64,'28.09 Kira-Bulindo-24h'!G64)</f>
        <v>0</v>
      </c>
      <c r="H64" s="49">
        <f>AVERAGE('26.09 Kira-Bulindo-24h'!H64,'28.09 Kira-Bulindo-24h'!H64)</f>
        <v>0</v>
      </c>
      <c r="I64" s="49">
        <f>AVERAGE('26.09 Kira-Bulindo-24h'!I64,'28.09 Kira-Bulindo-24h'!I64)</f>
        <v>2</v>
      </c>
      <c r="J64" s="49">
        <f>AVERAGE('26.09 Kira-Bulindo-24h'!J64,'28.09 Kira-Bulindo-24h'!J64)</f>
        <v>0</v>
      </c>
      <c r="K64" s="49">
        <f>AVERAGE('26.09 Kira-Bulindo-24h'!K64,'28.09 Kira-Bulindo-24h'!K64)</f>
        <v>0.5</v>
      </c>
      <c r="L64" s="49">
        <f>AVERAGE('26.09 Kira-Bulindo-24h'!L64,'28.09 Kira-Bulindo-24h'!L64)</f>
        <v>0</v>
      </c>
      <c r="M64" s="49">
        <f>AVERAGE('26.09 Kira-Bulindo-24h'!M64,'28.09 Kira-Bulindo-24h'!M64)</f>
        <v>85.5</v>
      </c>
      <c r="N64" s="49">
        <f>AVERAGE('26.09 Kira-Bulindo-24h'!N64,'28.09 Kira-Bulindo-24h'!N64)</f>
        <v>0</v>
      </c>
      <c r="O64" s="15">
        <f t="shared" si="35"/>
        <v>82.5</v>
      </c>
      <c r="P64" s="15">
        <f t="shared" si="36"/>
        <v>168</v>
      </c>
      <c r="R64" s="8"/>
      <c r="T64"/>
    </row>
    <row r="65" spans="2:20" ht="23.1" customHeight="1" x14ac:dyDescent="0.25">
      <c r="B65" s="23" t="s">
        <v>158</v>
      </c>
      <c r="C65" s="49">
        <f>AVERAGE('26.09 Kira-Bulindo-24h'!C65,'28.09 Kira-Bulindo-24h'!C65)</f>
        <v>64.5</v>
      </c>
      <c r="D65" s="49">
        <f>AVERAGE('26.09 Kira-Bulindo-24h'!D65,'28.09 Kira-Bulindo-24h'!D65)</f>
        <v>3.5</v>
      </c>
      <c r="E65" s="49">
        <f>AVERAGE('26.09 Kira-Bulindo-24h'!E65,'28.09 Kira-Bulindo-24h'!E65)</f>
        <v>6.5</v>
      </c>
      <c r="F65" s="49">
        <f>AVERAGE('26.09 Kira-Bulindo-24h'!F65,'28.09 Kira-Bulindo-24h'!F65)</f>
        <v>14</v>
      </c>
      <c r="G65" s="49">
        <f>AVERAGE('26.09 Kira-Bulindo-24h'!G65,'28.09 Kira-Bulindo-24h'!G65)</f>
        <v>0.5</v>
      </c>
      <c r="H65" s="49">
        <f>AVERAGE('26.09 Kira-Bulindo-24h'!H65,'28.09 Kira-Bulindo-24h'!H65)</f>
        <v>0</v>
      </c>
      <c r="I65" s="49">
        <f>AVERAGE('26.09 Kira-Bulindo-24h'!I65,'28.09 Kira-Bulindo-24h'!I65)</f>
        <v>1.5</v>
      </c>
      <c r="J65" s="49">
        <f>AVERAGE('26.09 Kira-Bulindo-24h'!J65,'28.09 Kira-Bulindo-24h'!J65)</f>
        <v>1</v>
      </c>
      <c r="K65" s="49">
        <f>AVERAGE('26.09 Kira-Bulindo-24h'!K65,'28.09 Kira-Bulindo-24h'!K65)</f>
        <v>0</v>
      </c>
      <c r="L65" s="49">
        <f>AVERAGE('26.09 Kira-Bulindo-24h'!L65,'28.09 Kira-Bulindo-24h'!L65)</f>
        <v>0</v>
      </c>
      <c r="M65" s="49">
        <f>AVERAGE('26.09 Kira-Bulindo-24h'!M65,'28.09 Kira-Bulindo-24h'!M65)</f>
        <v>88</v>
      </c>
      <c r="N65" s="49">
        <f>AVERAGE('26.09 Kira-Bulindo-24h'!N65,'28.09 Kira-Bulindo-24h'!N65)</f>
        <v>0</v>
      </c>
      <c r="O65" s="15">
        <f t="shared" si="35"/>
        <v>91.5</v>
      </c>
      <c r="P65" s="15">
        <f t="shared" si="36"/>
        <v>179.5</v>
      </c>
      <c r="R65" s="8"/>
      <c r="T65"/>
    </row>
    <row r="66" spans="2:20" ht="23.1" customHeight="1" x14ac:dyDescent="0.25">
      <c r="B66" s="23" t="s">
        <v>103</v>
      </c>
      <c r="C66" s="49">
        <f>AVERAGE('26.09 Kira-Bulindo-24h'!C66,'28.09 Kira-Bulindo-24h'!C66)</f>
        <v>56</v>
      </c>
      <c r="D66" s="49">
        <f>AVERAGE('26.09 Kira-Bulindo-24h'!D66,'28.09 Kira-Bulindo-24h'!D66)</f>
        <v>4.5</v>
      </c>
      <c r="E66" s="49">
        <f>AVERAGE('26.09 Kira-Bulindo-24h'!E66,'28.09 Kira-Bulindo-24h'!E66)</f>
        <v>5</v>
      </c>
      <c r="F66" s="49">
        <f>AVERAGE('26.09 Kira-Bulindo-24h'!F66,'28.09 Kira-Bulindo-24h'!F66)</f>
        <v>8.5</v>
      </c>
      <c r="G66" s="49">
        <f>AVERAGE('26.09 Kira-Bulindo-24h'!G66,'28.09 Kira-Bulindo-24h'!G66)</f>
        <v>1.5</v>
      </c>
      <c r="H66" s="49">
        <f>AVERAGE('26.09 Kira-Bulindo-24h'!H66,'28.09 Kira-Bulindo-24h'!H66)</f>
        <v>0</v>
      </c>
      <c r="I66" s="49">
        <f>AVERAGE('26.09 Kira-Bulindo-24h'!I66,'28.09 Kira-Bulindo-24h'!I66)</f>
        <v>2.5</v>
      </c>
      <c r="J66" s="49">
        <f>AVERAGE('26.09 Kira-Bulindo-24h'!J66,'28.09 Kira-Bulindo-24h'!J66)</f>
        <v>0</v>
      </c>
      <c r="K66" s="49">
        <f>AVERAGE('26.09 Kira-Bulindo-24h'!K66,'28.09 Kira-Bulindo-24h'!K66)</f>
        <v>0</v>
      </c>
      <c r="L66" s="49">
        <f>AVERAGE('26.09 Kira-Bulindo-24h'!L66,'28.09 Kira-Bulindo-24h'!L66)</f>
        <v>0</v>
      </c>
      <c r="M66" s="49">
        <f>AVERAGE('26.09 Kira-Bulindo-24h'!M66,'28.09 Kira-Bulindo-24h'!M66)</f>
        <v>74</v>
      </c>
      <c r="N66" s="49">
        <f>AVERAGE('26.09 Kira-Bulindo-24h'!N66,'28.09 Kira-Bulindo-24h'!N66)</f>
        <v>0</v>
      </c>
      <c r="O66" s="15">
        <f t="shared" si="35"/>
        <v>78</v>
      </c>
      <c r="P66" s="15">
        <f t="shared" si="36"/>
        <v>152</v>
      </c>
      <c r="R66" s="8"/>
      <c r="T66"/>
    </row>
    <row r="67" spans="2:20" ht="23.1" customHeight="1" x14ac:dyDescent="0.25">
      <c r="B67" s="23" t="s">
        <v>104</v>
      </c>
      <c r="C67" s="49">
        <f>AVERAGE('26.09 Kira-Bulindo-24h'!C67,'28.09 Kira-Bulindo-24h'!C67)</f>
        <v>61.5</v>
      </c>
      <c r="D67" s="49">
        <f>AVERAGE('26.09 Kira-Bulindo-24h'!D67,'28.09 Kira-Bulindo-24h'!D67)</f>
        <v>7</v>
      </c>
      <c r="E67" s="49">
        <f>AVERAGE('26.09 Kira-Bulindo-24h'!E67,'28.09 Kira-Bulindo-24h'!E67)</f>
        <v>5</v>
      </c>
      <c r="F67" s="49">
        <f>AVERAGE('26.09 Kira-Bulindo-24h'!F67,'28.09 Kira-Bulindo-24h'!F67)</f>
        <v>10</v>
      </c>
      <c r="G67" s="49">
        <f>AVERAGE('26.09 Kira-Bulindo-24h'!G67,'28.09 Kira-Bulindo-24h'!G67)</f>
        <v>0</v>
      </c>
      <c r="H67" s="49">
        <f>AVERAGE('26.09 Kira-Bulindo-24h'!H67,'28.09 Kira-Bulindo-24h'!H67)</f>
        <v>0.5</v>
      </c>
      <c r="I67" s="49">
        <f>AVERAGE('26.09 Kira-Bulindo-24h'!I67,'28.09 Kira-Bulindo-24h'!I67)</f>
        <v>1</v>
      </c>
      <c r="J67" s="49">
        <f>AVERAGE('26.09 Kira-Bulindo-24h'!J67,'28.09 Kira-Bulindo-24h'!J67)</f>
        <v>0</v>
      </c>
      <c r="K67" s="49">
        <f>AVERAGE('26.09 Kira-Bulindo-24h'!K67,'28.09 Kira-Bulindo-24h'!K67)</f>
        <v>0</v>
      </c>
      <c r="L67" s="49">
        <f>AVERAGE('26.09 Kira-Bulindo-24h'!L67,'28.09 Kira-Bulindo-24h'!L67)</f>
        <v>0</v>
      </c>
      <c r="M67" s="49">
        <f>AVERAGE('26.09 Kira-Bulindo-24h'!M67,'28.09 Kira-Bulindo-24h'!M67)</f>
        <v>77</v>
      </c>
      <c r="N67" s="49">
        <f>AVERAGE('26.09 Kira-Bulindo-24h'!N67,'28.09 Kira-Bulindo-24h'!N67)</f>
        <v>0</v>
      </c>
      <c r="O67" s="15">
        <f t="shared" si="35"/>
        <v>85</v>
      </c>
      <c r="P67" s="15">
        <f t="shared" si="36"/>
        <v>162</v>
      </c>
      <c r="R67" s="8"/>
      <c r="T67"/>
    </row>
    <row r="68" spans="2:20" ht="23.1" customHeight="1" x14ac:dyDescent="0.25">
      <c r="B68" s="23" t="s">
        <v>105</v>
      </c>
      <c r="C68" s="49">
        <f>AVERAGE('26.09 Kira-Bulindo-24h'!C68,'28.09 Kira-Bulindo-24h'!C68)</f>
        <v>57</v>
      </c>
      <c r="D68" s="49">
        <f>AVERAGE('26.09 Kira-Bulindo-24h'!D68,'28.09 Kira-Bulindo-24h'!D68)</f>
        <v>8</v>
      </c>
      <c r="E68" s="49">
        <f>AVERAGE('26.09 Kira-Bulindo-24h'!E68,'28.09 Kira-Bulindo-24h'!E68)</f>
        <v>4.5</v>
      </c>
      <c r="F68" s="49">
        <f>AVERAGE('26.09 Kira-Bulindo-24h'!F68,'28.09 Kira-Bulindo-24h'!F68)</f>
        <v>9.5</v>
      </c>
      <c r="G68" s="49">
        <f>AVERAGE('26.09 Kira-Bulindo-24h'!G68,'28.09 Kira-Bulindo-24h'!G68)</f>
        <v>0</v>
      </c>
      <c r="H68" s="49">
        <f>AVERAGE('26.09 Kira-Bulindo-24h'!H68,'28.09 Kira-Bulindo-24h'!H68)</f>
        <v>0</v>
      </c>
      <c r="I68" s="49">
        <f>AVERAGE('26.09 Kira-Bulindo-24h'!I68,'28.09 Kira-Bulindo-24h'!I68)</f>
        <v>2.5</v>
      </c>
      <c r="J68" s="49">
        <f>AVERAGE('26.09 Kira-Bulindo-24h'!J68,'28.09 Kira-Bulindo-24h'!J68)</f>
        <v>0</v>
      </c>
      <c r="K68" s="49">
        <f>AVERAGE('26.09 Kira-Bulindo-24h'!K68,'28.09 Kira-Bulindo-24h'!K68)</f>
        <v>0</v>
      </c>
      <c r="L68" s="49">
        <f>AVERAGE('26.09 Kira-Bulindo-24h'!L68,'28.09 Kira-Bulindo-24h'!L68)</f>
        <v>0</v>
      </c>
      <c r="M68" s="49">
        <f>AVERAGE('26.09 Kira-Bulindo-24h'!M68,'28.09 Kira-Bulindo-24h'!M68)</f>
        <v>81</v>
      </c>
      <c r="N68" s="49">
        <f>AVERAGE('26.09 Kira-Bulindo-24h'!N68,'28.09 Kira-Bulindo-24h'!N68)</f>
        <v>0</v>
      </c>
      <c r="O68" s="15">
        <f t="shared" si="35"/>
        <v>81.5</v>
      </c>
      <c r="P68" s="15">
        <f t="shared" si="36"/>
        <v>162.5</v>
      </c>
      <c r="R68" s="8"/>
      <c r="T68"/>
    </row>
    <row r="69" spans="2:20" ht="23.1" customHeight="1" x14ac:dyDescent="0.25">
      <c r="B69" s="23" t="s">
        <v>106</v>
      </c>
      <c r="C69" s="49">
        <f>AVERAGE('26.09 Kira-Bulindo-24h'!C69,'28.09 Kira-Bulindo-24h'!C69)</f>
        <v>71.5</v>
      </c>
      <c r="D69" s="49">
        <f>AVERAGE('26.09 Kira-Bulindo-24h'!D69,'28.09 Kira-Bulindo-24h'!D69)</f>
        <v>8</v>
      </c>
      <c r="E69" s="49">
        <f>AVERAGE('26.09 Kira-Bulindo-24h'!E69,'28.09 Kira-Bulindo-24h'!E69)</f>
        <v>8</v>
      </c>
      <c r="F69" s="49">
        <f>AVERAGE('26.09 Kira-Bulindo-24h'!F69,'28.09 Kira-Bulindo-24h'!F69)</f>
        <v>6.5</v>
      </c>
      <c r="G69" s="49">
        <f>AVERAGE('26.09 Kira-Bulindo-24h'!G69,'28.09 Kira-Bulindo-24h'!G69)</f>
        <v>0.5</v>
      </c>
      <c r="H69" s="49">
        <f>AVERAGE('26.09 Kira-Bulindo-24h'!H69,'28.09 Kira-Bulindo-24h'!H69)</f>
        <v>0</v>
      </c>
      <c r="I69" s="49">
        <f>AVERAGE('26.09 Kira-Bulindo-24h'!I69,'28.09 Kira-Bulindo-24h'!I69)</f>
        <v>1</v>
      </c>
      <c r="J69" s="49">
        <f>AVERAGE('26.09 Kira-Bulindo-24h'!J69,'28.09 Kira-Bulindo-24h'!J69)</f>
        <v>0</v>
      </c>
      <c r="K69" s="49">
        <f>AVERAGE('26.09 Kira-Bulindo-24h'!K69,'28.09 Kira-Bulindo-24h'!K69)</f>
        <v>0.5</v>
      </c>
      <c r="L69" s="49">
        <f>AVERAGE('26.09 Kira-Bulindo-24h'!L69,'28.09 Kira-Bulindo-24h'!L69)</f>
        <v>0</v>
      </c>
      <c r="M69" s="49">
        <f>AVERAGE('26.09 Kira-Bulindo-24h'!M69,'28.09 Kira-Bulindo-24h'!M69)</f>
        <v>92.5</v>
      </c>
      <c r="N69" s="49">
        <f>AVERAGE('26.09 Kira-Bulindo-24h'!N69,'28.09 Kira-Bulindo-24h'!N69)</f>
        <v>0</v>
      </c>
      <c r="O69" s="15">
        <f t="shared" si="35"/>
        <v>96</v>
      </c>
      <c r="P69" s="15">
        <f t="shared" si="36"/>
        <v>188.5</v>
      </c>
      <c r="R69" s="8"/>
      <c r="T69"/>
    </row>
    <row r="70" spans="2:20" ht="23.1" customHeight="1" x14ac:dyDescent="0.25">
      <c r="B70" s="23" t="s">
        <v>110</v>
      </c>
      <c r="C70" s="49">
        <f>AVERAGE('26.09 Kira-Bulindo-24h'!C70,'28.09 Kira-Bulindo-24h'!C70)</f>
        <v>51.5</v>
      </c>
      <c r="D70" s="49">
        <f>AVERAGE('26.09 Kira-Bulindo-24h'!D70,'28.09 Kira-Bulindo-24h'!D70)</f>
        <v>10</v>
      </c>
      <c r="E70" s="49">
        <f>AVERAGE('26.09 Kira-Bulindo-24h'!E70,'28.09 Kira-Bulindo-24h'!E70)</f>
        <v>4.5</v>
      </c>
      <c r="F70" s="49">
        <f>AVERAGE('26.09 Kira-Bulindo-24h'!F70,'28.09 Kira-Bulindo-24h'!F70)</f>
        <v>9</v>
      </c>
      <c r="G70" s="49">
        <f>AVERAGE('26.09 Kira-Bulindo-24h'!G70,'28.09 Kira-Bulindo-24h'!G70)</f>
        <v>0</v>
      </c>
      <c r="H70" s="49">
        <f>AVERAGE('26.09 Kira-Bulindo-24h'!H70,'28.09 Kira-Bulindo-24h'!H70)</f>
        <v>0</v>
      </c>
      <c r="I70" s="49">
        <f>AVERAGE('26.09 Kira-Bulindo-24h'!I70,'28.09 Kira-Bulindo-24h'!I70)</f>
        <v>4</v>
      </c>
      <c r="J70" s="49">
        <f>AVERAGE('26.09 Kira-Bulindo-24h'!J70,'28.09 Kira-Bulindo-24h'!J70)</f>
        <v>0</v>
      </c>
      <c r="K70" s="49">
        <f>AVERAGE('26.09 Kira-Bulindo-24h'!K70,'28.09 Kira-Bulindo-24h'!K70)</f>
        <v>0</v>
      </c>
      <c r="L70" s="49">
        <f>AVERAGE('26.09 Kira-Bulindo-24h'!L70,'28.09 Kira-Bulindo-24h'!L70)</f>
        <v>0</v>
      </c>
      <c r="M70" s="49">
        <f>AVERAGE('26.09 Kira-Bulindo-24h'!M70,'28.09 Kira-Bulindo-24h'!M70)</f>
        <v>66.5</v>
      </c>
      <c r="N70" s="49">
        <f>AVERAGE('26.09 Kira-Bulindo-24h'!N70,'28.09 Kira-Bulindo-24h'!N70)</f>
        <v>0</v>
      </c>
      <c r="O70" s="15">
        <f t="shared" si="35"/>
        <v>79</v>
      </c>
      <c r="P70" s="15">
        <f t="shared" si="36"/>
        <v>145.5</v>
      </c>
      <c r="R70" s="8"/>
      <c r="T70"/>
    </row>
    <row r="71" spans="2:20" ht="23.1" customHeight="1" x14ac:dyDescent="0.25">
      <c r="B71" s="23" t="s">
        <v>111</v>
      </c>
      <c r="C71" s="49">
        <f>AVERAGE('26.09 Kira-Bulindo-24h'!C71,'28.09 Kira-Bulindo-24h'!C71)</f>
        <v>58.5</v>
      </c>
      <c r="D71" s="49">
        <f>AVERAGE('26.09 Kira-Bulindo-24h'!D71,'28.09 Kira-Bulindo-24h'!D71)</f>
        <v>4</v>
      </c>
      <c r="E71" s="49">
        <f>AVERAGE('26.09 Kira-Bulindo-24h'!E71,'28.09 Kira-Bulindo-24h'!E71)</f>
        <v>5</v>
      </c>
      <c r="F71" s="49">
        <f>AVERAGE('26.09 Kira-Bulindo-24h'!F71,'28.09 Kira-Bulindo-24h'!F71)</f>
        <v>7</v>
      </c>
      <c r="G71" s="49">
        <f>AVERAGE('26.09 Kira-Bulindo-24h'!G71,'28.09 Kira-Bulindo-24h'!G71)</f>
        <v>0</v>
      </c>
      <c r="H71" s="49">
        <f>AVERAGE('26.09 Kira-Bulindo-24h'!H71,'28.09 Kira-Bulindo-24h'!H71)</f>
        <v>0.5</v>
      </c>
      <c r="I71" s="49">
        <f>AVERAGE('26.09 Kira-Bulindo-24h'!I71,'28.09 Kira-Bulindo-24h'!I71)</f>
        <v>4.5</v>
      </c>
      <c r="J71" s="49">
        <f>AVERAGE('26.09 Kira-Bulindo-24h'!J71,'28.09 Kira-Bulindo-24h'!J71)</f>
        <v>0</v>
      </c>
      <c r="K71" s="49">
        <f>AVERAGE('26.09 Kira-Bulindo-24h'!K71,'28.09 Kira-Bulindo-24h'!K71)</f>
        <v>0</v>
      </c>
      <c r="L71" s="49">
        <f>AVERAGE('26.09 Kira-Bulindo-24h'!L71,'28.09 Kira-Bulindo-24h'!L71)</f>
        <v>0</v>
      </c>
      <c r="M71" s="49">
        <f>AVERAGE('26.09 Kira-Bulindo-24h'!M71,'28.09 Kira-Bulindo-24h'!M71)</f>
        <v>67</v>
      </c>
      <c r="N71" s="49">
        <f>AVERAGE('26.09 Kira-Bulindo-24h'!N71,'28.09 Kira-Bulindo-24h'!N71)</f>
        <v>0</v>
      </c>
      <c r="O71" s="15">
        <f t="shared" si="35"/>
        <v>79.5</v>
      </c>
      <c r="P71" s="15">
        <f t="shared" si="36"/>
        <v>146.5</v>
      </c>
      <c r="R71" s="8"/>
      <c r="T71"/>
    </row>
    <row r="72" spans="2:20" ht="23.1" customHeight="1" x14ac:dyDescent="0.25">
      <c r="B72" s="23" t="s">
        <v>112</v>
      </c>
      <c r="C72" s="49">
        <f>AVERAGE('26.09 Kira-Bulindo-24h'!C72,'28.09 Kira-Bulindo-24h'!C72)</f>
        <v>55.5</v>
      </c>
      <c r="D72" s="49">
        <f>AVERAGE('26.09 Kira-Bulindo-24h'!D72,'28.09 Kira-Bulindo-24h'!D72)</f>
        <v>5.5</v>
      </c>
      <c r="E72" s="49">
        <f>AVERAGE('26.09 Kira-Bulindo-24h'!E72,'28.09 Kira-Bulindo-24h'!E72)</f>
        <v>8</v>
      </c>
      <c r="F72" s="49">
        <f>AVERAGE('26.09 Kira-Bulindo-24h'!F72,'28.09 Kira-Bulindo-24h'!F72)</f>
        <v>7.5</v>
      </c>
      <c r="G72" s="49">
        <f>AVERAGE('26.09 Kira-Bulindo-24h'!G72,'28.09 Kira-Bulindo-24h'!G72)</f>
        <v>0</v>
      </c>
      <c r="H72" s="49">
        <f>AVERAGE('26.09 Kira-Bulindo-24h'!H72,'28.09 Kira-Bulindo-24h'!H72)</f>
        <v>0</v>
      </c>
      <c r="I72" s="49">
        <f>AVERAGE('26.09 Kira-Bulindo-24h'!I72,'28.09 Kira-Bulindo-24h'!I72)</f>
        <v>1.5</v>
      </c>
      <c r="J72" s="49">
        <f>AVERAGE('26.09 Kira-Bulindo-24h'!J72,'28.09 Kira-Bulindo-24h'!J72)</f>
        <v>1</v>
      </c>
      <c r="K72" s="49">
        <f>AVERAGE('26.09 Kira-Bulindo-24h'!K72,'28.09 Kira-Bulindo-24h'!K72)</f>
        <v>0</v>
      </c>
      <c r="L72" s="49">
        <f>AVERAGE('26.09 Kira-Bulindo-24h'!L72,'28.09 Kira-Bulindo-24h'!L72)</f>
        <v>0</v>
      </c>
      <c r="M72" s="49">
        <f>AVERAGE('26.09 Kira-Bulindo-24h'!M72,'28.09 Kira-Bulindo-24h'!M72)</f>
        <v>74</v>
      </c>
      <c r="N72" s="49">
        <f>AVERAGE('26.09 Kira-Bulindo-24h'!N72,'28.09 Kira-Bulindo-24h'!N72)</f>
        <v>0</v>
      </c>
      <c r="O72" s="15">
        <f t="shared" si="35"/>
        <v>79</v>
      </c>
      <c r="P72" s="15">
        <f t="shared" si="36"/>
        <v>153</v>
      </c>
      <c r="R72" s="8"/>
      <c r="T72"/>
    </row>
    <row r="73" spans="2:20" ht="23.1" customHeight="1" x14ac:dyDescent="0.25">
      <c r="B73" s="23" t="s">
        <v>113</v>
      </c>
      <c r="C73" s="49">
        <f>AVERAGE('26.09 Kira-Bulindo-24h'!C73,'28.09 Kira-Bulindo-24h'!C73)</f>
        <v>59</v>
      </c>
      <c r="D73" s="49">
        <f>AVERAGE('26.09 Kira-Bulindo-24h'!D73,'28.09 Kira-Bulindo-24h'!D73)</f>
        <v>9</v>
      </c>
      <c r="E73" s="49">
        <f>AVERAGE('26.09 Kira-Bulindo-24h'!E73,'28.09 Kira-Bulindo-24h'!E73)</f>
        <v>5</v>
      </c>
      <c r="F73" s="49">
        <f>AVERAGE('26.09 Kira-Bulindo-24h'!F73,'28.09 Kira-Bulindo-24h'!F73)</f>
        <v>4.5</v>
      </c>
      <c r="G73" s="49">
        <f>AVERAGE('26.09 Kira-Bulindo-24h'!G73,'28.09 Kira-Bulindo-24h'!G73)</f>
        <v>0</v>
      </c>
      <c r="H73" s="49">
        <f>AVERAGE('26.09 Kira-Bulindo-24h'!H73,'28.09 Kira-Bulindo-24h'!H73)</f>
        <v>0</v>
      </c>
      <c r="I73" s="49">
        <f>AVERAGE('26.09 Kira-Bulindo-24h'!I73,'28.09 Kira-Bulindo-24h'!I73)</f>
        <v>1.5</v>
      </c>
      <c r="J73" s="49">
        <f>AVERAGE('26.09 Kira-Bulindo-24h'!J73,'28.09 Kira-Bulindo-24h'!J73)</f>
        <v>0</v>
      </c>
      <c r="K73" s="49">
        <f>AVERAGE('26.09 Kira-Bulindo-24h'!K73,'28.09 Kira-Bulindo-24h'!K73)</f>
        <v>0.5</v>
      </c>
      <c r="L73" s="49">
        <f>AVERAGE('26.09 Kira-Bulindo-24h'!L73,'28.09 Kira-Bulindo-24h'!L73)</f>
        <v>0</v>
      </c>
      <c r="M73" s="49">
        <f>AVERAGE('26.09 Kira-Bulindo-24h'!M73,'28.09 Kira-Bulindo-24h'!M73)</f>
        <v>47.5</v>
      </c>
      <c r="N73" s="49">
        <f>AVERAGE('26.09 Kira-Bulindo-24h'!N73,'28.09 Kira-Bulindo-24h'!N73)</f>
        <v>0</v>
      </c>
      <c r="O73" s="15">
        <f t="shared" si="35"/>
        <v>79.5</v>
      </c>
      <c r="P73" s="15">
        <f t="shared" si="36"/>
        <v>127</v>
      </c>
      <c r="R73" s="8"/>
      <c r="T73"/>
    </row>
    <row r="74" spans="2:20" ht="23.1" customHeight="1" x14ac:dyDescent="0.25">
      <c r="B74" s="23" t="s">
        <v>114</v>
      </c>
      <c r="C74" s="49">
        <f>AVERAGE('26.09 Kira-Bulindo-24h'!C74,'28.09 Kira-Bulindo-24h'!C74)</f>
        <v>43</v>
      </c>
      <c r="D74" s="49">
        <f>AVERAGE('26.09 Kira-Bulindo-24h'!D74,'28.09 Kira-Bulindo-24h'!D74)</f>
        <v>2.5</v>
      </c>
      <c r="E74" s="49">
        <f>AVERAGE('26.09 Kira-Bulindo-24h'!E74,'28.09 Kira-Bulindo-24h'!E74)</f>
        <v>2</v>
      </c>
      <c r="F74" s="49">
        <f>AVERAGE('26.09 Kira-Bulindo-24h'!F74,'28.09 Kira-Bulindo-24h'!F74)</f>
        <v>6</v>
      </c>
      <c r="G74" s="49">
        <f>AVERAGE('26.09 Kira-Bulindo-24h'!G74,'28.09 Kira-Bulindo-24h'!G74)</f>
        <v>0</v>
      </c>
      <c r="H74" s="49">
        <f>AVERAGE('26.09 Kira-Bulindo-24h'!H74,'28.09 Kira-Bulindo-24h'!H74)</f>
        <v>0</v>
      </c>
      <c r="I74" s="49">
        <f>AVERAGE('26.09 Kira-Bulindo-24h'!I74,'28.09 Kira-Bulindo-24h'!I74)</f>
        <v>1.5</v>
      </c>
      <c r="J74" s="49">
        <f>AVERAGE('26.09 Kira-Bulindo-24h'!J74,'28.09 Kira-Bulindo-24h'!J74)</f>
        <v>0</v>
      </c>
      <c r="K74" s="49">
        <f>AVERAGE('26.09 Kira-Bulindo-24h'!K74,'28.09 Kira-Bulindo-24h'!K74)</f>
        <v>0</v>
      </c>
      <c r="L74" s="49">
        <f>AVERAGE('26.09 Kira-Bulindo-24h'!L74,'28.09 Kira-Bulindo-24h'!L74)</f>
        <v>0</v>
      </c>
      <c r="M74" s="49">
        <f>AVERAGE('26.09 Kira-Bulindo-24h'!M74,'28.09 Kira-Bulindo-24h'!M74)</f>
        <v>46</v>
      </c>
      <c r="N74" s="49">
        <f>AVERAGE('26.09 Kira-Bulindo-24h'!N74,'28.09 Kira-Bulindo-24h'!N74)</f>
        <v>0</v>
      </c>
      <c r="O74" s="15">
        <f t="shared" si="35"/>
        <v>55</v>
      </c>
      <c r="P74" s="15">
        <f t="shared" si="36"/>
        <v>101</v>
      </c>
      <c r="R74" s="8"/>
      <c r="T74"/>
    </row>
    <row r="75" spans="2:20" ht="23.1" customHeight="1" x14ac:dyDescent="0.25">
      <c r="B75" s="23" t="s">
        <v>115</v>
      </c>
      <c r="C75" s="49">
        <f>AVERAGE('26.09 Kira-Bulindo-24h'!C75,'28.09 Kira-Bulindo-24h'!C75)</f>
        <v>39.5</v>
      </c>
      <c r="D75" s="49">
        <f>AVERAGE('26.09 Kira-Bulindo-24h'!D75,'28.09 Kira-Bulindo-24h'!D75)</f>
        <v>8</v>
      </c>
      <c r="E75" s="49">
        <f>AVERAGE('26.09 Kira-Bulindo-24h'!E75,'28.09 Kira-Bulindo-24h'!E75)</f>
        <v>4</v>
      </c>
      <c r="F75" s="49">
        <f>AVERAGE('26.09 Kira-Bulindo-24h'!F75,'28.09 Kira-Bulindo-24h'!F75)</f>
        <v>4</v>
      </c>
      <c r="G75" s="49">
        <f>AVERAGE('26.09 Kira-Bulindo-24h'!G75,'28.09 Kira-Bulindo-24h'!G75)</f>
        <v>0</v>
      </c>
      <c r="H75" s="49">
        <f>AVERAGE('26.09 Kira-Bulindo-24h'!H75,'28.09 Kira-Bulindo-24h'!H75)</f>
        <v>0</v>
      </c>
      <c r="I75" s="49">
        <f>AVERAGE('26.09 Kira-Bulindo-24h'!I75,'28.09 Kira-Bulindo-24h'!I75)</f>
        <v>0.5</v>
      </c>
      <c r="J75" s="49">
        <f>AVERAGE('26.09 Kira-Bulindo-24h'!J75,'28.09 Kira-Bulindo-24h'!J75)</f>
        <v>0.5</v>
      </c>
      <c r="K75" s="49">
        <f>AVERAGE('26.09 Kira-Bulindo-24h'!K75,'28.09 Kira-Bulindo-24h'!K75)</f>
        <v>0</v>
      </c>
      <c r="L75" s="49">
        <f>AVERAGE('26.09 Kira-Bulindo-24h'!L75,'28.09 Kira-Bulindo-24h'!L75)</f>
        <v>0</v>
      </c>
      <c r="M75" s="49">
        <f>AVERAGE('26.09 Kira-Bulindo-24h'!M75,'28.09 Kira-Bulindo-24h'!M75)</f>
        <v>51.5</v>
      </c>
      <c r="N75" s="49">
        <f>AVERAGE('26.09 Kira-Bulindo-24h'!N75,'28.09 Kira-Bulindo-24h'!N75)</f>
        <v>0</v>
      </c>
      <c r="O75" s="15">
        <f t="shared" si="35"/>
        <v>56.5</v>
      </c>
      <c r="P75" s="15">
        <f t="shared" si="36"/>
        <v>108</v>
      </c>
      <c r="R75" s="8"/>
      <c r="T75"/>
    </row>
    <row r="76" spans="2:20" ht="23.1" customHeight="1" x14ac:dyDescent="0.25">
      <c r="B76" s="23" t="s">
        <v>116</v>
      </c>
      <c r="C76" s="49">
        <f>AVERAGE('26.09 Kira-Bulindo-24h'!C76,'28.09 Kira-Bulindo-24h'!C76)</f>
        <v>37</v>
      </c>
      <c r="D76" s="49">
        <f>AVERAGE('26.09 Kira-Bulindo-24h'!D76,'28.09 Kira-Bulindo-24h'!D76)</f>
        <v>6</v>
      </c>
      <c r="E76" s="49">
        <f>AVERAGE('26.09 Kira-Bulindo-24h'!E76,'28.09 Kira-Bulindo-24h'!E76)</f>
        <v>2</v>
      </c>
      <c r="F76" s="49">
        <f>AVERAGE('26.09 Kira-Bulindo-24h'!F76,'28.09 Kira-Bulindo-24h'!F76)</f>
        <v>4.5</v>
      </c>
      <c r="G76" s="49">
        <f>AVERAGE('26.09 Kira-Bulindo-24h'!G76,'28.09 Kira-Bulindo-24h'!G76)</f>
        <v>0</v>
      </c>
      <c r="H76" s="49">
        <f>AVERAGE('26.09 Kira-Bulindo-24h'!H76,'28.09 Kira-Bulindo-24h'!H76)</f>
        <v>0</v>
      </c>
      <c r="I76" s="49">
        <f>AVERAGE('26.09 Kira-Bulindo-24h'!I76,'28.09 Kira-Bulindo-24h'!I76)</f>
        <v>1.5</v>
      </c>
      <c r="J76" s="49">
        <f>AVERAGE('26.09 Kira-Bulindo-24h'!J76,'28.09 Kira-Bulindo-24h'!J76)</f>
        <v>0</v>
      </c>
      <c r="K76" s="49">
        <f>AVERAGE('26.09 Kira-Bulindo-24h'!K76,'28.09 Kira-Bulindo-24h'!K76)</f>
        <v>0</v>
      </c>
      <c r="L76" s="49">
        <f>AVERAGE('26.09 Kira-Bulindo-24h'!L76,'28.09 Kira-Bulindo-24h'!L76)</f>
        <v>0</v>
      </c>
      <c r="M76" s="49">
        <f>AVERAGE('26.09 Kira-Bulindo-24h'!M76,'28.09 Kira-Bulindo-24h'!M76)</f>
        <v>39</v>
      </c>
      <c r="N76" s="49">
        <f>AVERAGE('26.09 Kira-Bulindo-24h'!N76,'28.09 Kira-Bulindo-24h'!N76)</f>
        <v>0</v>
      </c>
      <c r="O76" s="15">
        <f t="shared" si="35"/>
        <v>51</v>
      </c>
      <c r="P76" s="15">
        <f t="shared" si="36"/>
        <v>90</v>
      </c>
      <c r="R76" s="8"/>
      <c r="T76"/>
    </row>
    <row r="77" spans="2:20" ht="23.1" customHeight="1" x14ac:dyDescent="0.25">
      <c r="B77" s="23" t="s">
        <v>117</v>
      </c>
      <c r="C77" s="49">
        <f>AVERAGE('26.09 Kira-Bulindo-24h'!C77,'28.09 Kira-Bulindo-24h'!C77)</f>
        <v>29.5</v>
      </c>
      <c r="D77" s="49">
        <f>AVERAGE('26.09 Kira-Bulindo-24h'!D77,'28.09 Kira-Bulindo-24h'!D77)</f>
        <v>1.5</v>
      </c>
      <c r="E77" s="49">
        <f>AVERAGE('26.09 Kira-Bulindo-24h'!E77,'28.09 Kira-Bulindo-24h'!E77)</f>
        <v>1</v>
      </c>
      <c r="F77" s="49">
        <f>AVERAGE('26.09 Kira-Bulindo-24h'!F77,'28.09 Kira-Bulindo-24h'!F77)</f>
        <v>5.5</v>
      </c>
      <c r="G77" s="49">
        <f>AVERAGE('26.09 Kira-Bulindo-24h'!G77,'28.09 Kira-Bulindo-24h'!G77)</f>
        <v>0.5</v>
      </c>
      <c r="H77" s="49">
        <f>AVERAGE('26.09 Kira-Bulindo-24h'!H77,'28.09 Kira-Bulindo-24h'!H77)</f>
        <v>0</v>
      </c>
      <c r="I77" s="49">
        <f>AVERAGE('26.09 Kira-Bulindo-24h'!I77,'28.09 Kira-Bulindo-24h'!I77)</f>
        <v>1</v>
      </c>
      <c r="J77" s="49">
        <f>AVERAGE('26.09 Kira-Bulindo-24h'!J77,'28.09 Kira-Bulindo-24h'!J77)</f>
        <v>0</v>
      </c>
      <c r="K77" s="49">
        <f>AVERAGE('26.09 Kira-Bulindo-24h'!K77,'28.09 Kira-Bulindo-24h'!K77)</f>
        <v>0</v>
      </c>
      <c r="L77" s="49">
        <f>AVERAGE('26.09 Kira-Bulindo-24h'!L77,'28.09 Kira-Bulindo-24h'!L77)</f>
        <v>0</v>
      </c>
      <c r="M77" s="49">
        <f>AVERAGE('26.09 Kira-Bulindo-24h'!M77,'28.09 Kira-Bulindo-24h'!M77)</f>
        <v>24.5</v>
      </c>
      <c r="N77" s="49">
        <f>AVERAGE('26.09 Kira-Bulindo-24h'!N77,'28.09 Kira-Bulindo-24h'!N77)</f>
        <v>0</v>
      </c>
      <c r="O77" s="15">
        <f t="shared" si="35"/>
        <v>39</v>
      </c>
      <c r="P77" s="15">
        <f t="shared" si="36"/>
        <v>63.5</v>
      </c>
      <c r="R77" s="8"/>
      <c r="T77"/>
    </row>
    <row r="78" spans="2:20" ht="23.1" customHeight="1" x14ac:dyDescent="0.25">
      <c r="B78" s="24" t="s">
        <v>118</v>
      </c>
      <c r="C78" s="49">
        <f>AVERAGE('26.09 Kira-Bulindo-24h'!C78,'28.09 Kira-Bulindo-24h'!C78)</f>
        <v>32.5</v>
      </c>
      <c r="D78" s="49">
        <f>AVERAGE('26.09 Kira-Bulindo-24h'!D78,'28.09 Kira-Bulindo-24h'!D78)</f>
        <v>4.5</v>
      </c>
      <c r="E78" s="49">
        <f>AVERAGE('26.09 Kira-Bulindo-24h'!E78,'28.09 Kira-Bulindo-24h'!E78)</f>
        <v>4</v>
      </c>
      <c r="F78" s="49">
        <f>AVERAGE('26.09 Kira-Bulindo-24h'!F78,'28.09 Kira-Bulindo-24h'!F78)</f>
        <v>1</v>
      </c>
      <c r="G78" s="49">
        <f>AVERAGE('26.09 Kira-Bulindo-24h'!G78,'28.09 Kira-Bulindo-24h'!G78)</f>
        <v>0</v>
      </c>
      <c r="H78" s="49">
        <f>AVERAGE('26.09 Kira-Bulindo-24h'!H78,'28.09 Kira-Bulindo-24h'!H78)</f>
        <v>0</v>
      </c>
      <c r="I78" s="49">
        <f>AVERAGE('26.09 Kira-Bulindo-24h'!I78,'28.09 Kira-Bulindo-24h'!I78)</f>
        <v>3</v>
      </c>
      <c r="J78" s="49">
        <f>AVERAGE('26.09 Kira-Bulindo-24h'!J78,'28.09 Kira-Bulindo-24h'!J78)</f>
        <v>0.5</v>
      </c>
      <c r="K78" s="49">
        <f>AVERAGE('26.09 Kira-Bulindo-24h'!K78,'28.09 Kira-Bulindo-24h'!K78)</f>
        <v>0</v>
      </c>
      <c r="L78" s="49">
        <f>AVERAGE('26.09 Kira-Bulindo-24h'!L78,'28.09 Kira-Bulindo-24h'!L78)</f>
        <v>0</v>
      </c>
      <c r="M78" s="49">
        <f>AVERAGE('26.09 Kira-Bulindo-24h'!M78,'28.09 Kira-Bulindo-24h'!M78)</f>
        <v>26</v>
      </c>
      <c r="N78" s="49">
        <f>AVERAGE('26.09 Kira-Bulindo-24h'!N78,'28.09 Kira-Bulindo-24h'!N78)</f>
        <v>0</v>
      </c>
      <c r="O78" s="15">
        <f t="shared" si="35"/>
        <v>45.5</v>
      </c>
      <c r="P78" s="15">
        <f t="shared" si="36"/>
        <v>71.5</v>
      </c>
      <c r="R78" s="8"/>
      <c r="T78"/>
    </row>
    <row r="79" spans="2:20" ht="23.1" customHeight="1" x14ac:dyDescent="0.25">
      <c r="B79" s="23" t="s">
        <v>119</v>
      </c>
      <c r="C79" s="49">
        <f>AVERAGE('26.09 Kira-Bulindo-24h'!C79,'28.09 Kira-Bulindo-24h'!C79)</f>
        <v>29</v>
      </c>
      <c r="D79" s="49">
        <f>AVERAGE('26.09 Kira-Bulindo-24h'!D79,'28.09 Kira-Bulindo-24h'!D79)</f>
        <v>2</v>
      </c>
      <c r="E79" s="49">
        <f>AVERAGE('26.09 Kira-Bulindo-24h'!E79,'28.09 Kira-Bulindo-24h'!E79)</f>
        <v>3</v>
      </c>
      <c r="F79" s="49">
        <f>AVERAGE('26.09 Kira-Bulindo-24h'!F79,'28.09 Kira-Bulindo-24h'!F79)</f>
        <v>0.5</v>
      </c>
      <c r="G79" s="49">
        <f>AVERAGE('26.09 Kira-Bulindo-24h'!G79,'28.09 Kira-Bulindo-24h'!G79)</f>
        <v>0</v>
      </c>
      <c r="H79" s="49">
        <f>AVERAGE('26.09 Kira-Bulindo-24h'!H79,'28.09 Kira-Bulindo-24h'!H79)</f>
        <v>0</v>
      </c>
      <c r="I79" s="49">
        <f>AVERAGE('26.09 Kira-Bulindo-24h'!I79,'28.09 Kira-Bulindo-24h'!I79)</f>
        <v>2</v>
      </c>
      <c r="J79" s="49">
        <f>AVERAGE('26.09 Kira-Bulindo-24h'!J79,'28.09 Kira-Bulindo-24h'!J79)</f>
        <v>0</v>
      </c>
      <c r="K79" s="49">
        <f>AVERAGE('26.09 Kira-Bulindo-24h'!K79,'28.09 Kira-Bulindo-24h'!K79)</f>
        <v>0</v>
      </c>
      <c r="L79" s="49">
        <f>AVERAGE('26.09 Kira-Bulindo-24h'!L79,'28.09 Kira-Bulindo-24h'!L79)</f>
        <v>0</v>
      </c>
      <c r="M79" s="49">
        <f>AVERAGE('26.09 Kira-Bulindo-24h'!M79,'28.09 Kira-Bulindo-24h'!M79)</f>
        <v>23</v>
      </c>
      <c r="N79" s="49">
        <f>AVERAGE('26.09 Kira-Bulindo-24h'!N79,'28.09 Kira-Bulindo-24h'!N79)</f>
        <v>0</v>
      </c>
      <c r="O79" s="15">
        <f t="shared" si="35"/>
        <v>36.5</v>
      </c>
      <c r="P79" s="15">
        <f t="shared" si="36"/>
        <v>59.5</v>
      </c>
      <c r="R79" s="8"/>
      <c r="T79"/>
    </row>
    <row r="80" spans="2:20" ht="23.1" customHeight="1" x14ac:dyDescent="0.25">
      <c r="B80" s="25" t="s">
        <v>120</v>
      </c>
      <c r="C80" s="49">
        <f>AVERAGE('26.09 Kira-Bulindo-24h'!C80,'28.09 Kira-Bulindo-24h'!C80)</f>
        <v>21.5</v>
      </c>
      <c r="D80" s="49">
        <f>AVERAGE('26.09 Kira-Bulindo-24h'!D80,'28.09 Kira-Bulindo-24h'!D80)</f>
        <v>0.5</v>
      </c>
      <c r="E80" s="49">
        <f>AVERAGE('26.09 Kira-Bulindo-24h'!E80,'28.09 Kira-Bulindo-24h'!E80)</f>
        <v>1</v>
      </c>
      <c r="F80" s="49">
        <f>AVERAGE('26.09 Kira-Bulindo-24h'!F80,'28.09 Kira-Bulindo-24h'!F80)</f>
        <v>1.5</v>
      </c>
      <c r="G80" s="49">
        <f>AVERAGE('26.09 Kira-Bulindo-24h'!G80,'28.09 Kira-Bulindo-24h'!G80)</f>
        <v>0</v>
      </c>
      <c r="H80" s="49">
        <f>AVERAGE('26.09 Kira-Bulindo-24h'!H80,'28.09 Kira-Bulindo-24h'!H80)</f>
        <v>0</v>
      </c>
      <c r="I80" s="49">
        <f>AVERAGE('26.09 Kira-Bulindo-24h'!I80,'28.09 Kira-Bulindo-24h'!I80)</f>
        <v>1.5</v>
      </c>
      <c r="J80" s="49">
        <f>AVERAGE('26.09 Kira-Bulindo-24h'!J80,'28.09 Kira-Bulindo-24h'!J80)</f>
        <v>0</v>
      </c>
      <c r="K80" s="49">
        <f>AVERAGE('26.09 Kira-Bulindo-24h'!K80,'28.09 Kira-Bulindo-24h'!K80)</f>
        <v>0</v>
      </c>
      <c r="L80" s="49">
        <f>AVERAGE('26.09 Kira-Bulindo-24h'!L80,'28.09 Kira-Bulindo-24h'!L80)</f>
        <v>0</v>
      </c>
      <c r="M80" s="49">
        <f>AVERAGE('26.09 Kira-Bulindo-24h'!M80,'28.09 Kira-Bulindo-24h'!M80)</f>
        <v>21</v>
      </c>
      <c r="N80" s="49">
        <f>AVERAGE('26.09 Kira-Bulindo-24h'!N80,'28.09 Kira-Bulindo-24h'!N80)</f>
        <v>0</v>
      </c>
      <c r="O80" s="15">
        <f t="shared" si="35"/>
        <v>26</v>
      </c>
      <c r="P80" s="15">
        <f t="shared" si="36"/>
        <v>47</v>
      </c>
      <c r="R80" s="8"/>
      <c r="T80"/>
    </row>
    <row r="81" spans="2:20" ht="23.1" customHeight="1" x14ac:dyDescent="0.25">
      <c r="B81" s="23" t="s">
        <v>121</v>
      </c>
      <c r="C81" s="49">
        <f>AVERAGE('26.09 Kira-Bulindo-24h'!C81,'28.09 Kira-Bulindo-24h'!C81)</f>
        <v>19.5</v>
      </c>
      <c r="D81" s="49">
        <f>AVERAGE('26.09 Kira-Bulindo-24h'!D81,'28.09 Kira-Bulindo-24h'!D81)</f>
        <v>3</v>
      </c>
      <c r="E81" s="49">
        <f>AVERAGE('26.09 Kira-Bulindo-24h'!E81,'28.09 Kira-Bulindo-24h'!E81)</f>
        <v>1</v>
      </c>
      <c r="F81" s="49">
        <f>AVERAGE('26.09 Kira-Bulindo-24h'!F81,'28.09 Kira-Bulindo-24h'!F81)</f>
        <v>1.5</v>
      </c>
      <c r="G81" s="49">
        <f>AVERAGE('26.09 Kira-Bulindo-24h'!G81,'28.09 Kira-Bulindo-24h'!G81)</f>
        <v>0</v>
      </c>
      <c r="H81" s="49">
        <f>AVERAGE('26.09 Kira-Bulindo-24h'!H81,'28.09 Kira-Bulindo-24h'!H81)</f>
        <v>0</v>
      </c>
      <c r="I81" s="49">
        <f>AVERAGE('26.09 Kira-Bulindo-24h'!I81,'28.09 Kira-Bulindo-24h'!I81)</f>
        <v>1</v>
      </c>
      <c r="J81" s="49">
        <f>AVERAGE('26.09 Kira-Bulindo-24h'!J81,'28.09 Kira-Bulindo-24h'!J81)</f>
        <v>0</v>
      </c>
      <c r="K81" s="49">
        <f>AVERAGE('26.09 Kira-Bulindo-24h'!K81,'28.09 Kira-Bulindo-24h'!K81)</f>
        <v>0</v>
      </c>
      <c r="L81" s="49">
        <f>AVERAGE('26.09 Kira-Bulindo-24h'!L81,'28.09 Kira-Bulindo-24h'!L81)</f>
        <v>0</v>
      </c>
      <c r="M81" s="49">
        <f>AVERAGE('26.09 Kira-Bulindo-24h'!M81,'28.09 Kira-Bulindo-24h'!M81)</f>
        <v>20</v>
      </c>
      <c r="N81" s="49">
        <f>AVERAGE('26.09 Kira-Bulindo-24h'!N81,'28.09 Kira-Bulindo-24h'!N81)</f>
        <v>0</v>
      </c>
      <c r="O81" s="15">
        <f t="shared" si="35"/>
        <v>26</v>
      </c>
      <c r="P81" s="15">
        <f t="shared" si="36"/>
        <v>46</v>
      </c>
      <c r="R81" s="8"/>
      <c r="T81"/>
    </row>
    <row r="82" spans="2:20" ht="23.1" customHeight="1" x14ac:dyDescent="0.25">
      <c r="B82" s="24" t="s">
        <v>122</v>
      </c>
      <c r="C82" s="49">
        <f>AVERAGE('26.09 Kira-Bulindo-24h'!C82,'28.09 Kira-Bulindo-24h'!C82)</f>
        <v>11.5</v>
      </c>
      <c r="D82" s="49">
        <f>AVERAGE('26.09 Kira-Bulindo-24h'!D82,'28.09 Kira-Bulindo-24h'!D82)</f>
        <v>2</v>
      </c>
      <c r="E82" s="49">
        <f>AVERAGE('26.09 Kira-Bulindo-24h'!E82,'28.09 Kira-Bulindo-24h'!E82)</f>
        <v>2.5</v>
      </c>
      <c r="F82" s="49">
        <f>AVERAGE('26.09 Kira-Bulindo-24h'!F82,'28.09 Kira-Bulindo-24h'!F82)</f>
        <v>2</v>
      </c>
      <c r="G82" s="49">
        <f>AVERAGE('26.09 Kira-Bulindo-24h'!G82,'28.09 Kira-Bulindo-24h'!G82)</f>
        <v>0</v>
      </c>
      <c r="H82" s="49">
        <f>AVERAGE('26.09 Kira-Bulindo-24h'!H82,'28.09 Kira-Bulindo-24h'!H82)</f>
        <v>0</v>
      </c>
      <c r="I82" s="49">
        <f>AVERAGE('26.09 Kira-Bulindo-24h'!I82,'28.09 Kira-Bulindo-24h'!I82)</f>
        <v>0.5</v>
      </c>
      <c r="J82" s="49">
        <f>AVERAGE('26.09 Kira-Bulindo-24h'!J82,'28.09 Kira-Bulindo-24h'!J82)</f>
        <v>0</v>
      </c>
      <c r="K82" s="49">
        <f>AVERAGE('26.09 Kira-Bulindo-24h'!K82,'28.09 Kira-Bulindo-24h'!K82)</f>
        <v>0</v>
      </c>
      <c r="L82" s="49">
        <f>AVERAGE('26.09 Kira-Bulindo-24h'!L82,'28.09 Kira-Bulindo-24h'!L82)</f>
        <v>0</v>
      </c>
      <c r="M82" s="49">
        <f>AVERAGE('26.09 Kira-Bulindo-24h'!M82,'28.09 Kira-Bulindo-24h'!M82)</f>
        <v>17</v>
      </c>
      <c r="N82" s="49">
        <f>AVERAGE('26.09 Kira-Bulindo-24h'!N82,'28.09 Kira-Bulindo-24h'!N82)</f>
        <v>0</v>
      </c>
      <c r="O82" s="15">
        <f t="shared" si="35"/>
        <v>18.5</v>
      </c>
      <c r="P82" s="15">
        <f t="shared" si="36"/>
        <v>35.5</v>
      </c>
      <c r="R82" s="8"/>
      <c r="T82"/>
    </row>
    <row r="83" spans="2:20" ht="23.1" customHeight="1" x14ac:dyDescent="0.25">
      <c r="B83" s="23" t="s">
        <v>123</v>
      </c>
      <c r="C83" s="49">
        <f>AVERAGE('26.09 Kira-Bulindo-24h'!C83,'28.09 Kira-Bulindo-24h'!C83)</f>
        <v>12.5</v>
      </c>
      <c r="D83" s="49">
        <f>AVERAGE('26.09 Kira-Bulindo-24h'!D83,'28.09 Kira-Bulindo-24h'!D83)</f>
        <v>2</v>
      </c>
      <c r="E83" s="49">
        <f>AVERAGE('26.09 Kira-Bulindo-24h'!E83,'28.09 Kira-Bulindo-24h'!E83)</f>
        <v>3</v>
      </c>
      <c r="F83" s="49">
        <f>AVERAGE('26.09 Kira-Bulindo-24h'!F83,'28.09 Kira-Bulindo-24h'!F83)</f>
        <v>2</v>
      </c>
      <c r="G83" s="49">
        <f>AVERAGE('26.09 Kira-Bulindo-24h'!G83,'28.09 Kira-Bulindo-24h'!G83)</f>
        <v>0</v>
      </c>
      <c r="H83" s="49">
        <f>AVERAGE('26.09 Kira-Bulindo-24h'!H83,'28.09 Kira-Bulindo-24h'!H83)</f>
        <v>0</v>
      </c>
      <c r="I83" s="49">
        <f>AVERAGE('26.09 Kira-Bulindo-24h'!I83,'28.09 Kira-Bulindo-24h'!I83)</f>
        <v>0</v>
      </c>
      <c r="J83" s="49">
        <f>AVERAGE('26.09 Kira-Bulindo-24h'!J83,'28.09 Kira-Bulindo-24h'!J83)</f>
        <v>0</v>
      </c>
      <c r="K83" s="49">
        <f>AVERAGE('26.09 Kira-Bulindo-24h'!K83,'28.09 Kira-Bulindo-24h'!K83)</f>
        <v>0</v>
      </c>
      <c r="L83" s="49">
        <f>AVERAGE('26.09 Kira-Bulindo-24h'!L83,'28.09 Kira-Bulindo-24h'!L83)</f>
        <v>0</v>
      </c>
      <c r="M83" s="49">
        <f>AVERAGE('26.09 Kira-Bulindo-24h'!M83,'28.09 Kira-Bulindo-24h'!M83)</f>
        <v>18</v>
      </c>
      <c r="N83" s="49">
        <f>AVERAGE('26.09 Kira-Bulindo-24h'!N83,'28.09 Kira-Bulindo-24h'!N83)</f>
        <v>0</v>
      </c>
      <c r="O83" s="15">
        <f t="shared" si="35"/>
        <v>19.5</v>
      </c>
      <c r="P83" s="15">
        <f t="shared" si="36"/>
        <v>37.5</v>
      </c>
      <c r="R83" s="8"/>
      <c r="T83"/>
    </row>
    <row r="84" spans="2:20" ht="23.1" customHeight="1" x14ac:dyDescent="0.25">
      <c r="B84" s="25" t="s">
        <v>124</v>
      </c>
      <c r="C84" s="49">
        <f>AVERAGE('26.09 Kira-Bulindo-24h'!C84,'28.09 Kira-Bulindo-24h'!C84)</f>
        <v>15.5</v>
      </c>
      <c r="D84" s="49">
        <f>AVERAGE('26.09 Kira-Bulindo-24h'!D84,'28.09 Kira-Bulindo-24h'!D84)</f>
        <v>1.5</v>
      </c>
      <c r="E84" s="49">
        <f>AVERAGE('26.09 Kira-Bulindo-24h'!E84,'28.09 Kira-Bulindo-24h'!E84)</f>
        <v>2.5</v>
      </c>
      <c r="F84" s="49">
        <f>AVERAGE('26.09 Kira-Bulindo-24h'!F84,'28.09 Kira-Bulindo-24h'!F84)</f>
        <v>0.5</v>
      </c>
      <c r="G84" s="49">
        <f>AVERAGE('26.09 Kira-Bulindo-24h'!G84,'28.09 Kira-Bulindo-24h'!G84)</f>
        <v>0</v>
      </c>
      <c r="H84" s="49">
        <f>AVERAGE('26.09 Kira-Bulindo-24h'!H84,'28.09 Kira-Bulindo-24h'!H84)</f>
        <v>0</v>
      </c>
      <c r="I84" s="49">
        <f>AVERAGE('26.09 Kira-Bulindo-24h'!I84,'28.09 Kira-Bulindo-24h'!I84)</f>
        <v>1</v>
      </c>
      <c r="J84" s="49">
        <f>AVERAGE('26.09 Kira-Bulindo-24h'!J84,'28.09 Kira-Bulindo-24h'!J84)</f>
        <v>0.5</v>
      </c>
      <c r="K84" s="49">
        <f>AVERAGE('26.09 Kira-Bulindo-24h'!K84,'28.09 Kira-Bulindo-24h'!K84)</f>
        <v>0</v>
      </c>
      <c r="L84" s="49">
        <f>AVERAGE('26.09 Kira-Bulindo-24h'!L84,'28.09 Kira-Bulindo-24h'!L84)</f>
        <v>0</v>
      </c>
      <c r="M84" s="49">
        <f>AVERAGE('26.09 Kira-Bulindo-24h'!M84,'28.09 Kira-Bulindo-24h'!M84)</f>
        <v>15.5</v>
      </c>
      <c r="N84" s="49">
        <f>AVERAGE('26.09 Kira-Bulindo-24h'!N84,'28.09 Kira-Bulindo-24h'!N84)</f>
        <v>0</v>
      </c>
      <c r="O84" s="15">
        <f t="shared" si="35"/>
        <v>21.5</v>
      </c>
      <c r="P84" s="15">
        <f t="shared" si="36"/>
        <v>37</v>
      </c>
      <c r="R84" s="8"/>
      <c r="T84"/>
    </row>
    <row r="85" spans="2:20" ht="23.1" customHeight="1" x14ac:dyDescent="0.25">
      <c r="B85" s="23" t="s">
        <v>125</v>
      </c>
      <c r="C85" s="49">
        <f>AVERAGE('26.09 Kira-Bulindo-24h'!C85,'28.09 Kira-Bulindo-24h'!C85)</f>
        <v>8</v>
      </c>
      <c r="D85" s="49">
        <f>AVERAGE('26.09 Kira-Bulindo-24h'!D85,'28.09 Kira-Bulindo-24h'!D85)</f>
        <v>1.5</v>
      </c>
      <c r="E85" s="49">
        <f>AVERAGE('26.09 Kira-Bulindo-24h'!E85,'28.09 Kira-Bulindo-24h'!E85)</f>
        <v>1</v>
      </c>
      <c r="F85" s="49">
        <f>AVERAGE('26.09 Kira-Bulindo-24h'!F85,'28.09 Kira-Bulindo-24h'!F85)</f>
        <v>1</v>
      </c>
      <c r="G85" s="49">
        <f>AVERAGE('26.09 Kira-Bulindo-24h'!G85,'28.09 Kira-Bulindo-24h'!G85)</f>
        <v>0</v>
      </c>
      <c r="H85" s="49">
        <f>AVERAGE('26.09 Kira-Bulindo-24h'!H85,'28.09 Kira-Bulindo-24h'!H85)</f>
        <v>0</v>
      </c>
      <c r="I85" s="49">
        <f>AVERAGE('26.09 Kira-Bulindo-24h'!I85,'28.09 Kira-Bulindo-24h'!I85)</f>
        <v>0</v>
      </c>
      <c r="J85" s="49">
        <f>AVERAGE('26.09 Kira-Bulindo-24h'!J85,'28.09 Kira-Bulindo-24h'!J85)</f>
        <v>0.5</v>
      </c>
      <c r="K85" s="49">
        <f>AVERAGE('26.09 Kira-Bulindo-24h'!K85,'28.09 Kira-Bulindo-24h'!K85)</f>
        <v>0</v>
      </c>
      <c r="L85" s="49">
        <f>AVERAGE('26.09 Kira-Bulindo-24h'!L85,'28.09 Kira-Bulindo-24h'!L85)</f>
        <v>0</v>
      </c>
      <c r="M85" s="49">
        <f>AVERAGE('26.09 Kira-Bulindo-24h'!M85,'28.09 Kira-Bulindo-24h'!M85)</f>
        <v>16</v>
      </c>
      <c r="N85" s="49">
        <f>AVERAGE('26.09 Kira-Bulindo-24h'!N85,'28.09 Kira-Bulindo-24h'!N85)</f>
        <v>0</v>
      </c>
      <c r="O85" s="15">
        <f t="shared" si="35"/>
        <v>12</v>
      </c>
      <c r="P85" s="15">
        <f t="shared" si="36"/>
        <v>28</v>
      </c>
      <c r="R85" s="8"/>
      <c r="T85"/>
    </row>
    <row r="86" spans="2:20" ht="23.1" customHeight="1" x14ac:dyDescent="0.25">
      <c r="B86" s="24" t="s">
        <v>126</v>
      </c>
      <c r="C86" s="49">
        <f>AVERAGE('26.09 Kira-Bulindo-24h'!C86,'28.09 Kira-Bulindo-24h'!C86)</f>
        <v>14.5</v>
      </c>
      <c r="D86" s="49">
        <f>AVERAGE('26.09 Kira-Bulindo-24h'!D86,'28.09 Kira-Bulindo-24h'!D86)</f>
        <v>2</v>
      </c>
      <c r="E86" s="49">
        <f>AVERAGE('26.09 Kira-Bulindo-24h'!E86,'28.09 Kira-Bulindo-24h'!E86)</f>
        <v>2.5</v>
      </c>
      <c r="F86" s="49">
        <f>AVERAGE('26.09 Kira-Bulindo-24h'!F86,'28.09 Kira-Bulindo-24h'!F86)</f>
        <v>0</v>
      </c>
      <c r="G86" s="49">
        <f>AVERAGE('26.09 Kira-Bulindo-24h'!G86,'28.09 Kira-Bulindo-24h'!G86)</f>
        <v>0</v>
      </c>
      <c r="H86" s="49">
        <f>AVERAGE('26.09 Kira-Bulindo-24h'!H86,'28.09 Kira-Bulindo-24h'!H86)</f>
        <v>0</v>
      </c>
      <c r="I86" s="49">
        <f>AVERAGE('26.09 Kira-Bulindo-24h'!I86,'28.09 Kira-Bulindo-24h'!I86)</f>
        <v>1</v>
      </c>
      <c r="J86" s="49">
        <f>AVERAGE('26.09 Kira-Bulindo-24h'!J86,'28.09 Kira-Bulindo-24h'!J86)</f>
        <v>0</v>
      </c>
      <c r="K86" s="49">
        <f>AVERAGE('26.09 Kira-Bulindo-24h'!K86,'28.09 Kira-Bulindo-24h'!K86)</f>
        <v>0</v>
      </c>
      <c r="L86" s="49">
        <f>AVERAGE('26.09 Kira-Bulindo-24h'!L86,'28.09 Kira-Bulindo-24h'!L86)</f>
        <v>0</v>
      </c>
      <c r="M86" s="49">
        <f>AVERAGE('26.09 Kira-Bulindo-24h'!M86,'28.09 Kira-Bulindo-24h'!M86)</f>
        <v>15</v>
      </c>
      <c r="N86" s="49">
        <f>AVERAGE('26.09 Kira-Bulindo-24h'!N86,'28.09 Kira-Bulindo-24h'!N86)</f>
        <v>0</v>
      </c>
      <c r="O86" s="15">
        <f t="shared" si="35"/>
        <v>20</v>
      </c>
      <c r="P86" s="15">
        <f t="shared" si="36"/>
        <v>35</v>
      </c>
      <c r="R86" s="8"/>
      <c r="T86"/>
    </row>
    <row r="87" spans="2:20" ht="23.1" customHeight="1" x14ac:dyDescent="0.25">
      <c r="B87" s="23" t="s">
        <v>127</v>
      </c>
      <c r="C87" s="49">
        <f>AVERAGE('26.09 Kira-Bulindo-24h'!C87,'28.09 Kira-Bulindo-24h'!C87)</f>
        <v>11.5</v>
      </c>
      <c r="D87" s="49">
        <f>AVERAGE('26.09 Kira-Bulindo-24h'!D87,'28.09 Kira-Bulindo-24h'!D87)</f>
        <v>1.5</v>
      </c>
      <c r="E87" s="49">
        <f>AVERAGE('26.09 Kira-Bulindo-24h'!E87,'28.09 Kira-Bulindo-24h'!E87)</f>
        <v>2</v>
      </c>
      <c r="F87" s="49">
        <f>AVERAGE('26.09 Kira-Bulindo-24h'!F87,'28.09 Kira-Bulindo-24h'!F87)</f>
        <v>0.5</v>
      </c>
      <c r="G87" s="49">
        <f>AVERAGE('26.09 Kira-Bulindo-24h'!G87,'28.09 Kira-Bulindo-24h'!G87)</f>
        <v>0</v>
      </c>
      <c r="H87" s="49">
        <f>AVERAGE('26.09 Kira-Bulindo-24h'!H87,'28.09 Kira-Bulindo-24h'!H87)</f>
        <v>0</v>
      </c>
      <c r="I87" s="49">
        <f>AVERAGE('26.09 Kira-Bulindo-24h'!I87,'28.09 Kira-Bulindo-24h'!I87)</f>
        <v>0</v>
      </c>
      <c r="J87" s="49">
        <f>AVERAGE('26.09 Kira-Bulindo-24h'!J87,'28.09 Kira-Bulindo-24h'!J87)</f>
        <v>0</v>
      </c>
      <c r="K87" s="49">
        <f>AVERAGE('26.09 Kira-Bulindo-24h'!K87,'28.09 Kira-Bulindo-24h'!K87)</f>
        <v>0</v>
      </c>
      <c r="L87" s="49">
        <f>AVERAGE('26.09 Kira-Bulindo-24h'!L87,'28.09 Kira-Bulindo-24h'!L87)</f>
        <v>0</v>
      </c>
      <c r="M87" s="49">
        <f>AVERAGE('26.09 Kira-Bulindo-24h'!M87,'28.09 Kira-Bulindo-24h'!M87)</f>
        <v>15</v>
      </c>
      <c r="N87" s="49">
        <f>AVERAGE('26.09 Kira-Bulindo-24h'!N87,'28.09 Kira-Bulindo-24h'!N87)</f>
        <v>0</v>
      </c>
      <c r="O87" s="15">
        <f t="shared" si="35"/>
        <v>15.5</v>
      </c>
      <c r="P87" s="15">
        <f t="shared" si="36"/>
        <v>30.5</v>
      </c>
      <c r="R87" s="8"/>
      <c r="T87"/>
    </row>
    <row r="88" spans="2:20" ht="23.1" customHeight="1" x14ac:dyDescent="0.25">
      <c r="B88" s="25" t="s">
        <v>128</v>
      </c>
      <c r="C88" s="49">
        <f>AVERAGE('26.09 Kira-Bulindo-24h'!C88,'28.09 Kira-Bulindo-24h'!C88)</f>
        <v>8.5</v>
      </c>
      <c r="D88" s="49">
        <f>AVERAGE('26.09 Kira-Bulindo-24h'!D88,'28.09 Kira-Bulindo-24h'!D88)</f>
        <v>0.5</v>
      </c>
      <c r="E88" s="49">
        <f>AVERAGE('26.09 Kira-Bulindo-24h'!E88,'28.09 Kira-Bulindo-24h'!E88)</f>
        <v>1</v>
      </c>
      <c r="F88" s="49">
        <f>AVERAGE('26.09 Kira-Bulindo-24h'!F88,'28.09 Kira-Bulindo-24h'!F88)</f>
        <v>0</v>
      </c>
      <c r="G88" s="49">
        <f>AVERAGE('26.09 Kira-Bulindo-24h'!G88,'28.09 Kira-Bulindo-24h'!G88)</f>
        <v>0</v>
      </c>
      <c r="H88" s="49">
        <f>AVERAGE('26.09 Kira-Bulindo-24h'!H88,'28.09 Kira-Bulindo-24h'!H88)</f>
        <v>0</v>
      </c>
      <c r="I88" s="49">
        <f>AVERAGE('26.09 Kira-Bulindo-24h'!I88,'28.09 Kira-Bulindo-24h'!I88)</f>
        <v>1.5</v>
      </c>
      <c r="J88" s="49">
        <f>AVERAGE('26.09 Kira-Bulindo-24h'!J88,'28.09 Kira-Bulindo-24h'!J88)</f>
        <v>0</v>
      </c>
      <c r="K88" s="49">
        <f>AVERAGE('26.09 Kira-Bulindo-24h'!K88,'28.09 Kira-Bulindo-24h'!K88)</f>
        <v>0</v>
      </c>
      <c r="L88" s="49">
        <f>AVERAGE('26.09 Kira-Bulindo-24h'!L88,'28.09 Kira-Bulindo-24h'!L88)</f>
        <v>0</v>
      </c>
      <c r="M88" s="49">
        <f>AVERAGE('26.09 Kira-Bulindo-24h'!M88,'28.09 Kira-Bulindo-24h'!M88)</f>
        <v>11</v>
      </c>
      <c r="N88" s="49">
        <f>AVERAGE('26.09 Kira-Bulindo-24h'!N88,'28.09 Kira-Bulindo-24h'!N88)</f>
        <v>0</v>
      </c>
      <c r="O88" s="15">
        <f t="shared" si="35"/>
        <v>11.5</v>
      </c>
      <c r="P88" s="15">
        <f t="shared" si="36"/>
        <v>22.5</v>
      </c>
      <c r="R88" s="8"/>
      <c r="T88"/>
    </row>
    <row r="89" spans="2:20" ht="23.1" customHeight="1" x14ac:dyDescent="0.25">
      <c r="B89" s="23" t="s">
        <v>129</v>
      </c>
      <c r="C89" s="49">
        <f>AVERAGE('26.09 Kira-Bulindo-24h'!C89,'28.09 Kira-Bulindo-24h'!C89)</f>
        <v>11.5</v>
      </c>
      <c r="D89" s="49">
        <f>AVERAGE('26.09 Kira-Bulindo-24h'!D89,'28.09 Kira-Bulindo-24h'!D89)</f>
        <v>1.5</v>
      </c>
      <c r="E89" s="49">
        <f>AVERAGE('26.09 Kira-Bulindo-24h'!E89,'28.09 Kira-Bulindo-24h'!E89)</f>
        <v>2</v>
      </c>
      <c r="F89" s="49">
        <f>AVERAGE('26.09 Kira-Bulindo-24h'!F89,'28.09 Kira-Bulindo-24h'!F89)</f>
        <v>1</v>
      </c>
      <c r="G89" s="49">
        <f>AVERAGE('26.09 Kira-Bulindo-24h'!G89,'28.09 Kira-Bulindo-24h'!G89)</f>
        <v>0</v>
      </c>
      <c r="H89" s="49">
        <f>AVERAGE('26.09 Kira-Bulindo-24h'!H89,'28.09 Kira-Bulindo-24h'!H89)</f>
        <v>0</v>
      </c>
      <c r="I89" s="49">
        <f>AVERAGE('26.09 Kira-Bulindo-24h'!I89,'28.09 Kira-Bulindo-24h'!I89)</f>
        <v>0</v>
      </c>
      <c r="J89" s="49">
        <f>AVERAGE('26.09 Kira-Bulindo-24h'!J89,'28.09 Kira-Bulindo-24h'!J89)</f>
        <v>0</v>
      </c>
      <c r="K89" s="49">
        <f>AVERAGE('26.09 Kira-Bulindo-24h'!K89,'28.09 Kira-Bulindo-24h'!K89)</f>
        <v>0</v>
      </c>
      <c r="L89" s="49">
        <f>AVERAGE('26.09 Kira-Bulindo-24h'!L89,'28.09 Kira-Bulindo-24h'!L89)</f>
        <v>0</v>
      </c>
      <c r="M89" s="49">
        <f>AVERAGE('26.09 Kira-Bulindo-24h'!M89,'28.09 Kira-Bulindo-24h'!M89)</f>
        <v>12</v>
      </c>
      <c r="N89" s="49">
        <f>AVERAGE('26.09 Kira-Bulindo-24h'!N89,'28.09 Kira-Bulindo-24h'!N89)</f>
        <v>0</v>
      </c>
      <c r="O89" s="15">
        <f t="shared" si="35"/>
        <v>16</v>
      </c>
      <c r="P89" s="15">
        <f t="shared" si="36"/>
        <v>28</v>
      </c>
      <c r="R89" s="8"/>
      <c r="T89"/>
    </row>
    <row r="90" spans="2:20" ht="23.1" customHeight="1" x14ac:dyDescent="0.25">
      <c r="B90" s="24" t="s">
        <v>130</v>
      </c>
      <c r="C90" s="49">
        <f>AVERAGE('26.09 Kira-Bulindo-24h'!C90,'28.09 Kira-Bulindo-24h'!C90)</f>
        <v>10</v>
      </c>
      <c r="D90" s="49">
        <f>AVERAGE('26.09 Kira-Bulindo-24h'!D90,'28.09 Kira-Bulindo-24h'!D90)</f>
        <v>1</v>
      </c>
      <c r="E90" s="49">
        <f>AVERAGE('26.09 Kira-Bulindo-24h'!E90,'28.09 Kira-Bulindo-24h'!E90)</f>
        <v>0.5</v>
      </c>
      <c r="F90" s="49">
        <f>AVERAGE('26.09 Kira-Bulindo-24h'!F90,'28.09 Kira-Bulindo-24h'!F90)</f>
        <v>0.5</v>
      </c>
      <c r="G90" s="49">
        <f>AVERAGE('26.09 Kira-Bulindo-24h'!G90,'28.09 Kira-Bulindo-24h'!G90)</f>
        <v>0</v>
      </c>
      <c r="H90" s="49">
        <f>AVERAGE('26.09 Kira-Bulindo-24h'!H90,'28.09 Kira-Bulindo-24h'!H90)</f>
        <v>0</v>
      </c>
      <c r="I90" s="49">
        <f>AVERAGE('26.09 Kira-Bulindo-24h'!I90,'28.09 Kira-Bulindo-24h'!I90)</f>
        <v>1.5</v>
      </c>
      <c r="J90" s="49">
        <f>AVERAGE('26.09 Kira-Bulindo-24h'!J90,'28.09 Kira-Bulindo-24h'!J90)</f>
        <v>0</v>
      </c>
      <c r="K90" s="49">
        <f>AVERAGE('26.09 Kira-Bulindo-24h'!K90,'28.09 Kira-Bulindo-24h'!K90)</f>
        <v>0</v>
      </c>
      <c r="L90" s="49">
        <f>AVERAGE('26.09 Kira-Bulindo-24h'!L90,'28.09 Kira-Bulindo-24h'!L90)</f>
        <v>0</v>
      </c>
      <c r="M90" s="49">
        <f>AVERAGE('26.09 Kira-Bulindo-24h'!M90,'28.09 Kira-Bulindo-24h'!M90)</f>
        <v>9</v>
      </c>
      <c r="N90" s="49">
        <f>AVERAGE('26.09 Kira-Bulindo-24h'!N90,'28.09 Kira-Bulindo-24h'!N90)</f>
        <v>0</v>
      </c>
      <c r="O90" s="15">
        <f t="shared" si="35"/>
        <v>13.5</v>
      </c>
      <c r="P90" s="15">
        <f t="shared" si="36"/>
        <v>22.5</v>
      </c>
      <c r="R90" s="8"/>
      <c r="T90"/>
    </row>
    <row r="91" spans="2:20" ht="23.1" customHeight="1" x14ac:dyDescent="0.25">
      <c r="B91" s="23" t="s">
        <v>131</v>
      </c>
      <c r="C91" s="49">
        <f>AVERAGE('26.09 Kira-Bulindo-24h'!C91,'28.09 Kira-Bulindo-24h'!C91)</f>
        <v>5</v>
      </c>
      <c r="D91" s="49">
        <f>AVERAGE('26.09 Kira-Bulindo-24h'!D91,'28.09 Kira-Bulindo-24h'!D91)</f>
        <v>2.5</v>
      </c>
      <c r="E91" s="49">
        <f>AVERAGE('26.09 Kira-Bulindo-24h'!E91,'28.09 Kira-Bulindo-24h'!E91)</f>
        <v>0.5</v>
      </c>
      <c r="F91" s="49">
        <f>AVERAGE('26.09 Kira-Bulindo-24h'!F91,'28.09 Kira-Bulindo-24h'!F91)</f>
        <v>1</v>
      </c>
      <c r="G91" s="49">
        <f>AVERAGE('26.09 Kira-Bulindo-24h'!G91,'28.09 Kira-Bulindo-24h'!G91)</f>
        <v>0</v>
      </c>
      <c r="H91" s="49">
        <f>AVERAGE('26.09 Kira-Bulindo-24h'!H91,'28.09 Kira-Bulindo-24h'!H91)</f>
        <v>0</v>
      </c>
      <c r="I91" s="49">
        <f>AVERAGE('26.09 Kira-Bulindo-24h'!I91,'28.09 Kira-Bulindo-24h'!I91)</f>
        <v>0</v>
      </c>
      <c r="J91" s="49">
        <f>AVERAGE('26.09 Kira-Bulindo-24h'!J91,'28.09 Kira-Bulindo-24h'!J91)</f>
        <v>0</v>
      </c>
      <c r="K91" s="49">
        <f>AVERAGE('26.09 Kira-Bulindo-24h'!K91,'28.09 Kira-Bulindo-24h'!K91)</f>
        <v>0</v>
      </c>
      <c r="L91" s="49">
        <f>AVERAGE('26.09 Kira-Bulindo-24h'!L91,'28.09 Kira-Bulindo-24h'!L91)</f>
        <v>0</v>
      </c>
      <c r="M91" s="49">
        <f>AVERAGE('26.09 Kira-Bulindo-24h'!M91,'28.09 Kira-Bulindo-24h'!M91)</f>
        <v>5.5</v>
      </c>
      <c r="N91" s="49">
        <f>AVERAGE('26.09 Kira-Bulindo-24h'!N91,'28.09 Kira-Bulindo-24h'!N91)</f>
        <v>0</v>
      </c>
      <c r="O91" s="15">
        <f t="shared" si="35"/>
        <v>9</v>
      </c>
      <c r="P91" s="15">
        <f t="shared" si="36"/>
        <v>14.5</v>
      </c>
      <c r="R91" s="8"/>
      <c r="T91"/>
    </row>
    <row r="92" spans="2:20" ht="23.1" customHeight="1" x14ac:dyDescent="0.25">
      <c r="B92" s="25" t="s">
        <v>132</v>
      </c>
      <c r="C92" s="49">
        <f>AVERAGE('26.09 Kira-Bulindo-24h'!C92,'28.09 Kira-Bulindo-24h'!C92)</f>
        <v>8</v>
      </c>
      <c r="D92" s="49">
        <f>AVERAGE('26.09 Kira-Bulindo-24h'!D92,'28.09 Kira-Bulindo-24h'!D92)</f>
        <v>1.5</v>
      </c>
      <c r="E92" s="49">
        <f>AVERAGE('26.09 Kira-Bulindo-24h'!E92,'28.09 Kira-Bulindo-24h'!E92)</f>
        <v>0</v>
      </c>
      <c r="F92" s="49">
        <f>AVERAGE('26.09 Kira-Bulindo-24h'!F92,'28.09 Kira-Bulindo-24h'!F92)</f>
        <v>0</v>
      </c>
      <c r="G92" s="49">
        <f>AVERAGE('26.09 Kira-Bulindo-24h'!G92,'28.09 Kira-Bulindo-24h'!G92)</f>
        <v>0</v>
      </c>
      <c r="H92" s="49">
        <f>AVERAGE('26.09 Kira-Bulindo-24h'!H92,'28.09 Kira-Bulindo-24h'!H92)</f>
        <v>0</v>
      </c>
      <c r="I92" s="49">
        <f>AVERAGE('26.09 Kira-Bulindo-24h'!I92,'28.09 Kira-Bulindo-24h'!I92)</f>
        <v>0</v>
      </c>
      <c r="J92" s="49">
        <f>AVERAGE('26.09 Kira-Bulindo-24h'!J92,'28.09 Kira-Bulindo-24h'!J92)</f>
        <v>0</v>
      </c>
      <c r="K92" s="49">
        <f>AVERAGE('26.09 Kira-Bulindo-24h'!K92,'28.09 Kira-Bulindo-24h'!K92)</f>
        <v>0</v>
      </c>
      <c r="L92" s="49">
        <f>AVERAGE('26.09 Kira-Bulindo-24h'!L92,'28.09 Kira-Bulindo-24h'!L92)</f>
        <v>0</v>
      </c>
      <c r="M92" s="49">
        <f>AVERAGE('26.09 Kira-Bulindo-24h'!M92,'28.09 Kira-Bulindo-24h'!M92)</f>
        <v>6</v>
      </c>
      <c r="N92" s="49">
        <f>AVERAGE('26.09 Kira-Bulindo-24h'!N92,'28.09 Kira-Bulindo-24h'!N92)</f>
        <v>0</v>
      </c>
      <c r="O92" s="15">
        <f t="shared" si="35"/>
        <v>9.5</v>
      </c>
      <c r="P92" s="15">
        <f t="shared" si="36"/>
        <v>15.5</v>
      </c>
      <c r="R92" s="8"/>
      <c r="T92"/>
    </row>
    <row r="93" spans="2:20" ht="23.1" customHeight="1" x14ac:dyDescent="0.25">
      <c r="B93" s="23" t="s">
        <v>133</v>
      </c>
      <c r="C93" s="49">
        <f>AVERAGE('26.09 Kira-Bulindo-24h'!C93,'28.09 Kira-Bulindo-24h'!C93)</f>
        <v>6.5</v>
      </c>
      <c r="D93" s="49">
        <f>AVERAGE('26.09 Kira-Bulindo-24h'!D93,'28.09 Kira-Bulindo-24h'!D93)</f>
        <v>1</v>
      </c>
      <c r="E93" s="49">
        <f>AVERAGE('26.09 Kira-Bulindo-24h'!E93,'28.09 Kira-Bulindo-24h'!E93)</f>
        <v>1</v>
      </c>
      <c r="F93" s="49">
        <f>AVERAGE('26.09 Kira-Bulindo-24h'!F93,'28.09 Kira-Bulindo-24h'!F93)</f>
        <v>0.5</v>
      </c>
      <c r="G93" s="49">
        <f>AVERAGE('26.09 Kira-Bulindo-24h'!G93,'28.09 Kira-Bulindo-24h'!G93)</f>
        <v>0</v>
      </c>
      <c r="H93" s="49">
        <f>AVERAGE('26.09 Kira-Bulindo-24h'!H93,'28.09 Kira-Bulindo-24h'!H93)</f>
        <v>1</v>
      </c>
      <c r="I93" s="49">
        <f>AVERAGE('26.09 Kira-Bulindo-24h'!I93,'28.09 Kira-Bulindo-24h'!I93)</f>
        <v>0.5</v>
      </c>
      <c r="J93" s="49">
        <f>AVERAGE('26.09 Kira-Bulindo-24h'!J93,'28.09 Kira-Bulindo-24h'!J93)</f>
        <v>0</v>
      </c>
      <c r="K93" s="49">
        <f>AVERAGE('26.09 Kira-Bulindo-24h'!K93,'28.09 Kira-Bulindo-24h'!K93)</f>
        <v>0</v>
      </c>
      <c r="L93" s="49">
        <f>AVERAGE('26.09 Kira-Bulindo-24h'!L93,'28.09 Kira-Bulindo-24h'!L93)</f>
        <v>0</v>
      </c>
      <c r="M93" s="49">
        <f>AVERAGE('26.09 Kira-Bulindo-24h'!M93,'28.09 Kira-Bulindo-24h'!M93)</f>
        <v>4.5</v>
      </c>
      <c r="N93" s="49">
        <f>AVERAGE('26.09 Kira-Bulindo-24h'!N93,'28.09 Kira-Bulindo-24h'!N93)</f>
        <v>0</v>
      </c>
      <c r="O93" s="15">
        <f t="shared" si="35"/>
        <v>10.5</v>
      </c>
      <c r="P93" s="15">
        <f t="shared" si="36"/>
        <v>15</v>
      </c>
      <c r="R93" s="8"/>
      <c r="T93"/>
    </row>
    <row r="94" spans="2:20" ht="23.1" customHeight="1" x14ac:dyDescent="0.25">
      <c r="B94" s="24" t="s">
        <v>134</v>
      </c>
      <c r="C94" s="49">
        <f>AVERAGE('26.09 Kira-Bulindo-24h'!C94,'28.09 Kira-Bulindo-24h'!C94)</f>
        <v>7.5</v>
      </c>
      <c r="D94" s="49">
        <f>AVERAGE('26.09 Kira-Bulindo-24h'!D94,'28.09 Kira-Bulindo-24h'!D94)</f>
        <v>1</v>
      </c>
      <c r="E94" s="49">
        <f>AVERAGE('26.09 Kira-Bulindo-24h'!E94,'28.09 Kira-Bulindo-24h'!E94)</f>
        <v>0.5</v>
      </c>
      <c r="F94" s="49">
        <f>AVERAGE('26.09 Kira-Bulindo-24h'!F94,'28.09 Kira-Bulindo-24h'!F94)</f>
        <v>0</v>
      </c>
      <c r="G94" s="49">
        <f>AVERAGE('26.09 Kira-Bulindo-24h'!G94,'28.09 Kira-Bulindo-24h'!G94)</f>
        <v>0</v>
      </c>
      <c r="H94" s="49">
        <f>AVERAGE('26.09 Kira-Bulindo-24h'!H94,'28.09 Kira-Bulindo-24h'!H94)</f>
        <v>0</v>
      </c>
      <c r="I94" s="49">
        <f>AVERAGE('26.09 Kira-Bulindo-24h'!I94,'28.09 Kira-Bulindo-24h'!I94)</f>
        <v>1</v>
      </c>
      <c r="J94" s="49">
        <f>AVERAGE('26.09 Kira-Bulindo-24h'!J94,'28.09 Kira-Bulindo-24h'!J94)</f>
        <v>0</v>
      </c>
      <c r="K94" s="49">
        <f>AVERAGE('26.09 Kira-Bulindo-24h'!K94,'28.09 Kira-Bulindo-24h'!K94)</f>
        <v>0</v>
      </c>
      <c r="L94" s="49">
        <f>AVERAGE('26.09 Kira-Bulindo-24h'!L94,'28.09 Kira-Bulindo-24h'!L94)</f>
        <v>0</v>
      </c>
      <c r="M94" s="49">
        <f>AVERAGE('26.09 Kira-Bulindo-24h'!M94,'28.09 Kira-Bulindo-24h'!M94)</f>
        <v>9</v>
      </c>
      <c r="N94" s="49">
        <f>AVERAGE('26.09 Kira-Bulindo-24h'!N94,'28.09 Kira-Bulindo-24h'!N94)</f>
        <v>0</v>
      </c>
      <c r="O94" s="15">
        <f t="shared" si="35"/>
        <v>10</v>
      </c>
      <c r="P94" s="15">
        <f t="shared" si="36"/>
        <v>19</v>
      </c>
      <c r="R94" s="8"/>
      <c r="T94"/>
    </row>
    <row r="95" spans="2:20" ht="23.1" customHeight="1" x14ac:dyDescent="0.25">
      <c r="B95" s="23" t="s">
        <v>135</v>
      </c>
      <c r="C95" s="49">
        <f>AVERAGE('26.09 Kira-Bulindo-24h'!C95,'28.09 Kira-Bulindo-24h'!C95)</f>
        <v>5</v>
      </c>
      <c r="D95" s="49">
        <f>AVERAGE('26.09 Kira-Bulindo-24h'!D95,'28.09 Kira-Bulindo-24h'!D95)</f>
        <v>2.5</v>
      </c>
      <c r="E95" s="49">
        <f>AVERAGE('26.09 Kira-Bulindo-24h'!E95,'28.09 Kira-Bulindo-24h'!E95)</f>
        <v>0.5</v>
      </c>
      <c r="F95" s="49">
        <f>AVERAGE('26.09 Kira-Bulindo-24h'!F95,'28.09 Kira-Bulindo-24h'!F95)</f>
        <v>1</v>
      </c>
      <c r="G95" s="49">
        <f>AVERAGE('26.09 Kira-Bulindo-24h'!G95,'28.09 Kira-Bulindo-24h'!G95)</f>
        <v>0.5</v>
      </c>
      <c r="H95" s="49">
        <f>AVERAGE('26.09 Kira-Bulindo-24h'!H95,'28.09 Kira-Bulindo-24h'!H95)</f>
        <v>0</v>
      </c>
      <c r="I95" s="49">
        <f>AVERAGE('26.09 Kira-Bulindo-24h'!I95,'28.09 Kira-Bulindo-24h'!I95)</f>
        <v>1</v>
      </c>
      <c r="J95" s="49">
        <f>AVERAGE('26.09 Kira-Bulindo-24h'!J95,'28.09 Kira-Bulindo-24h'!J95)</f>
        <v>0</v>
      </c>
      <c r="K95" s="49">
        <f>AVERAGE('26.09 Kira-Bulindo-24h'!K95,'28.09 Kira-Bulindo-24h'!K95)</f>
        <v>0</v>
      </c>
      <c r="L95" s="49">
        <f>AVERAGE('26.09 Kira-Bulindo-24h'!L95,'28.09 Kira-Bulindo-24h'!L95)</f>
        <v>0</v>
      </c>
      <c r="M95" s="49">
        <f>AVERAGE('26.09 Kira-Bulindo-24h'!M95,'28.09 Kira-Bulindo-24h'!M95)</f>
        <v>6.5</v>
      </c>
      <c r="N95" s="49">
        <f>AVERAGE('26.09 Kira-Bulindo-24h'!N95,'28.09 Kira-Bulindo-24h'!N95)</f>
        <v>0</v>
      </c>
      <c r="O95" s="15">
        <f t="shared" si="35"/>
        <v>10.5</v>
      </c>
      <c r="P95" s="15">
        <f t="shared" si="36"/>
        <v>17</v>
      </c>
      <c r="R95" s="8"/>
      <c r="T95"/>
    </row>
    <row r="96" spans="2:20" ht="23.1" customHeight="1" x14ac:dyDescent="0.25">
      <c r="B96" s="25" t="s">
        <v>136</v>
      </c>
      <c r="C96" s="49">
        <f>AVERAGE('26.09 Kira-Bulindo-24h'!C96,'28.09 Kira-Bulindo-24h'!C96)</f>
        <v>7.5</v>
      </c>
      <c r="D96" s="49">
        <f>AVERAGE('26.09 Kira-Bulindo-24h'!D96,'28.09 Kira-Bulindo-24h'!D96)</f>
        <v>2</v>
      </c>
      <c r="E96" s="49">
        <f>AVERAGE('26.09 Kira-Bulindo-24h'!E96,'28.09 Kira-Bulindo-24h'!E96)</f>
        <v>0.5</v>
      </c>
      <c r="F96" s="49">
        <f>AVERAGE('26.09 Kira-Bulindo-24h'!F96,'28.09 Kira-Bulindo-24h'!F96)</f>
        <v>1</v>
      </c>
      <c r="G96" s="49">
        <f>AVERAGE('26.09 Kira-Bulindo-24h'!G96,'28.09 Kira-Bulindo-24h'!G96)</f>
        <v>0.5</v>
      </c>
      <c r="H96" s="49">
        <f>AVERAGE('26.09 Kira-Bulindo-24h'!H96,'28.09 Kira-Bulindo-24h'!H96)</f>
        <v>0</v>
      </c>
      <c r="I96" s="49">
        <f>AVERAGE('26.09 Kira-Bulindo-24h'!I96,'28.09 Kira-Bulindo-24h'!I96)</f>
        <v>0</v>
      </c>
      <c r="J96" s="49">
        <f>AVERAGE('26.09 Kira-Bulindo-24h'!J96,'28.09 Kira-Bulindo-24h'!J96)</f>
        <v>0</v>
      </c>
      <c r="K96" s="49">
        <f>AVERAGE('26.09 Kira-Bulindo-24h'!K96,'28.09 Kira-Bulindo-24h'!K96)</f>
        <v>0</v>
      </c>
      <c r="L96" s="49">
        <f>AVERAGE('26.09 Kira-Bulindo-24h'!L96,'28.09 Kira-Bulindo-24h'!L96)</f>
        <v>0</v>
      </c>
      <c r="M96" s="49">
        <f>AVERAGE('26.09 Kira-Bulindo-24h'!M96,'28.09 Kira-Bulindo-24h'!M96)</f>
        <v>10.5</v>
      </c>
      <c r="N96" s="49">
        <f>AVERAGE('26.09 Kira-Bulindo-24h'!N96,'28.09 Kira-Bulindo-24h'!N96)</f>
        <v>0</v>
      </c>
      <c r="O96" s="15">
        <f t="shared" si="35"/>
        <v>11.5</v>
      </c>
      <c r="P96" s="15">
        <f t="shared" si="36"/>
        <v>22</v>
      </c>
      <c r="R96" s="8"/>
      <c r="T96"/>
    </row>
    <row r="97" spans="2:20" ht="23.1" customHeight="1" x14ac:dyDescent="0.25">
      <c r="B97" s="23" t="s">
        <v>137</v>
      </c>
      <c r="C97" s="49">
        <f>AVERAGE('26.09 Kira-Bulindo-24h'!C97,'28.09 Kira-Bulindo-24h'!C97)</f>
        <v>6.5</v>
      </c>
      <c r="D97" s="49">
        <f>AVERAGE('26.09 Kira-Bulindo-24h'!D97,'28.09 Kira-Bulindo-24h'!D97)</f>
        <v>0.5</v>
      </c>
      <c r="E97" s="49">
        <f>AVERAGE('26.09 Kira-Bulindo-24h'!E97,'28.09 Kira-Bulindo-24h'!E97)</f>
        <v>1</v>
      </c>
      <c r="F97" s="49">
        <f>AVERAGE('26.09 Kira-Bulindo-24h'!F97,'28.09 Kira-Bulindo-24h'!F97)</f>
        <v>0.5</v>
      </c>
      <c r="G97" s="49">
        <f>AVERAGE('26.09 Kira-Bulindo-24h'!G97,'28.09 Kira-Bulindo-24h'!G97)</f>
        <v>0</v>
      </c>
      <c r="H97" s="49">
        <f>AVERAGE('26.09 Kira-Bulindo-24h'!H97,'28.09 Kira-Bulindo-24h'!H97)</f>
        <v>0</v>
      </c>
      <c r="I97" s="49">
        <f>AVERAGE('26.09 Kira-Bulindo-24h'!I97,'28.09 Kira-Bulindo-24h'!I97)</f>
        <v>0.5</v>
      </c>
      <c r="J97" s="49">
        <f>AVERAGE('26.09 Kira-Bulindo-24h'!J97,'28.09 Kira-Bulindo-24h'!J97)</f>
        <v>0</v>
      </c>
      <c r="K97" s="49">
        <f>AVERAGE('26.09 Kira-Bulindo-24h'!K97,'28.09 Kira-Bulindo-24h'!K97)</f>
        <v>0</v>
      </c>
      <c r="L97" s="49">
        <f>AVERAGE('26.09 Kira-Bulindo-24h'!L97,'28.09 Kira-Bulindo-24h'!L97)</f>
        <v>0</v>
      </c>
      <c r="M97" s="49">
        <f>AVERAGE('26.09 Kira-Bulindo-24h'!M97,'28.09 Kira-Bulindo-24h'!M97)</f>
        <v>7.5</v>
      </c>
      <c r="N97" s="49">
        <f>AVERAGE('26.09 Kira-Bulindo-24h'!N97,'28.09 Kira-Bulindo-24h'!N97)</f>
        <v>0</v>
      </c>
      <c r="O97" s="15">
        <f t="shared" si="35"/>
        <v>9</v>
      </c>
      <c r="P97" s="15">
        <f t="shared" si="36"/>
        <v>16.5</v>
      </c>
      <c r="R97" s="8"/>
      <c r="T97"/>
    </row>
    <row r="98" spans="2:20" ht="23.1" customHeight="1" x14ac:dyDescent="0.25">
      <c r="B98" s="24" t="s">
        <v>138</v>
      </c>
      <c r="C98" s="49">
        <f>AVERAGE('26.09 Kira-Bulindo-24h'!C98,'28.09 Kira-Bulindo-24h'!C98)</f>
        <v>8.5</v>
      </c>
      <c r="D98" s="49">
        <f>AVERAGE('26.09 Kira-Bulindo-24h'!D98,'28.09 Kira-Bulindo-24h'!D98)</f>
        <v>0</v>
      </c>
      <c r="E98" s="49">
        <f>AVERAGE('26.09 Kira-Bulindo-24h'!E98,'28.09 Kira-Bulindo-24h'!E98)</f>
        <v>1</v>
      </c>
      <c r="F98" s="49">
        <f>AVERAGE('26.09 Kira-Bulindo-24h'!F98,'28.09 Kira-Bulindo-24h'!F98)</f>
        <v>2</v>
      </c>
      <c r="G98" s="49">
        <f>AVERAGE('26.09 Kira-Bulindo-24h'!G98,'28.09 Kira-Bulindo-24h'!G98)</f>
        <v>0</v>
      </c>
      <c r="H98" s="49">
        <f>AVERAGE('26.09 Kira-Bulindo-24h'!H98,'28.09 Kira-Bulindo-24h'!H98)</f>
        <v>0</v>
      </c>
      <c r="I98" s="49">
        <f>AVERAGE('26.09 Kira-Bulindo-24h'!I98,'28.09 Kira-Bulindo-24h'!I98)</f>
        <v>0.5</v>
      </c>
      <c r="J98" s="49">
        <f>AVERAGE('26.09 Kira-Bulindo-24h'!J98,'28.09 Kira-Bulindo-24h'!J98)</f>
        <v>0.5</v>
      </c>
      <c r="K98" s="49">
        <f>AVERAGE('26.09 Kira-Bulindo-24h'!K98,'28.09 Kira-Bulindo-24h'!K98)</f>
        <v>0</v>
      </c>
      <c r="L98" s="49">
        <f>AVERAGE('26.09 Kira-Bulindo-24h'!L98,'28.09 Kira-Bulindo-24h'!L98)</f>
        <v>0</v>
      </c>
      <c r="M98" s="49">
        <f>AVERAGE('26.09 Kira-Bulindo-24h'!M98,'28.09 Kira-Bulindo-24h'!M98)</f>
        <v>9</v>
      </c>
      <c r="N98" s="49">
        <f>AVERAGE('26.09 Kira-Bulindo-24h'!N98,'28.09 Kira-Bulindo-24h'!N98)</f>
        <v>0</v>
      </c>
      <c r="O98" s="15">
        <f t="shared" si="35"/>
        <v>12.5</v>
      </c>
      <c r="P98" s="15">
        <f t="shared" si="36"/>
        <v>21.5</v>
      </c>
      <c r="R98" s="8"/>
      <c r="T98"/>
    </row>
    <row r="99" spans="2:20" ht="23.1" customHeight="1" x14ac:dyDescent="0.25">
      <c r="B99" s="23" t="s">
        <v>139</v>
      </c>
      <c r="C99" s="49">
        <f>AVERAGE('26.09 Kira-Bulindo-24h'!C99,'28.09 Kira-Bulindo-24h'!C99)</f>
        <v>6.5</v>
      </c>
      <c r="D99" s="49">
        <f>AVERAGE('26.09 Kira-Bulindo-24h'!D99,'28.09 Kira-Bulindo-24h'!D99)</f>
        <v>1</v>
      </c>
      <c r="E99" s="49">
        <f>AVERAGE('26.09 Kira-Bulindo-24h'!E99,'28.09 Kira-Bulindo-24h'!E99)</f>
        <v>1.5</v>
      </c>
      <c r="F99" s="49">
        <f>AVERAGE('26.09 Kira-Bulindo-24h'!F99,'28.09 Kira-Bulindo-24h'!F99)</f>
        <v>4</v>
      </c>
      <c r="G99" s="49">
        <f>AVERAGE('26.09 Kira-Bulindo-24h'!G99,'28.09 Kira-Bulindo-24h'!G99)</f>
        <v>0.5</v>
      </c>
      <c r="H99" s="49">
        <f>AVERAGE('26.09 Kira-Bulindo-24h'!H99,'28.09 Kira-Bulindo-24h'!H99)</f>
        <v>0</v>
      </c>
      <c r="I99" s="49">
        <f>AVERAGE('26.09 Kira-Bulindo-24h'!I99,'28.09 Kira-Bulindo-24h'!I99)</f>
        <v>1</v>
      </c>
      <c r="J99" s="49">
        <f>AVERAGE('26.09 Kira-Bulindo-24h'!J99,'28.09 Kira-Bulindo-24h'!J99)</f>
        <v>0.5</v>
      </c>
      <c r="K99" s="49">
        <f>AVERAGE('26.09 Kira-Bulindo-24h'!K99,'28.09 Kira-Bulindo-24h'!K99)</f>
        <v>0</v>
      </c>
      <c r="L99" s="49">
        <f>AVERAGE('26.09 Kira-Bulindo-24h'!L99,'28.09 Kira-Bulindo-24h'!L99)</f>
        <v>0</v>
      </c>
      <c r="M99" s="49">
        <f>AVERAGE('26.09 Kira-Bulindo-24h'!M99,'28.09 Kira-Bulindo-24h'!M99)</f>
        <v>7.5</v>
      </c>
      <c r="N99" s="49">
        <f>AVERAGE('26.09 Kira-Bulindo-24h'!N99,'28.09 Kira-Bulindo-24h'!N99)</f>
        <v>0</v>
      </c>
      <c r="O99" s="15">
        <f t="shared" si="35"/>
        <v>15</v>
      </c>
      <c r="P99" s="15">
        <f t="shared" si="36"/>
        <v>22.5</v>
      </c>
      <c r="R99" s="8"/>
      <c r="T99"/>
    </row>
    <row r="100" spans="2:20" ht="23.1" customHeight="1" x14ac:dyDescent="0.25">
      <c r="B100" s="25" t="s">
        <v>140</v>
      </c>
      <c r="C100" s="49">
        <f>AVERAGE('26.09 Kira-Bulindo-24h'!C100,'28.09 Kira-Bulindo-24h'!C100)</f>
        <v>11.5</v>
      </c>
      <c r="D100" s="49">
        <f>AVERAGE('26.09 Kira-Bulindo-24h'!D100,'28.09 Kira-Bulindo-24h'!D100)</f>
        <v>0.5</v>
      </c>
      <c r="E100" s="49">
        <f>AVERAGE('26.09 Kira-Bulindo-24h'!E100,'28.09 Kira-Bulindo-24h'!E100)</f>
        <v>1</v>
      </c>
      <c r="F100" s="49">
        <f>AVERAGE('26.09 Kira-Bulindo-24h'!F100,'28.09 Kira-Bulindo-24h'!F100)</f>
        <v>5.5</v>
      </c>
      <c r="G100" s="49">
        <f>AVERAGE('26.09 Kira-Bulindo-24h'!G100,'28.09 Kira-Bulindo-24h'!G100)</f>
        <v>0</v>
      </c>
      <c r="H100" s="49">
        <f>AVERAGE('26.09 Kira-Bulindo-24h'!H100,'28.09 Kira-Bulindo-24h'!H100)</f>
        <v>0</v>
      </c>
      <c r="I100" s="49">
        <f>AVERAGE('26.09 Kira-Bulindo-24h'!I100,'28.09 Kira-Bulindo-24h'!I100)</f>
        <v>0</v>
      </c>
      <c r="J100" s="49">
        <f>AVERAGE('26.09 Kira-Bulindo-24h'!J100,'28.09 Kira-Bulindo-24h'!J100)</f>
        <v>0</v>
      </c>
      <c r="K100" s="49">
        <f>AVERAGE('26.09 Kira-Bulindo-24h'!K100,'28.09 Kira-Bulindo-24h'!K100)</f>
        <v>0</v>
      </c>
      <c r="L100" s="49">
        <f>AVERAGE('26.09 Kira-Bulindo-24h'!L100,'28.09 Kira-Bulindo-24h'!L100)</f>
        <v>0</v>
      </c>
      <c r="M100" s="49">
        <f>AVERAGE('26.09 Kira-Bulindo-24h'!M100,'28.09 Kira-Bulindo-24h'!M100)</f>
        <v>5</v>
      </c>
      <c r="N100" s="49">
        <f>AVERAGE('26.09 Kira-Bulindo-24h'!N100,'28.09 Kira-Bulindo-24h'!N100)</f>
        <v>0</v>
      </c>
      <c r="O100" s="15">
        <f t="shared" si="35"/>
        <v>18.5</v>
      </c>
      <c r="P100" s="15">
        <f t="shared" si="36"/>
        <v>23.5</v>
      </c>
      <c r="R100" s="8"/>
      <c r="T100"/>
    </row>
    <row r="101" spans="2:20" ht="23.1" customHeight="1" x14ac:dyDescent="0.25">
      <c r="B101" s="23" t="s">
        <v>141</v>
      </c>
      <c r="C101" s="49">
        <f>AVERAGE('26.09 Kira-Bulindo-24h'!C101,'28.09 Kira-Bulindo-24h'!C101)</f>
        <v>5.5</v>
      </c>
      <c r="D101" s="49">
        <f>AVERAGE('26.09 Kira-Bulindo-24h'!D101,'28.09 Kira-Bulindo-24h'!D101)</f>
        <v>0.5</v>
      </c>
      <c r="E101" s="49">
        <f>AVERAGE('26.09 Kira-Bulindo-24h'!E101,'28.09 Kira-Bulindo-24h'!E101)</f>
        <v>0.5</v>
      </c>
      <c r="F101" s="49">
        <f>AVERAGE('26.09 Kira-Bulindo-24h'!F101,'28.09 Kira-Bulindo-24h'!F101)</f>
        <v>3.5</v>
      </c>
      <c r="G101" s="49">
        <f>AVERAGE('26.09 Kira-Bulindo-24h'!G101,'28.09 Kira-Bulindo-24h'!G101)</f>
        <v>0.5</v>
      </c>
      <c r="H101" s="49">
        <f>AVERAGE('26.09 Kira-Bulindo-24h'!H101,'28.09 Kira-Bulindo-24h'!H101)</f>
        <v>0</v>
      </c>
      <c r="I101" s="49">
        <f>AVERAGE('26.09 Kira-Bulindo-24h'!I101,'28.09 Kira-Bulindo-24h'!I101)</f>
        <v>0.5</v>
      </c>
      <c r="J101" s="49">
        <f>AVERAGE('26.09 Kira-Bulindo-24h'!J101,'28.09 Kira-Bulindo-24h'!J101)</f>
        <v>0</v>
      </c>
      <c r="K101" s="49">
        <f>AVERAGE('26.09 Kira-Bulindo-24h'!K101,'28.09 Kira-Bulindo-24h'!K101)</f>
        <v>0</v>
      </c>
      <c r="L101" s="49">
        <f>AVERAGE('26.09 Kira-Bulindo-24h'!L101,'28.09 Kira-Bulindo-24h'!L101)</f>
        <v>0</v>
      </c>
      <c r="M101" s="49">
        <f>AVERAGE('26.09 Kira-Bulindo-24h'!M101,'28.09 Kira-Bulindo-24h'!M101)</f>
        <v>8.5</v>
      </c>
      <c r="N101" s="49">
        <f>AVERAGE('26.09 Kira-Bulindo-24h'!N101,'28.09 Kira-Bulindo-24h'!N101)</f>
        <v>0</v>
      </c>
      <c r="O101" s="15">
        <f t="shared" si="35"/>
        <v>11</v>
      </c>
      <c r="P101" s="15">
        <f t="shared" si="36"/>
        <v>19.5</v>
      </c>
      <c r="R101" s="8"/>
      <c r="T101"/>
    </row>
    <row r="102" spans="2:20" ht="23.1" customHeight="1" x14ac:dyDescent="0.25">
      <c r="B102" s="24" t="s">
        <v>142</v>
      </c>
      <c r="C102" s="49">
        <f>AVERAGE('26.09 Kira-Bulindo-24h'!C102,'28.09 Kira-Bulindo-24h'!C102)</f>
        <v>7.5</v>
      </c>
      <c r="D102" s="49">
        <f>AVERAGE('26.09 Kira-Bulindo-24h'!D102,'28.09 Kira-Bulindo-24h'!D102)</f>
        <v>1</v>
      </c>
      <c r="E102" s="49">
        <f>AVERAGE('26.09 Kira-Bulindo-24h'!E102,'28.09 Kira-Bulindo-24h'!E102)</f>
        <v>2</v>
      </c>
      <c r="F102" s="49">
        <f>AVERAGE('26.09 Kira-Bulindo-24h'!F102,'28.09 Kira-Bulindo-24h'!F102)</f>
        <v>5.5</v>
      </c>
      <c r="G102" s="49">
        <f>AVERAGE('26.09 Kira-Bulindo-24h'!G102,'28.09 Kira-Bulindo-24h'!G102)</f>
        <v>0.5</v>
      </c>
      <c r="H102" s="49">
        <f>AVERAGE('26.09 Kira-Bulindo-24h'!H102,'28.09 Kira-Bulindo-24h'!H102)</f>
        <v>0</v>
      </c>
      <c r="I102" s="49">
        <f>AVERAGE('26.09 Kira-Bulindo-24h'!I102,'28.09 Kira-Bulindo-24h'!I102)</f>
        <v>0.5</v>
      </c>
      <c r="J102" s="49">
        <f>AVERAGE('26.09 Kira-Bulindo-24h'!J102,'28.09 Kira-Bulindo-24h'!J102)</f>
        <v>0</v>
      </c>
      <c r="K102" s="49">
        <f>AVERAGE('26.09 Kira-Bulindo-24h'!K102,'28.09 Kira-Bulindo-24h'!K102)</f>
        <v>0</v>
      </c>
      <c r="L102" s="49">
        <f>AVERAGE('26.09 Kira-Bulindo-24h'!L102,'28.09 Kira-Bulindo-24h'!L102)</f>
        <v>0</v>
      </c>
      <c r="M102" s="49">
        <f>AVERAGE('26.09 Kira-Bulindo-24h'!M102,'28.09 Kira-Bulindo-24h'!M102)</f>
        <v>6</v>
      </c>
      <c r="N102" s="49">
        <f>AVERAGE('26.09 Kira-Bulindo-24h'!N102,'28.09 Kira-Bulindo-24h'!N102)</f>
        <v>0</v>
      </c>
      <c r="O102" s="15">
        <f t="shared" si="35"/>
        <v>17</v>
      </c>
      <c r="P102" s="15">
        <f t="shared" si="36"/>
        <v>23</v>
      </c>
      <c r="R102" s="8"/>
      <c r="T102"/>
    </row>
    <row r="103" spans="2:20" ht="23.1" customHeight="1" x14ac:dyDescent="0.25">
      <c r="B103" s="23" t="s">
        <v>143</v>
      </c>
      <c r="C103" s="49">
        <f>AVERAGE('26.09 Kira-Bulindo-24h'!C103,'28.09 Kira-Bulindo-24h'!C103)</f>
        <v>13</v>
      </c>
      <c r="D103" s="49">
        <f>AVERAGE('26.09 Kira-Bulindo-24h'!D103,'28.09 Kira-Bulindo-24h'!D103)</f>
        <v>2.5</v>
      </c>
      <c r="E103" s="49">
        <f>AVERAGE('26.09 Kira-Bulindo-24h'!E103,'28.09 Kira-Bulindo-24h'!E103)</f>
        <v>0</v>
      </c>
      <c r="F103" s="49">
        <f>AVERAGE('26.09 Kira-Bulindo-24h'!F103,'28.09 Kira-Bulindo-24h'!F103)</f>
        <v>5.5</v>
      </c>
      <c r="G103" s="49">
        <f>AVERAGE('26.09 Kira-Bulindo-24h'!G103,'28.09 Kira-Bulindo-24h'!G103)</f>
        <v>0</v>
      </c>
      <c r="H103" s="49">
        <f>AVERAGE('26.09 Kira-Bulindo-24h'!H103,'28.09 Kira-Bulindo-24h'!H103)</f>
        <v>0</v>
      </c>
      <c r="I103" s="49">
        <f>AVERAGE('26.09 Kira-Bulindo-24h'!I103,'28.09 Kira-Bulindo-24h'!I103)</f>
        <v>1</v>
      </c>
      <c r="J103" s="49">
        <f>AVERAGE('26.09 Kira-Bulindo-24h'!J103,'28.09 Kira-Bulindo-24h'!J103)</f>
        <v>0</v>
      </c>
      <c r="K103" s="49">
        <f>AVERAGE('26.09 Kira-Bulindo-24h'!K103,'28.09 Kira-Bulindo-24h'!K103)</f>
        <v>0</v>
      </c>
      <c r="L103" s="49">
        <f>AVERAGE('26.09 Kira-Bulindo-24h'!L103,'28.09 Kira-Bulindo-24h'!L103)</f>
        <v>0</v>
      </c>
      <c r="M103" s="49">
        <f>AVERAGE('26.09 Kira-Bulindo-24h'!M103,'28.09 Kira-Bulindo-24h'!M103)</f>
        <v>14</v>
      </c>
      <c r="N103" s="49">
        <f>AVERAGE('26.09 Kira-Bulindo-24h'!N103,'28.09 Kira-Bulindo-24h'!N103)</f>
        <v>0</v>
      </c>
      <c r="O103" s="15">
        <f t="shared" si="35"/>
        <v>22</v>
      </c>
      <c r="P103" s="15">
        <f t="shared" si="36"/>
        <v>36</v>
      </c>
      <c r="R103" s="8"/>
      <c r="T103"/>
    </row>
    <row r="104" spans="2:20" ht="23.1" customHeight="1" x14ac:dyDescent="0.25">
      <c r="B104" s="25" t="s">
        <v>144</v>
      </c>
      <c r="C104" s="49">
        <f>AVERAGE('26.09 Kira-Bulindo-24h'!C104,'28.09 Kira-Bulindo-24h'!C104)</f>
        <v>18.5</v>
      </c>
      <c r="D104" s="49">
        <f>AVERAGE('26.09 Kira-Bulindo-24h'!D104,'28.09 Kira-Bulindo-24h'!D104)</f>
        <v>1</v>
      </c>
      <c r="E104" s="49">
        <f>AVERAGE('26.09 Kira-Bulindo-24h'!E104,'28.09 Kira-Bulindo-24h'!E104)</f>
        <v>2</v>
      </c>
      <c r="F104" s="49">
        <f>AVERAGE('26.09 Kira-Bulindo-24h'!F104,'28.09 Kira-Bulindo-24h'!F104)</f>
        <v>7.5</v>
      </c>
      <c r="G104" s="49">
        <f>AVERAGE('26.09 Kira-Bulindo-24h'!G104,'28.09 Kira-Bulindo-24h'!G104)</f>
        <v>0</v>
      </c>
      <c r="H104" s="49">
        <f>AVERAGE('26.09 Kira-Bulindo-24h'!H104,'28.09 Kira-Bulindo-24h'!H104)</f>
        <v>0</v>
      </c>
      <c r="I104" s="49">
        <f>AVERAGE('26.09 Kira-Bulindo-24h'!I104,'28.09 Kira-Bulindo-24h'!I104)</f>
        <v>1.5</v>
      </c>
      <c r="J104" s="49">
        <f>AVERAGE('26.09 Kira-Bulindo-24h'!J104,'28.09 Kira-Bulindo-24h'!J104)</f>
        <v>0</v>
      </c>
      <c r="K104" s="49">
        <f>AVERAGE('26.09 Kira-Bulindo-24h'!K104,'28.09 Kira-Bulindo-24h'!K104)</f>
        <v>0</v>
      </c>
      <c r="L104" s="49">
        <f>AVERAGE('26.09 Kira-Bulindo-24h'!L104,'28.09 Kira-Bulindo-24h'!L104)</f>
        <v>0</v>
      </c>
      <c r="M104" s="49">
        <f>AVERAGE('26.09 Kira-Bulindo-24h'!M104,'28.09 Kira-Bulindo-24h'!M104)</f>
        <v>18.5</v>
      </c>
      <c r="N104" s="49">
        <f>AVERAGE('26.09 Kira-Bulindo-24h'!N104,'28.09 Kira-Bulindo-24h'!N104)</f>
        <v>0</v>
      </c>
      <c r="O104" s="15">
        <f t="shared" si="35"/>
        <v>30.5</v>
      </c>
      <c r="P104" s="15">
        <f t="shared" si="36"/>
        <v>49</v>
      </c>
      <c r="R104" s="8"/>
      <c r="T104"/>
    </row>
    <row r="105" spans="2:20" ht="23.1" customHeight="1" x14ac:dyDescent="0.25">
      <c r="B105" s="23" t="s">
        <v>145</v>
      </c>
      <c r="C105" s="49">
        <f>AVERAGE('26.09 Kira-Bulindo-24h'!C105,'28.09 Kira-Bulindo-24h'!C105)</f>
        <v>13</v>
      </c>
      <c r="D105" s="49">
        <f>AVERAGE('26.09 Kira-Bulindo-24h'!D105,'28.09 Kira-Bulindo-24h'!D105)</f>
        <v>1</v>
      </c>
      <c r="E105" s="49">
        <f>AVERAGE('26.09 Kira-Bulindo-24h'!E105,'28.09 Kira-Bulindo-24h'!E105)</f>
        <v>2.5</v>
      </c>
      <c r="F105" s="49">
        <f>AVERAGE('26.09 Kira-Bulindo-24h'!F105,'28.09 Kira-Bulindo-24h'!F105)</f>
        <v>3</v>
      </c>
      <c r="G105" s="49">
        <f>AVERAGE('26.09 Kira-Bulindo-24h'!G105,'28.09 Kira-Bulindo-24h'!G105)</f>
        <v>0.5</v>
      </c>
      <c r="H105" s="49">
        <f>AVERAGE('26.09 Kira-Bulindo-24h'!H105,'28.09 Kira-Bulindo-24h'!H105)</f>
        <v>0</v>
      </c>
      <c r="I105" s="49">
        <f>AVERAGE('26.09 Kira-Bulindo-24h'!I105,'28.09 Kira-Bulindo-24h'!I105)</f>
        <v>1</v>
      </c>
      <c r="J105" s="49">
        <f>AVERAGE('26.09 Kira-Bulindo-24h'!J105,'28.09 Kira-Bulindo-24h'!J105)</f>
        <v>0</v>
      </c>
      <c r="K105" s="49">
        <f>AVERAGE('26.09 Kira-Bulindo-24h'!K105,'28.09 Kira-Bulindo-24h'!K105)</f>
        <v>0</v>
      </c>
      <c r="L105" s="49">
        <f>AVERAGE('26.09 Kira-Bulindo-24h'!L105,'28.09 Kira-Bulindo-24h'!L105)</f>
        <v>0</v>
      </c>
      <c r="M105" s="49">
        <f>AVERAGE('26.09 Kira-Bulindo-24h'!M105,'28.09 Kira-Bulindo-24h'!M105)</f>
        <v>14.5</v>
      </c>
      <c r="N105" s="49">
        <f>AVERAGE('26.09 Kira-Bulindo-24h'!N105,'28.09 Kira-Bulindo-24h'!N105)</f>
        <v>0</v>
      </c>
      <c r="O105" s="15">
        <f t="shared" si="35"/>
        <v>21</v>
      </c>
      <c r="P105" s="15">
        <f t="shared" si="36"/>
        <v>35.5</v>
      </c>
      <c r="R105" s="8"/>
      <c r="T105"/>
    </row>
    <row r="106" spans="2:20" ht="23.1" customHeight="1" x14ac:dyDescent="0.25">
      <c r="B106" s="26" t="s">
        <v>18</v>
      </c>
      <c r="C106" s="16">
        <f ca="1">SUM(C10:C105)</f>
        <v>3225.3571428571431</v>
      </c>
      <c r="D106" s="16">
        <f t="shared" ref="D106:O106" si="37">SUM(D10:D105)</f>
        <v>490.92857142857144</v>
      </c>
      <c r="E106" s="16">
        <f t="shared" si="37"/>
        <v>411.28571428571433</v>
      </c>
      <c r="F106" s="16">
        <f t="shared" si="37"/>
        <v>615.28571428571422</v>
      </c>
      <c r="G106" s="16">
        <f t="shared" si="37"/>
        <v>18.928571428571431</v>
      </c>
      <c r="H106" s="16">
        <f t="shared" si="37"/>
        <v>3.1428571428571428</v>
      </c>
      <c r="I106" s="16">
        <f t="shared" si="37"/>
        <v>322.64285714285711</v>
      </c>
      <c r="J106" s="16">
        <f t="shared" si="37"/>
        <v>58.928571428571438</v>
      </c>
      <c r="K106" s="16">
        <f t="shared" si="37"/>
        <v>37.857142857142861</v>
      </c>
      <c r="L106" s="16">
        <f t="shared" si="37"/>
        <v>4.3571428571428559</v>
      </c>
      <c r="M106" s="16">
        <f t="shared" si="37"/>
        <v>4983.0714285714294</v>
      </c>
      <c r="N106" s="16">
        <f t="shared" si="37"/>
        <v>1.8571428571428568</v>
      </c>
      <c r="O106" s="16">
        <f t="shared" ca="1" si="37"/>
        <v>5190.5714285714303</v>
      </c>
      <c r="P106" s="16">
        <f ca="1">SUM(P10:P105)</f>
        <v>10173.642857142857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ca="1" si="38">C106/$P$106</f>
        <v>0.31703070258581351</v>
      </c>
      <c r="D107" s="43">
        <f t="shared" ca="1" si="38"/>
        <v>4.8254944499441836E-2</v>
      </c>
      <c r="E107" s="43">
        <f t="shared" ca="1" si="38"/>
        <v>4.0426592525503582E-2</v>
      </c>
      <c r="F107" s="43">
        <f t="shared" ca="1" si="38"/>
        <v>6.0478407088344524E-2</v>
      </c>
      <c r="G107" s="43">
        <f t="shared" ca="1" si="38"/>
        <v>1.8605500207117835E-3</v>
      </c>
      <c r="H107" s="43">
        <f t="shared" ca="1" si="38"/>
        <v>3.0892151287289984E-4</v>
      </c>
      <c r="I107" s="43">
        <f t="shared" ca="1" si="38"/>
        <v>3.1713601673792925E-2</v>
      </c>
      <c r="J107" s="43">
        <f t="shared" ca="1" si="38"/>
        <v>5.7922783663668731E-3</v>
      </c>
      <c r="K107" s="43">
        <f t="shared" ca="1" si="38"/>
        <v>3.721100041423567E-3</v>
      </c>
      <c r="L107" s="43">
        <f t="shared" ca="1" si="38"/>
        <v>4.2827755193742921E-4</v>
      </c>
      <c r="M107" s="43">
        <f t="shared" ca="1" si="38"/>
        <v>0.48980207960345717</v>
      </c>
      <c r="N107" s="43">
        <f t="shared" ca="1" si="38"/>
        <v>1.8254453033398626E-4</v>
      </c>
      <c r="R107" s="8"/>
      <c r="T107"/>
    </row>
    <row r="108" spans="2:20" ht="23.1" customHeight="1" x14ac:dyDescent="0.25">
      <c r="B108" s="42" t="s">
        <v>94</v>
      </c>
      <c r="C108" s="44">
        <f ca="1">C106/$O$106</f>
        <v>0.6213876809599822</v>
      </c>
      <c r="D108" s="44">
        <f t="shared" ref="D108:N108" ca="1" si="39">D106/$O$106</f>
        <v>9.4580833379204018E-2</v>
      </c>
      <c r="E108" s="44">
        <f t="shared" ca="1" si="39"/>
        <v>7.9237078218748258E-2</v>
      </c>
      <c r="F108" s="44">
        <f t="shared" ca="1" si="39"/>
        <v>0.11853910937413988</v>
      </c>
      <c r="G108" s="44">
        <f t="shared" ca="1" si="39"/>
        <v>3.646722078493972E-3</v>
      </c>
      <c r="H108" s="44">
        <f t="shared" ca="1" si="39"/>
        <v>6.0549347718390472E-4</v>
      </c>
      <c r="I108" s="44">
        <f t="shared" ca="1" si="39"/>
        <v>6.215940991908403E-2</v>
      </c>
      <c r="J108" s="44">
        <f t="shared" ca="1" si="39"/>
        <v>1.1353002697198215E-2</v>
      </c>
      <c r="K108" s="44">
        <f t="shared" ca="1" si="39"/>
        <v>7.293444156987944E-3</v>
      </c>
      <c r="L108" s="44">
        <f t="shared" ca="1" si="39"/>
        <v>8.3943413882314039E-4</v>
      </c>
      <c r="M108" s="44"/>
      <c r="N108" s="44">
        <f t="shared" ca="1" si="39"/>
        <v>3.5779160015412544E-4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M13" zoomScale="60" workbookViewId="0">
      <selection activeCell="Z91" sqref="Z9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'29.09 Bulindo-Kira'!C3:G3</f>
        <v>MCC - C12- STN71- KIRA-BULINDO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4" t="s">
        <v>164</v>
      </c>
      <c r="E5" s="75"/>
      <c r="F5" s="41" t="s">
        <v>1</v>
      </c>
      <c r="G5" s="71" t="str">
        <f>'29.09 Bulindo-Kira'!G5:H5</f>
        <v>Kira Bulindo Road</v>
      </c>
      <c r="H5" s="72"/>
      <c r="I5" s="14"/>
      <c r="J5" s="2" t="s">
        <v>5</v>
      </c>
      <c r="K5" s="71" t="str">
        <f>'29.09 Bulindo-Kira'!K5:L5</f>
        <v>Emma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'29.09 Bulindo-Kira'!D6:E6</f>
        <v>BULINDO</v>
      </c>
      <c r="E6" s="72"/>
      <c r="F6" s="2" t="s">
        <v>2</v>
      </c>
      <c r="G6" s="71" t="str">
        <f>'29.09 Bulindo-Kira'!G6:H6</f>
        <v>KIRA</v>
      </c>
      <c r="H6" s="72"/>
      <c r="J6" s="2" t="s">
        <v>21</v>
      </c>
      <c r="K6" s="71" t="str">
        <f>'29.09 Bulindo-Kira'!K6:L6</f>
        <v>Tracy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 Bulindo-Kiira'!C10,'24.09 Bulindo-Kira'!C10,'25.09 Bulindo-Kira'!C10,'27.09 Bulindo-Kira'!C10,'26.09 Bulind-Kira-24h'!C10,'28.09 Bulindo-Kira- 24h'!C10,'29.09 Bulindo-Kira'!C10)</f>
        <v>84.857142857142861</v>
      </c>
      <c r="D10" s="49">
        <f>AVERAGE('23.09 Bulindo-Kiira'!D10,'24.09 Bulindo-Kira'!D10,'25.09 Bulindo-Kira'!D10,'27.09 Bulindo-Kira'!D10,'26.09 Bulind-Kira-24h'!D10,'28.09 Bulindo-Kira- 24h'!D10,'29.09 Bulindo-Kira'!D10)</f>
        <v>8.7142857142857135</v>
      </c>
      <c r="E10" s="49">
        <f>AVERAGE('23.09 Bulindo-Kiira'!E10,'24.09 Bulindo-Kira'!E10,'25.09 Bulindo-Kira'!E10,'27.09 Bulindo-Kira'!E10,'26.09 Bulind-Kira-24h'!E10,'28.09 Bulindo-Kira- 24h'!E10,'29.09 Bulindo-Kira'!E10)</f>
        <v>8.4285714285714288</v>
      </c>
      <c r="F10" s="49">
        <f>AVERAGE('23.09 Bulindo-Kiira'!F10,'24.09 Bulindo-Kira'!F10,'25.09 Bulindo-Kira'!F10,'27.09 Bulindo-Kira'!F10,'26.09 Bulind-Kira-24h'!F10,'28.09 Bulindo-Kira- 24h'!F10,'29.09 Bulindo-Kira'!F10)</f>
        <v>13.285714285714286</v>
      </c>
      <c r="G10" s="49">
        <f>AVERAGE('23.09 Bulindo-Kiira'!G10,'24.09 Bulindo-Kira'!G10,'25.09 Bulindo-Kira'!G10,'27.09 Bulindo-Kira'!G10,'26.09 Bulind-Kira-24h'!G10,'28.09 Bulindo-Kira- 24h'!G10,'29.09 Bulindo-Kira'!G10)</f>
        <v>1.1428571428571428</v>
      </c>
      <c r="H10" s="49">
        <f>AVERAGE('23.09 Bulindo-Kiira'!H10,'24.09 Bulindo-Kira'!H10,'25.09 Bulindo-Kira'!H10,'27.09 Bulindo-Kira'!H10,'26.09 Bulind-Kira-24h'!H10,'28.09 Bulindo-Kira- 24h'!H10,'29.09 Bulindo-Kira'!H10)</f>
        <v>0</v>
      </c>
      <c r="I10" s="49">
        <f>AVERAGE('23.09 Bulindo-Kiira'!I10,'24.09 Bulindo-Kira'!I10,'25.09 Bulindo-Kira'!I10,'27.09 Bulindo-Kira'!I10,'26.09 Bulind-Kira-24h'!I10,'28.09 Bulindo-Kira- 24h'!I10,'29.09 Bulindo-Kira'!I10)</f>
        <v>2.4285714285714284</v>
      </c>
      <c r="J10" s="49">
        <f>AVERAGE('23.09 Bulindo-Kiira'!J10,'24.09 Bulindo-Kira'!J10,'25.09 Bulindo-Kira'!J10,'27.09 Bulindo-Kira'!J10,'26.09 Bulind-Kira-24h'!J10,'28.09 Bulindo-Kira- 24h'!J10,'29.09 Bulindo-Kira'!J10)</f>
        <v>0.14285714285714285</v>
      </c>
      <c r="K10" s="49">
        <f>AVERAGE('23.09 Bulindo-Kiira'!K10,'24.09 Bulindo-Kira'!K10,'25.09 Bulindo-Kira'!K10,'27.09 Bulindo-Kira'!K10,'26.09 Bulind-Kira-24h'!K10,'28.09 Bulindo-Kira- 24h'!K10,'29.09 Bulindo-Kira'!K10)</f>
        <v>0.14285714285714285</v>
      </c>
      <c r="L10" s="49">
        <f>AVERAGE('23.09 Bulindo-Kiira'!L10,'24.09 Bulindo-Kira'!L10,'25.09 Bulindo-Kira'!L10,'27.09 Bulindo-Kira'!L10,'26.09 Bulind-Kira-24h'!L10,'28.09 Bulindo-Kira- 24h'!L10,'29.09 Bulindo-Kira'!L10)</f>
        <v>0</v>
      </c>
      <c r="M10" s="49">
        <f>AVERAGE('23.09 Bulindo-Kiira'!M10,'24.09 Bulindo-Kira'!M10,'25.09 Bulindo-Kira'!M10,'27.09 Bulindo-Kira'!M10,'26.09 Bulind-Kira-24h'!M10,'28.09 Bulindo-Kira- 24h'!M10,'29.09 Bulindo-Kira'!M10)</f>
        <v>91.571428571428569</v>
      </c>
      <c r="N10" s="49">
        <f>AVERAGE('23.09 Bulindo-Kiira'!N10,'24.09 Bulindo-Kira'!N10,'25.09 Bulindo-Kira'!N10,'27.09 Bulindo-Kira'!N10,'26.09 Bulind-Kira-24h'!N10,'28.09 Bulindo-Kira- 24h'!N10,'29.09 Bulindo-Kira'!N10)</f>
        <v>0</v>
      </c>
      <c r="O10" s="15">
        <f t="shared" ref="O10:O58" si="0">SUM(C10:L10,N10)</f>
        <v>119.14285714285714</v>
      </c>
      <c r="P10" s="15">
        <f t="shared" ref="P10:P58" si="1">SUM(C10:N10)</f>
        <v>210.71428571428572</v>
      </c>
      <c r="R10" s="1" t="s">
        <v>6</v>
      </c>
      <c r="S10" s="17">
        <f t="shared" ref="S10:AF10" si="2">SUM(C10:C13)</f>
        <v>302.28571428571428</v>
      </c>
      <c r="T10" s="17">
        <f t="shared" si="2"/>
        <v>34.857142857142861</v>
      </c>
      <c r="U10" s="17">
        <f t="shared" si="2"/>
        <v>33.285714285714285</v>
      </c>
      <c r="V10" s="17">
        <f t="shared" si="2"/>
        <v>44.857142857142861</v>
      </c>
      <c r="W10" s="17">
        <f t="shared" si="2"/>
        <v>1.5714285714285714</v>
      </c>
      <c r="X10" s="17">
        <f t="shared" si="2"/>
        <v>0.2857142857142857</v>
      </c>
      <c r="Y10" s="17">
        <f t="shared" si="2"/>
        <v>15.714285714285715</v>
      </c>
      <c r="Z10" s="17">
        <f t="shared" si="2"/>
        <v>1.5714285714285714</v>
      </c>
      <c r="AA10" s="17">
        <f t="shared" si="2"/>
        <v>0.5714285714285714</v>
      </c>
      <c r="AB10" s="17">
        <f t="shared" si="2"/>
        <v>0</v>
      </c>
      <c r="AC10" s="17">
        <f t="shared" si="2"/>
        <v>431.57142857142856</v>
      </c>
      <c r="AD10" s="17">
        <f t="shared" si="2"/>
        <v>0.14285714285714285</v>
      </c>
      <c r="AE10" s="31">
        <f t="shared" si="2"/>
        <v>435.14285714285711</v>
      </c>
      <c r="AF10" s="31">
        <f t="shared" si="2"/>
        <v>866.71428571428578</v>
      </c>
    </row>
    <row r="11" spans="2:32" s="6" customFormat="1" ht="23.1" customHeight="1" x14ac:dyDescent="0.25">
      <c r="B11" s="23" t="s">
        <v>38</v>
      </c>
      <c r="C11" s="49">
        <f>AVERAGE('23.09 Bulindo-Kiira'!C11,'24.09 Bulindo-Kira'!C11,'25.09 Bulindo-Kira'!C11,'27.09 Bulindo-Kira'!C11,'26.09 Bulind-Kira-24h'!C11,'28.09 Bulindo-Kira- 24h'!C11,'29.09 Bulindo-Kira'!C11)</f>
        <v>78.428571428571431</v>
      </c>
      <c r="D11" s="49">
        <f>AVERAGE('23.09 Bulindo-Kiira'!D11,'24.09 Bulindo-Kira'!D11,'25.09 Bulindo-Kira'!D11,'27.09 Bulindo-Kira'!D11,'26.09 Bulind-Kira-24h'!D11,'28.09 Bulindo-Kira- 24h'!D11,'29.09 Bulindo-Kira'!D11)</f>
        <v>9.4285714285714288</v>
      </c>
      <c r="E11" s="49">
        <f>AVERAGE('23.09 Bulindo-Kiira'!E11,'24.09 Bulindo-Kira'!E11,'25.09 Bulindo-Kira'!E11,'27.09 Bulindo-Kira'!E11,'26.09 Bulind-Kira-24h'!E11,'28.09 Bulindo-Kira- 24h'!E11,'29.09 Bulindo-Kira'!E11)</f>
        <v>9.1428571428571423</v>
      </c>
      <c r="F11" s="49">
        <f>AVERAGE('23.09 Bulindo-Kiira'!F11,'24.09 Bulindo-Kira'!F11,'25.09 Bulindo-Kira'!F11,'27.09 Bulindo-Kira'!F11,'26.09 Bulind-Kira-24h'!F11,'28.09 Bulindo-Kira- 24h'!F11,'29.09 Bulindo-Kira'!F11)</f>
        <v>9.1428571428571423</v>
      </c>
      <c r="G11" s="49">
        <f>AVERAGE('23.09 Bulindo-Kiira'!G11,'24.09 Bulindo-Kira'!G11,'25.09 Bulindo-Kira'!G11,'27.09 Bulindo-Kira'!G11,'26.09 Bulind-Kira-24h'!G11,'28.09 Bulindo-Kira- 24h'!G11,'29.09 Bulindo-Kira'!G11)</f>
        <v>0</v>
      </c>
      <c r="H11" s="49">
        <f>AVERAGE('23.09 Bulindo-Kiira'!H11,'24.09 Bulindo-Kira'!H11,'25.09 Bulindo-Kira'!H11,'27.09 Bulindo-Kira'!H11,'26.09 Bulind-Kira-24h'!H11,'28.09 Bulindo-Kira- 24h'!H11,'29.09 Bulindo-Kira'!H11)</f>
        <v>0</v>
      </c>
      <c r="I11" s="49">
        <f>AVERAGE('23.09 Bulindo-Kiira'!I11,'24.09 Bulindo-Kira'!I11,'25.09 Bulindo-Kira'!I11,'27.09 Bulindo-Kira'!I11,'26.09 Bulind-Kira-24h'!I11,'28.09 Bulindo-Kira- 24h'!I11,'29.09 Bulindo-Kira'!I11)</f>
        <v>3.5714285714285716</v>
      </c>
      <c r="J11" s="49">
        <f>AVERAGE('23.09 Bulindo-Kiira'!J11,'24.09 Bulindo-Kira'!J11,'25.09 Bulindo-Kira'!J11,'27.09 Bulindo-Kira'!J11,'26.09 Bulind-Kira-24h'!J11,'28.09 Bulindo-Kira- 24h'!J11,'29.09 Bulindo-Kira'!J11)</f>
        <v>0.2857142857142857</v>
      </c>
      <c r="K11" s="49">
        <f>AVERAGE('23.09 Bulindo-Kiira'!K11,'24.09 Bulindo-Kira'!K11,'25.09 Bulindo-Kira'!K11,'27.09 Bulindo-Kira'!K11,'26.09 Bulind-Kira-24h'!K11,'28.09 Bulindo-Kira- 24h'!K11,'29.09 Bulindo-Kira'!K11)</f>
        <v>0.14285714285714285</v>
      </c>
      <c r="L11" s="49">
        <f>AVERAGE('23.09 Bulindo-Kiira'!L11,'24.09 Bulindo-Kira'!L11,'25.09 Bulindo-Kira'!L11,'27.09 Bulindo-Kira'!L11,'26.09 Bulind-Kira-24h'!L11,'28.09 Bulindo-Kira- 24h'!L11,'29.09 Bulindo-Kira'!L11)</f>
        <v>0</v>
      </c>
      <c r="M11" s="49">
        <f>AVERAGE('23.09 Bulindo-Kiira'!M11,'24.09 Bulindo-Kira'!M11,'25.09 Bulindo-Kira'!M11,'27.09 Bulindo-Kira'!M11,'26.09 Bulind-Kira-24h'!M11,'28.09 Bulindo-Kira- 24h'!M11,'29.09 Bulindo-Kira'!M11)</f>
        <v>114.57142857142857</v>
      </c>
      <c r="N11" s="49">
        <f>AVERAGE('23.09 Bulindo-Kiira'!N11,'24.09 Bulindo-Kira'!N11,'25.09 Bulindo-Kira'!N11,'27.09 Bulindo-Kira'!N11,'26.09 Bulind-Kira-24h'!N11,'28.09 Bulindo-Kira- 24h'!N11,'29.09 Bulindo-Kira'!N11)</f>
        <v>0</v>
      </c>
      <c r="O11" s="15">
        <f t="shared" si="0"/>
        <v>110.14285714285714</v>
      </c>
      <c r="P11" s="15">
        <f t="shared" si="1"/>
        <v>224.71428571428572</v>
      </c>
      <c r="R11" s="1" t="s">
        <v>7</v>
      </c>
      <c r="S11" s="17">
        <f t="shared" ref="S11:AF11" si="3">SUM(C14:C17)</f>
        <v>235.71428571428572</v>
      </c>
      <c r="T11" s="17">
        <f t="shared" si="3"/>
        <v>34.428571428571431</v>
      </c>
      <c r="U11" s="17">
        <f t="shared" si="3"/>
        <v>29.571428571428577</v>
      </c>
      <c r="V11" s="17">
        <f t="shared" si="3"/>
        <v>39.142857142857139</v>
      </c>
      <c r="W11" s="17">
        <f t="shared" si="3"/>
        <v>0.71428571428571419</v>
      </c>
      <c r="X11" s="17">
        <f t="shared" si="3"/>
        <v>1</v>
      </c>
      <c r="Y11" s="17">
        <f t="shared" si="3"/>
        <v>26.571428571428573</v>
      </c>
      <c r="Z11" s="17">
        <f t="shared" si="3"/>
        <v>2.7142857142857144</v>
      </c>
      <c r="AA11" s="17">
        <f t="shared" si="3"/>
        <v>2.1428571428571428</v>
      </c>
      <c r="AB11" s="17">
        <f t="shared" si="3"/>
        <v>0</v>
      </c>
      <c r="AC11" s="17">
        <f t="shared" si="3"/>
        <v>394.57142857142856</v>
      </c>
      <c r="AD11" s="17">
        <f t="shared" si="3"/>
        <v>0.14285714285714285</v>
      </c>
      <c r="AE11" s="31">
        <f t="shared" si="3"/>
        <v>372.14285714285717</v>
      </c>
      <c r="AF11" s="31">
        <f t="shared" si="3"/>
        <v>766.71428571428578</v>
      </c>
    </row>
    <row r="12" spans="2:32" ht="23.1" customHeight="1" x14ac:dyDescent="0.25">
      <c r="B12" s="23" t="s">
        <v>39</v>
      </c>
      <c r="C12" s="49">
        <f>AVERAGE('23.09 Bulindo-Kiira'!C12,'24.09 Bulindo-Kira'!C12,'25.09 Bulindo-Kira'!C12,'27.09 Bulindo-Kira'!C12,'26.09 Bulind-Kira-24h'!C12,'28.09 Bulindo-Kira- 24h'!C12,'29.09 Bulindo-Kira'!C12)</f>
        <v>66.428571428571431</v>
      </c>
      <c r="D12" s="49">
        <f>AVERAGE('23.09 Bulindo-Kiira'!D12,'24.09 Bulindo-Kira'!D12,'25.09 Bulindo-Kira'!D12,'27.09 Bulindo-Kira'!D12,'26.09 Bulind-Kira-24h'!D12,'28.09 Bulindo-Kira- 24h'!D12,'29.09 Bulindo-Kira'!D12)</f>
        <v>9.2857142857142865</v>
      </c>
      <c r="E12" s="49">
        <f>AVERAGE('23.09 Bulindo-Kiira'!E12,'24.09 Bulindo-Kira'!E12,'25.09 Bulindo-Kira'!E12,'27.09 Bulindo-Kira'!E12,'26.09 Bulind-Kira-24h'!E12,'28.09 Bulindo-Kira- 24h'!E12,'29.09 Bulindo-Kira'!E12)</f>
        <v>8.2857142857142865</v>
      </c>
      <c r="F12" s="49">
        <f>AVERAGE('23.09 Bulindo-Kiira'!F12,'24.09 Bulindo-Kira'!F12,'25.09 Bulindo-Kira'!F12,'27.09 Bulindo-Kira'!F12,'26.09 Bulind-Kira-24h'!F12,'28.09 Bulindo-Kira- 24h'!F12,'29.09 Bulindo-Kira'!F12)</f>
        <v>11.285714285714286</v>
      </c>
      <c r="G12" s="49">
        <f>AVERAGE('23.09 Bulindo-Kiira'!G12,'24.09 Bulindo-Kira'!G12,'25.09 Bulindo-Kira'!G12,'27.09 Bulindo-Kira'!G12,'26.09 Bulind-Kira-24h'!G12,'28.09 Bulindo-Kira- 24h'!G12,'29.09 Bulindo-Kira'!G12)</f>
        <v>0.42857142857142855</v>
      </c>
      <c r="H12" s="49">
        <f>AVERAGE('23.09 Bulindo-Kiira'!H12,'24.09 Bulindo-Kira'!H12,'25.09 Bulindo-Kira'!H12,'27.09 Bulindo-Kira'!H12,'26.09 Bulind-Kira-24h'!H12,'28.09 Bulindo-Kira- 24h'!H12,'29.09 Bulindo-Kira'!H12)</f>
        <v>0.2857142857142857</v>
      </c>
      <c r="I12" s="49">
        <f>AVERAGE('23.09 Bulindo-Kiira'!I12,'24.09 Bulindo-Kira'!I12,'25.09 Bulindo-Kira'!I12,'27.09 Bulindo-Kira'!I12,'26.09 Bulind-Kira-24h'!I12,'28.09 Bulindo-Kira- 24h'!I12,'29.09 Bulindo-Kira'!I12)</f>
        <v>3.7142857142857144</v>
      </c>
      <c r="J12" s="49">
        <f>AVERAGE('23.09 Bulindo-Kiira'!J12,'24.09 Bulindo-Kira'!J12,'25.09 Bulindo-Kira'!J12,'27.09 Bulindo-Kira'!J12,'26.09 Bulind-Kira-24h'!J12,'28.09 Bulindo-Kira- 24h'!J12,'29.09 Bulindo-Kira'!J12)</f>
        <v>0.42857142857142855</v>
      </c>
      <c r="K12" s="49">
        <f>AVERAGE('23.09 Bulindo-Kiira'!K12,'24.09 Bulindo-Kira'!K12,'25.09 Bulindo-Kira'!K12,'27.09 Bulindo-Kira'!K12,'26.09 Bulind-Kira-24h'!K12,'28.09 Bulindo-Kira- 24h'!K12,'29.09 Bulindo-Kira'!K12)</f>
        <v>0.14285714285714285</v>
      </c>
      <c r="L12" s="49">
        <f>AVERAGE('23.09 Bulindo-Kiira'!L12,'24.09 Bulindo-Kira'!L12,'25.09 Bulindo-Kira'!L12,'27.09 Bulindo-Kira'!L12,'26.09 Bulind-Kira-24h'!L12,'28.09 Bulindo-Kira- 24h'!L12,'29.09 Bulindo-Kira'!L12)</f>
        <v>0</v>
      </c>
      <c r="M12" s="49">
        <f>AVERAGE('23.09 Bulindo-Kiira'!M12,'24.09 Bulindo-Kira'!M12,'25.09 Bulindo-Kira'!M12,'27.09 Bulindo-Kira'!M12,'26.09 Bulind-Kira-24h'!M12,'28.09 Bulindo-Kira- 24h'!M12,'29.09 Bulindo-Kira'!M12)</f>
        <v>111.85714285714286</v>
      </c>
      <c r="N12" s="49">
        <f>AVERAGE('23.09 Bulindo-Kiira'!N12,'24.09 Bulindo-Kira'!N12,'25.09 Bulindo-Kira'!N12,'27.09 Bulindo-Kira'!N12,'26.09 Bulind-Kira-24h'!N12,'28.09 Bulindo-Kira- 24h'!N12,'29.09 Bulindo-Kira'!N12)</f>
        <v>0.14285714285714285</v>
      </c>
      <c r="O12" s="15">
        <f t="shared" si="0"/>
        <v>100.42857142857144</v>
      </c>
      <c r="P12" s="15">
        <f t="shared" si="1"/>
        <v>212.28571428571431</v>
      </c>
      <c r="R12" s="1" t="s">
        <v>8</v>
      </c>
      <c r="S12" s="17">
        <f t="shared" ref="S12:AF12" si="4">SUM(C18:C21)</f>
        <v>229.57142857142858</v>
      </c>
      <c r="T12" s="17">
        <f t="shared" si="4"/>
        <v>32</v>
      </c>
      <c r="U12" s="17">
        <f t="shared" si="4"/>
        <v>23.142857142857142</v>
      </c>
      <c r="V12" s="17">
        <f t="shared" si="4"/>
        <v>43.142857142857139</v>
      </c>
      <c r="W12" s="17">
        <f t="shared" si="4"/>
        <v>0.42857142857142855</v>
      </c>
      <c r="X12" s="17">
        <f t="shared" si="4"/>
        <v>0.2857142857142857</v>
      </c>
      <c r="Y12" s="17">
        <f t="shared" si="4"/>
        <v>30.428571428571427</v>
      </c>
      <c r="Z12" s="17">
        <f t="shared" si="4"/>
        <v>3</v>
      </c>
      <c r="AA12" s="17">
        <f t="shared" si="4"/>
        <v>2.1428571428571423</v>
      </c>
      <c r="AB12" s="17">
        <f t="shared" si="4"/>
        <v>0</v>
      </c>
      <c r="AC12" s="17">
        <f t="shared" si="4"/>
        <v>358.28571428571433</v>
      </c>
      <c r="AD12" s="17">
        <f t="shared" si="4"/>
        <v>0.14285714285714285</v>
      </c>
      <c r="AE12" s="31">
        <f t="shared" si="4"/>
        <v>364.28571428571422</v>
      </c>
      <c r="AF12" s="31">
        <f t="shared" si="4"/>
        <v>722.57142857142856</v>
      </c>
    </row>
    <row r="13" spans="2:32" ht="23.1" customHeight="1" x14ac:dyDescent="0.25">
      <c r="B13" s="23" t="s">
        <v>40</v>
      </c>
      <c r="C13" s="49">
        <f>AVERAGE('23.09 Bulindo-Kiira'!C13,'24.09 Bulindo-Kira'!C13,'25.09 Bulindo-Kira'!C13,'27.09 Bulindo-Kira'!C13,'26.09 Bulind-Kira-24h'!C13,'28.09 Bulindo-Kira- 24h'!C13,'29.09 Bulindo-Kira'!C13)</f>
        <v>72.571428571428569</v>
      </c>
      <c r="D13" s="49">
        <f>AVERAGE('23.09 Bulindo-Kiira'!D13,'24.09 Bulindo-Kira'!D13,'25.09 Bulindo-Kira'!D13,'27.09 Bulindo-Kira'!D13,'26.09 Bulind-Kira-24h'!D13,'28.09 Bulindo-Kira- 24h'!D13,'29.09 Bulindo-Kira'!D13)</f>
        <v>7.4285714285714288</v>
      </c>
      <c r="E13" s="49">
        <f>AVERAGE('23.09 Bulindo-Kiira'!E13,'24.09 Bulindo-Kira'!E13,'25.09 Bulindo-Kira'!E13,'27.09 Bulindo-Kira'!E13,'26.09 Bulind-Kira-24h'!E13,'28.09 Bulindo-Kira- 24h'!E13,'29.09 Bulindo-Kira'!E13)</f>
        <v>7.4285714285714288</v>
      </c>
      <c r="F13" s="49">
        <f>AVERAGE('23.09 Bulindo-Kiira'!F13,'24.09 Bulindo-Kira'!F13,'25.09 Bulindo-Kira'!F13,'27.09 Bulindo-Kira'!F13,'26.09 Bulind-Kira-24h'!F13,'28.09 Bulindo-Kira- 24h'!F13,'29.09 Bulindo-Kira'!F13)</f>
        <v>11.142857142857142</v>
      </c>
      <c r="G13" s="49">
        <f>AVERAGE('23.09 Bulindo-Kiira'!G13,'24.09 Bulindo-Kira'!G13,'25.09 Bulindo-Kira'!G13,'27.09 Bulindo-Kira'!G13,'26.09 Bulind-Kira-24h'!G13,'28.09 Bulindo-Kira- 24h'!G13,'29.09 Bulindo-Kira'!G13)</f>
        <v>0</v>
      </c>
      <c r="H13" s="49">
        <f>AVERAGE('23.09 Bulindo-Kiira'!H13,'24.09 Bulindo-Kira'!H13,'25.09 Bulindo-Kira'!H13,'27.09 Bulindo-Kira'!H13,'26.09 Bulind-Kira-24h'!H13,'28.09 Bulindo-Kira- 24h'!H13,'29.09 Bulindo-Kira'!H13)</f>
        <v>0</v>
      </c>
      <c r="I13" s="49">
        <f>AVERAGE('23.09 Bulindo-Kiira'!I13,'24.09 Bulindo-Kira'!I13,'25.09 Bulindo-Kira'!I13,'27.09 Bulindo-Kira'!I13,'26.09 Bulind-Kira-24h'!I13,'28.09 Bulindo-Kira- 24h'!I13,'29.09 Bulindo-Kira'!I13)</f>
        <v>6</v>
      </c>
      <c r="J13" s="49">
        <f>AVERAGE('23.09 Bulindo-Kiira'!J13,'24.09 Bulindo-Kira'!J13,'25.09 Bulindo-Kira'!J13,'27.09 Bulindo-Kira'!J13,'26.09 Bulind-Kira-24h'!J13,'28.09 Bulindo-Kira- 24h'!J13,'29.09 Bulindo-Kira'!J13)</f>
        <v>0.7142857142857143</v>
      </c>
      <c r="K13" s="49">
        <f>AVERAGE('23.09 Bulindo-Kiira'!K13,'24.09 Bulindo-Kira'!K13,'25.09 Bulindo-Kira'!K13,'27.09 Bulindo-Kira'!K13,'26.09 Bulind-Kira-24h'!K13,'28.09 Bulindo-Kira- 24h'!K13,'29.09 Bulindo-Kira'!K13)</f>
        <v>0.14285714285714285</v>
      </c>
      <c r="L13" s="49">
        <f>AVERAGE('23.09 Bulindo-Kiira'!L13,'24.09 Bulindo-Kira'!L13,'25.09 Bulindo-Kira'!L13,'27.09 Bulindo-Kira'!L13,'26.09 Bulind-Kira-24h'!L13,'28.09 Bulindo-Kira- 24h'!L13,'29.09 Bulindo-Kira'!L13)</f>
        <v>0</v>
      </c>
      <c r="M13" s="49">
        <f>AVERAGE('23.09 Bulindo-Kiira'!M13,'24.09 Bulindo-Kira'!M13,'25.09 Bulindo-Kira'!M13,'27.09 Bulindo-Kira'!M13,'26.09 Bulind-Kira-24h'!M13,'28.09 Bulindo-Kira- 24h'!M13,'29.09 Bulindo-Kira'!M13)</f>
        <v>113.57142857142857</v>
      </c>
      <c r="N13" s="49">
        <f>AVERAGE('23.09 Bulindo-Kiira'!N13,'24.09 Bulindo-Kira'!N13,'25.09 Bulindo-Kira'!N13,'27.09 Bulindo-Kira'!N13,'26.09 Bulind-Kira-24h'!N13,'28.09 Bulindo-Kira- 24h'!N13,'29.09 Bulindo-Kira'!N13)</f>
        <v>0</v>
      </c>
      <c r="O13" s="15">
        <f t="shared" si="0"/>
        <v>105.42857142857142</v>
      </c>
      <c r="P13" s="15">
        <f t="shared" si="1"/>
        <v>219</v>
      </c>
      <c r="R13" s="1" t="s">
        <v>9</v>
      </c>
      <c r="S13" s="17">
        <f t="shared" ref="S13:AF13" si="5">SUM(C22:C25)</f>
        <v>206.71428571428572</v>
      </c>
      <c r="T13" s="17">
        <f t="shared" si="5"/>
        <v>30.571428571428573</v>
      </c>
      <c r="U13" s="17">
        <f t="shared" si="5"/>
        <v>18.714285714285715</v>
      </c>
      <c r="V13" s="17">
        <f t="shared" si="5"/>
        <v>42</v>
      </c>
      <c r="W13" s="17">
        <f t="shared" si="5"/>
        <v>0.2857142857142857</v>
      </c>
      <c r="X13" s="17">
        <f t="shared" si="5"/>
        <v>0.85714285714285721</v>
      </c>
      <c r="Y13" s="17">
        <f t="shared" si="5"/>
        <v>31.571428571428573</v>
      </c>
      <c r="Z13" s="17">
        <f t="shared" si="5"/>
        <v>3.7142857142857144</v>
      </c>
      <c r="AA13" s="17">
        <f t="shared" si="5"/>
        <v>2.4285714285714284</v>
      </c>
      <c r="AB13" s="17">
        <f t="shared" si="5"/>
        <v>0.14285714285714285</v>
      </c>
      <c r="AC13" s="17">
        <f t="shared" si="5"/>
        <v>337.14285714285711</v>
      </c>
      <c r="AD13" s="17">
        <f t="shared" si="5"/>
        <v>0.14285714285714285</v>
      </c>
      <c r="AE13" s="31">
        <f t="shared" si="5"/>
        <v>337.14285714285711</v>
      </c>
      <c r="AF13" s="31">
        <f t="shared" si="5"/>
        <v>674.28571428571422</v>
      </c>
    </row>
    <row r="14" spans="2:32" ht="23.1" customHeight="1" x14ac:dyDescent="0.25">
      <c r="B14" s="23" t="s">
        <v>41</v>
      </c>
      <c r="C14" s="49">
        <f>AVERAGE('23.09 Bulindo-Kiira'!C14,'24.09 Bulindo-Kira'!C14,'25.09 Bulindo-Kira'!C14,'27.09 Bulindo-Kira'!C14,'26.09 Bulind-Kira-24h'!C14,'28.09 Bulindo-Kira- 24h'!C14,'29.09 Bulindo-Kira'!C14)</f>
        <v>55</v>
      </c>
      <c r="D14" s="49">
        <f>AVERAGE('23.09 Bulindo-Kiira'!D14,'24.09 Bulindo-Kira'!D14,'25.09 Bulindo-Kira'!D14,'27.09 Bulindo-Kira'!D14,'26.09 Bulind-Kira-24h'!D14,'28.09 Bulindo-Kira- 24h'!D14,'29.09 Bulindo-Kira'!D14)</f>
        <v>9.2857142857142865</v>
      </c>
      <c r="E14" s="49">
        <f>AVERAGE('23.09 Bulindo-Kiira'!E14,'24.09 Bulindo-Kira'!E14,'25.09 Bulindo-Kira'!E14,'27.09 Bulindo-Kira'!E14,'26.09 Bulind-Kira-24h'!E14,'28.09 Bulindo-Kira- 24h'!E14,'29.09 Bulindo-Kira'!E14)</f>
        <v>8.7142857142857135</v>
      </c>
      <c r="F14" s="49">
        <f>AVERAGE('23.09 Bulindo-Kiira'!F14,'24.09 Bulindo-Kira'!F14,'25.09 Bulindo-Kira'!F14,'27.09 Bulindo-Kira'!F14,'26.09 Bulind-Kira-24h'!F14,'28.09 Bulindo-Kira- 24h'!F14,'29.09 Bulindo-Kira'!F14)</f>
        <v>9.7142857142857135</v>
      </c>
      <c r="G14" s="49">
        <f>AVERAGE('23.09 Bulindo-Kiira'!G14,'24.09 Bulindo-Kira'!G14,'25.09 Bulindo-Kira'!G14,'27.09 Bulindo-Kira'!G14,'26.09 Bulind-Kira-24h'!G14,'28.09 Bulindo-Kira- 24h'!G14,'29.09 Bulindo-Kira'!G14)</f>
        <v>0</v>
      </c>
      <c r="H14" s="49">
        <f>AVERAGE('23.09 Bulindo-Kiira'!H14,'24.09 Bulindo-Kira'!H14,'25.09 Bulindo-Kira'!H14,'27.09 Bulindo-Kira'!H14,'26.09 Bulind-Kira-24h'!H14,'28.09 Bulindo-Kira- 24h'!H14,'29.09 Bulindo-Kira'!H14)</f>
        <v>0.8571428571428571</v>
      </c>
      <c r="I14" s="49">
        <f>AVERAGE('23.09 Bulindo-Kiira'!I14,'24.09 Bulindo-Kira'!I14,'25.09 Bulindo-Kira'!I14,'27.09 Bulindo-Kira'!I14,'26.09 Bulind-Kira-24h'!I14,'28.09 Bulindo-Kira- 24h'!I14,'29.09 Bulindo-Kira'!I14)</f>
        <v>4.4285714285714288</v>
      </c>
      <c r="J14" s="49">
        <f>AVERAGE('23.09 Bulindo-Kiira'!J14,'24.09 Bulindo-Kira'!J14,'25.09 Bulindo-Kira'!J14,'27.09 Bulindo-Kira'!J14,'26.09 Bulind-Kira-24h'!J14,'28.09 Bulindo-Kira- 24h'!J14,'29.09 Bulindo-Kira'!J14)</f>
        <v>1.4285714285714286</v>
      </c>
      <c r="K14" s="49">
        <f>AVERAGE('23.09 Bulindo-Kiira'!K14,'24.09 Bulindo-Kira'!K14,'25.09 Bulindo-Kira'!K14,'27.09 Bulindo-Kira'!K14,'26.09 Bulind-Kira-24h'!K14,'28.09 Bulindo-Kira- 24h'!K14,'29.09 Bulindo-Kira'!K14)</f>
        <v>0</v>
      </c>
      <c r="L14" s="49">
        <f>AVERAGE('23.09 Bulindo-Kiira'!L14,'24.09 Bulindo-Kira'!L14,'25.09 Bulindo-Kira'!L14,'27.09 Bulindo-Kira'!L14,'26.09 Bulind-Kira-24h'!L14,'28.09 Bulindo-Kira- 24h'!L14,'29.09 Bulindo-Kira'!L14)</f>
        <v>0</v>
      </c>
      <c r="M14" s="49">
        <f>AVERAGE('23.09 Bulindo-Kiira'!M14,'24.09 Bulindo-Kira'!M14,'25.09 Bulindo-Kira'!M14,'27.09 Bulindo-Kira'!M14,'26.09 Bulind-Kira-24h'!M14,'28.09 Bulindo-Kira- 24h'!M14,'29.09 Bulindo-Kira'!M14)</f>
        <v>109.42857142857143</v>
      </c>
      <c r="N14" s="49">
        <f>AVERAGE('23.09 Bulindo-Kiira'!N14,'24.09 Bulindo-Kira'!N14,'25.09 Bulindo-Kira'!N14,'27.09 Bulindo-Kira'!N14,'26.09 Bulind-Kira-24h'!N14,'28.09 Bulindo-Kira- 24h'!N14,'29.09 Bulindo-Kira'!N14)</f>
        <v>0</v>
      </c>
      <c r="O14" s="15">
        <f t="shared" si="0"/>
        <v>89.428571428571431</v>
      </c>
      <c r="P14" s="15">
        <f t="shared" si="1"/>
        <v>198.85714285714286</v>
      </c>
      <c r="R14" s="1" t="s">
        <v>10</v>
      </c>
      <c r="S14" s="17">
        <f t="shared" ref="S14:AF14" si="6">SUM(C26:C29)</f>
        <v>192.57142857142856</v>
      </c>
      <c r="T14" s="17">
        <f t="shared" si="6"/>
        <v>24.142857142857142</v>
      </c>
      <c r="U14" s="17">
        <f t="shared" si="6"/>
        <v>23.428571428571427</v>
      </c>
      <c r="V14" s="17">
        <f t="shared" si="6"/>
        <v>36.428571428571431</v>
      </c>
      <c r="W14" s="17">
        <f t="shared" si="6"/>
        <v>0.71428571428571419</v>
      </c>
      <c r="X14" s="17">
        <f t="shared" si="6"/>
        <v>0</v>
      </c>
      <c r="Y14" s="17">
        <f t="shared" si="6"/>
        <v>31.428571428571431</v>
      </c>
      <c r="Z14" s="17">
        <f t="shared" si="6"/>
        <v>3.4285714285714288</v>
      </c>
      <c r="AA14" s="17">
        <f t="shared" si="6"/>
        <v>4</v>
      </c>
      <c r="AB14" s="17">
        <f t="shared" si="6"/>
        <v>0.42857142857142855</v>
      </c>
      <c r="AC14" s="17">
        <f t="shared" si="6"/>
        <v>305</v>
      </c>
      <c r="AD14" s="17">
        <f t="shared" si="6"/>
        <v>0.14285714285714285</v>
      </c>
      <c r="AE14" s="31">
        <f t="shared" si="6"/>
        <v>316.71428571428572</v>
      </c>
      <c r="AF14" s="31">
        <f t="shared" si="6"/>
        <v>621.71428571428578</v>
      </c>
    </row>
    <row r="15" spans="2:32" ht="23.1" customHeight="1" x14ac:dyDescent="0.25">
      <c r="B15" s="23" t="s">
        <v>42</v>
      </c>
      <c r="C15" s="49">
        <f>AVERAGE('23.09 Bulindo-Kiira'!C15,'24.09 Bulindo-Kira'!C15,'25.09 Bulindo-Kira'!C15,'27.09 Bulindo-Kira'!C15,'26.09 Bulind-Kira-24h'!C15,'28.09 Bulindo-Kira- 24h'!C15,'29.09 Bulindo-Kira'!C15)</f>
        <v>65.285714285714292</v>
      </c>
      <c r="D15" s="49">
        <f>AVERAGE('23.09 Bulindo-Kiira'!D15,'24.09 Bulindo-Kira'!D15,'25.09 Bulindo-Kira'!D15,'27.09 Bulindo-Kira'!D15,'26.09 Bulind-Kira-24h'!D15,'28.09 Bulindo-Kira- 24h'!D15,'29.09 Bulindo-Kira'!D15)</f>
        <v>8</v>
      </c>
      <c r="E15" s="49">
        <f>AVERAGE('23.09 Bulindo-Kiira'!E15,'24.09 Bulindo-Kira'!E15,'25.09 Bulindo-Kira'!E15,'27.09 Bulindo-Kira'!E15,'26.09 Bulind-Kira-24h'!E15,'28.09 Bulindo-Kira- 24h'!E15,'29.09 Bulindo-Kira'!E15)</f>
        <v>4.1428571428571432</v>
      </c>
      <c r="F15" s="49">
        <f>AVERAGE('23.09 Bulindo-Kiira'!F15,'24.09 Bulindo-Kira'!F15,'25.09 Bulindo-Kira'!F15,'27.09 Bulindo-Kira'!F15,'26.09 Bulind-Kira-24h'!F15,'28.09 Bulindo-Kira- 24h'!F15,'29.09 Bulindo-Kira'!F15)</f>
        <v>8.7142857142857135</v>
      </c>
      <c r="G15" s="49">
        <f>AVERAGE('23.09 Bulindo-Kiira'!G15,'24.09 Bulindo-Kira'!G15,'25.09 Bulindo-Kira'!G15,'27.09 Bulindo-Kira'!G15,'26.09 Bulind-Kira-24h'!G15,'28.09 Bulindo-Kira- 24h'!G15,'29.09 Bulindo-Kira'!G15)</f>
        <v>0.14285714285714285</v>
      </c>
      <c r="H15" s="49">
        <f>AVERAGE('23.09 Bulindo-Kiira'!H15,'24.09 Bulindo-Kira'!H15,'25.09 Bulindo-Kira'!H15,'27.09 Bulindo-Kira'!H15,'26.09 Bulind-Kira-24h'!H15,'28.09 Bulindo-Kira- 24h'!H15,'29.09 Bulindo-Kira'!H15)</f>
        <v>0</v>
      </c>
      <c r="I15" s="49">
        <f>AVERAGE('23.09 Bulindo-Kiira'!I15,'24.09 Bulindo-Kira'!I15,'25.09 Bulindo-Kira'!I15,'27.09 Bulindo-Kira'!I15,'26.09 Bulind-Kira-24h'!I15,'28.09 Bulindo-Kira- 24h'!I15,'29.09 Bulindo-Kira'!I15)</f>
        <v>8</v>
      </c>
      <c r="J15" s="49">
        <f>AVERAGE('23.09 Bulindo-Kiira'!J15,'24.09 Bulindo-Kira'!J15,'25.09 Bulindo-Kira'!J15,'27.09 Bulindo-Kira'!J15,'26.09 Bulind-Kira-24h'!J15,'28.09 Bulindo-Kira- 24h'!J15,'29.09 Bulindo-Kira'!J15)</f>
        <v>1</v>
      </c>
      <c r="K15" s="49">
        <f>AVERAGE('23.09 Bulindo-Kiira'!K15,'24.09 Bulindo-Kira'!K15,'25.09 Bulindo-Kira'!K15,'27.09 Bulindo-Kira'!K15,'26.09 Bulind-Kira-24h'!K15,'28.09 Bulindo-Kira- 24h'!K15,'29.09 Bulindo-Kira'!K15)</f>
        <v>0.42857142857142855</v>
      </c>
      <c r="L15" s="49">
        <f>AVERAGE('23.09 Bulindo-Kiira'!L15,'24.09 Bulindo-Kira'!L15,'25.09 Bulindo-Kira'!L15,'27.09 Bulindo-Kira'!L15,'26.09 Bulind-Kira-24h'!L15,'28.09 Bulindo-Kira- 24h'!L15,'29.09 Bulindo-Kira'!L15)</f>
        <v>0</v>
      </c>
      <c r="M15" s="49">
        <f>AVERAGE('23.09 Bulindo-Kiira'!M15,'24.09 Bulindo-Kira'!M15,'25.09 Bulindo-Kira'!M15,'27.09 Bulindo-Kira'!M15,'26.09 Bulind-Kira-24h'!M15,'28.09 Bulindo-Kira- 24h'!M15,'29.09 Bulindo-Kira'!M15)</f>
        <v>93.714285714285708</v>
      </c>
      <c r="N15" s="49">
        <f>AVERAGE('23.09 Bulindo-Kiira'!N15,'24.09 Bulindo-Kira'!N15,'25.09 Bulindo-Kira'!N15,'27.09 Bulindo-Kira'!N15,'26.09 Bulind-Kira-24h'!N15,'28.09 Bulindo-Kira- 24h'!N15,'29.09 Bulindo-Kira'!N15)</f>
        <v>0</v>
      </c>
      <c r="O15" s="15">
        <f t="shared" si="0"/>
        <v>95.714285714285708</v>
      </c>
      <c r="P15" s="15">
        <f t="shared" si="1"/>
        <v>189.42857142857142</v>
      </c>
      <c r="R15" s="1" t="s">
        <v>11</v>
      </c>
      <c r="S15" s="17">
        <f t="shared" ref="S15:AF15" si="7">SUM(C30:C33)</f>
        <v>179.14285714285717</v>
      </c>
      <c r="T15" s="17">
        <f t="shared" si="7"/>
        <v>21.571428571428569</v>
      </c>
      <c r="U15" s="17">
        <f t="shared" si="7"/>
        <v>20.571428571428569</v>
      </c>
      <c r="V15" s="17">
        <f t="shared" si="7"/>
        <v>41.142857142857146</v>
      </c>
      <c r="W15" s="17">
        <f t="shared" si="7"/>
        <v>0.14285714285714285</v>
      </c>
      <c r="X15" s="17">
        <f t="shared" si="7"/>
        <v>0.14285714285714285</v>
      </c>
      <c r="Y15" s="17">
        <f t="shared" si="7"/>
        <v>32.857142857142861</v>
      </c>
      <c r="Z15" s="17">
        <f t="shared" si="7"/>
        <v>3.7142857142857144</v>
      </c>
      <c r="AA15" s="17">
        <f t="shared" si="7"/>
        <v>1.9999999999999996</v>
      </c>
      <c r="AB15" s="17">
        <f t="shared" si="7"/>
        <v>0.14285714285714285</v>
      </c>
      <c r="AC15" s="17">
        <f t="shared" si="7"/>
        <v>269.28571428571428</v>
      </c>
      <c r="AD15" s="17">
        <f t="shared" si="7"/>
        <v>0</v>
      </c>
      <c r="AE15" s="31">
        <f t="shared" si="7"/>
        <v>301.42857142857144</v>
      </c>
      <c r="AF15" s="31">
        <f t="shared" si="7"/>
        <v>570.71428571428567</v>
      </c>
    </row>
    <row r="16" spans="2:32" ht="23.1" customHeight="1" x14ac:dyDescent="0.25">
      <c r="B16" s="23" t="s">
        <v>43</v>
      </c>
      <c r="C16" s="49">
        <f>AVERAGE('23.09 Bulindo-Kiira'!C16,'24.09 Bulindo-Kira'!C16,'25.09 Bulindo-Kira'!C16,'27.09 Bulindo-Kira'!C16,'26.09 Bulind-Kira-24h'!C16,'28.09 Bulindo-Kira- 24h'!C16,'29.09 Bulindo-Kira'!C16)</f>
        <v>55.857142857142854</v>
      </c>
      <c r="D16" s="49">
        <f>AVERAGE('23.09 Bulindo-Kiira'!D16,'24.09 Bulindo-Kira'!D16,'25.09 Bulindo-Kira'!D16,'27.09 Bulindo-Kira'!D16,'26.09 Bulind-Kira-24h'!D16,'28.09 Bulindo-Kira- 24h'!D16,'29.09 Bulindo-Kira'!D16)</f>
        <v>11.142857142857142</v>
      </c>
      <c r="E16" s="49">
        <f>AVERAGE('23.09 Bulindo-Kiira'!E16,'24.09 Bulindo-Kira'!E16,'25.09 Bulindo-Kira'!E16,'27.09 Bulindo-Kira'!E16,'26.09 Bulind-Kira-24h'!E16,'28.09 Bulindo-Kira- 24h'!E16,'29.09 Bulindo-Kira'!E16)</f>
        <v>8.2857142857142865</v>
      </c>
      <c r="F16" s="49">
        <f>AVERAGE('23.09 Bulindo-Kiira'!F16,'24.09 Bulindo-Kira'!F16,'25.09 Bulindo-Kira'!F16,'27.09 Bulindo-Kira'!F16,'26.09 Bulind-Kira-24h'!F16,'28.09 Bulindo-Kira- 24h'!F16,'29.09 Bulindo-Kira'!F16)</f>
        <v>9.4285714285714288</v>
      </c>
      <c r="G16" s="49">
        <f>AVERAGE('23.09 Bulindo-Kiira'!G16,'24.09 Bulindo-Kira'!G16,'25.09 Bulindo-Kira'!G16,'27.09 Bulindo-Kira'!G16,'26.09 Bulind-Kira-24h'!G16,'28.09 Bulindo-Kira- 24h'!G16,'29.09 Bulindo-Kira'!G16)</f>
        <v>0.2857142857142857</v>
      </c>
      <c r="H16" s="49">
        <f>AVERAGE('23.09 Bulindo-Kiira'!H16,'24.09 Bulindo-Kira'!H16,'25.09 Bulindo-Kira'!H16,'27.09 Bulindo-Kira'!H16,'26.09 Bulind-Kira-24h'!H16,'28.09 Bulindo-Kira- 24h'!H16,'29.09 Bulindo-Kira'!H16)</f>
        <v>0.14285714285714285</v>
      </c>
      <c r="I16" s="49">
        <f>AVERAGE('23.09 Bulindo-Kiira'!I16,'24.09 Bulindo-Kira'!I16,'25.09 Bulindo-Kira'!I16,'27.09 Bulindo-Kira'!I16,'26.09 Bulind-Kira-24h'!I16,'28.09 Bulindo-Kira- 24h'!I16,'29.09 Bulindo-Kira'!I16)</f>
        <v>7.1428571428571432</v>
      </c>
      <c r="J16" s="49">
        <f>AVERAGE('23.09 Bulindo-Kiira'!J16,'24.09 Bulindo-Kira'!J16,'25.09 Bulindo-Kira'!J16,'27.09 Bulindo-Kira'!J16,'26.09 Bulind-Kira-24h'!J16,'28.09 Bulindo-Kira- 24h'!J16,'29.09 Bulindo-Kira'!J16)</f>
        <v>0.2857142857142857</v>
      </c>
      <c r="K16" s="49">
        <f>AVERAGE('23.09 Bulindo-Kiira'!K16,'24.09 Bulindo-Kira'!K16,'25.09 Bulindo-Kira'!K16,'27.09 Bulindo-Kira'!K16,'26.09 Bulind-Kira-24h'!K16,'28.09 Bulindo-Kira- 24h'!K16,'29.09 Bulindo-Kira'!K16)</f>
        <v>1</v>
      </c>
      <c r="L16" s="49">
        <f>AVERAGE('23.09 Bulindo-Kiira'!L16,'24.09 Bulindo-Kira'!L16,'25.09 Bulindo-Kira'!L16,'27.09 Bulindo-Kira'!L16,'26.09 Bulind-Kira-24h'!L16,'28.09 Bulindo-Kira- 24h'!L16,'29.09 Bulindo-Kira'!L16)</f>
        <v>0</v>
      </c>
      <c r="M16" s="49">
        <f>AVERAGE('23.09 Bulindo-Kiira'!M16,'24.09 Bulindo-Kira'!M16,'25.09 Bulindo-Kira'!M16,'27.09 Bulindo-Kira'!M16,'26.09 Bulind-Kira-24h'!M16,'28.09 Bulindo-Kira- 24h'!M16,'29.09 Bulindo-Kira'!M16)</f>
        <v>96.428571428571431</v>
      </c>
      <c r="N16" s="49">
        <f>AVERAGE('23.09 Bulindo-Kiira'!N16,'24.09 Bulindo-Kira'!N16,'25.09 Bulindo-Kira'!N16,'27.09 Bulindo-Kira'!N16,'26.09 Bulind-Kira-24h'!N16,'28.09 Bulindo-Kira- 24h'!N16,'29.09 Bulindo-Kira'!N16)</f>
        <v>0.14285714285714285</v>
      </c>
      <c r="O16" s="15">
        <f t="shared" si="0"/>
        <v>93.714285714285722</v>
      </c>
      <c r="P16" s="15">
        <f t="shared" si="1"/>
        <v>190.14285714285714</v>
      </c>
      <c r="R16" s="1" t="s">
        <v>12</v>
      </c>
      <c r="S16" s="17">
        <f t="shared" ref="S16:AF16" si="8">SUM(C34:C37)</f>
        <v>144.14285714285714</v>
      </c>
      <c r="T16" s="17">
        <f t="shared" si="8"/>
        <v>22</v>
      </c>
      <c r="U16" s="17">
        <f t="shared" si="8"/>
        <v>28.857142857142854</v>
      </c>
      <c r="V16" s="17">
        <f t="shared" si="8"/>
        <v>34.142857142857139</v>
      </c>
      <c r="W16" s="17">
        <f t="shared" si="8"/>
        <v>0.42857142857142855</v>
      </c>
      <c r="X16" s="17">
        <f t="shared" si="8"/>
        <v>0.5714285714285714</v>
      </c>
      <c r="Y16" s="17">
        <f t="shared" si="8"/>
        <v>28.714285714285715</v>
      </c>
      <c r="Z16" s="17">
        <f t="shared" si="8"/>
        <v>6.1428571428571423</v>
      </c>
      <c r="AA16" s="17">
        <f t="shared" si="8"/>
        <v>3.5714285714285712</v>
      </c>
      <c r="AB16" s="17">
        <f t="shared" si="8"/>
        <v>0.2857142857142857</v>
      </c>
      <c r="AC16" s="17">
        <f t="shared" si="8"/>
        <v>215.71428571428572</v>
      </c>
      <c r="AD16" s="17">
        <f t="shared" si="8"/>
        <v>0.2857142857142857</v>
      </c>
      <c r="AE16" s="31">
        <f t="shared" si="8"/>
        <v>269.14285714285711</v>
      </c>
      <c r="AF16" s="31">
        <f t="shared" si="8"/>
        <v>484.85714285714289</v>
      </c>
    </row>
    <row r="17" spans="2:32" ht="23.1" customHeight="1" x14ac:dyDescent="0.25">
      <c r="B17" s="23" t="s">
        <v>44</v>
      </c>
      <c r="C17" s="49">
        <f>AVERAGE('23.09 Bulindo-Kiira'!C17,'24.09 Bulindo-Kira'!C17,'25.09 Bulindo-Kira'!C17,'27.09 Bulindo-Kira'!C17,'26.09 Bulind-Kira-24h'!C17,'28.09 Bulindo-Kira- 24h'!C17,'29.09 Bulindo-Kira'!C17)</f>
        <v>59.571428571428569</v>
      </c>
      <c r="D17" s="49">
        <f>AVERAGE('23.09 Bulindo-Kiira'!D17,'24.09 Bulindo-Kira'!D17,'25.09 Bulindo-Kira'!D17,'27.09 Bulindo-Kira'!D17,'26.09 Bulind-Kira-24h'!D17,'28.09 Bulindo-Kira- 24h'!D17,'29.09 Bulindo-Kira'!D17)</f>
        <v>6</v>
      </c>
      <c r="E17" s="49">
        <f>AVERAGE('23.09 Bulindo-Kiira'!E17,'24.09 Bulindo-Kira'!E17,'25.09 Bulindo-Kira'!E17,'27.09 Bulindo-Kira'!E17,'26.09 Bulind-Kira-24h'!E17,'28.09 Bulindo-Kira- 24h'!E17,'29.09 Bulindo-Kira'!E17)</f>
        <v>8.4285714285714288</v>
      </c>
      <c r="F17" s="49">
        <f>AVERAGE('23.09 Bulindo-Kiira'!F17,'24.09 Bulindo-Kira'!F17,'25.09 Bulindo-Kira'!F17,'27.09 Bulindo-Kira'!F17,'26.09 Bulind-Kira-24h'!F17,'28.09 Bulindo-Kira- 24h'!F17,'29.09 Bulindo-Kira'!F17)</f>
        <v>11.285714285714286</v>
      </c>
      <c r="G17" s="49">
        <f>AVERAGE('23.09 Bulindo-Kiira'!G17,'24.09 Bulindo-Kira'!G17,'25.09 Bulindo-Kira'!G17,'27.09 Bulindo-Kira'!G17,'26.09 Bulind-Kira-24h'!G17,'28.09 Bulindo-Kira- 24h'!G17,'29.09 Bulindo-Kira'!G17)</f>
        <v>0.2857142857142857</v>
      </c>
      <c r="H17" s="49">
        <f>AVERAGE('23.09 Bulindo-Kiira'!H17,'24.09 Bulindo-Kira'!H17,'25.09 Bulindo-Kira'!H17,'27.09 Bulindo-Kira'!H17,'26.09 Bulind-Kira-24h'!H17,'28.09 Bulindo-Kira- 24h'!H17,'29.09 Bulindo-Kira'!H17)</f>
        <v>0</v>
      </c>
      <c r="I17" s="49">
        <f>AVERAGE('23.09 Bulindo-Kiira'!I17,'24.09 Bulindo-Kira'!I17,'25.09 Bulindo-Kira'!I17,'27.09 Bulindo-Kira'!I17,'26.09 Bulind-Kira-24h'!I17,'28.09 Bulindo-Kira- 24h'!I17,'29.09 Bulindo-Kira'!I17)</f>
        <v>7</v>
      </c>
      <c r="J17" s="49">
        <f>AVERAGE('23.09 Bulindo-Kiira'!J17,'24.09 Bulindo-Kira'!J17,'25.09 Bulindo-Kira'!J17,'27.09 Bulindo-Kira'!J17,'26.09 Bulind-Kira-24h'!J17,'28.09 Bulindo-Kira- 24h'!J17,'29.09 Bulindo-Kira'!J17)</f>
        <v>0</v>
      </c>
      <c r="K17" s="49">
        <f>AVERAGE('23.09 Bulindo-Kiira'!K17,'24.09 Bulindo-Kira'!K17,'25.09 Bulindo-Kira'!K17,'27.09 Bulindo-Kira'!K17,'26.09 Bulind-Kira-24h'!K17,'28.09 Bulindo-Kira- 24h'!K17,'29.09 Bulindo-Kira'!K17)</f>
        <v>0.7142857142857143</v>
      </c>
      <c r="L17" s="49">
        <f>AVERAGE('23.09 Bulindo-Kiira'!L17,'24.09 Bulindo-Kira'!L17,'25.09 Bulindo-Kira'!L17,'27.09 Bulindo-Kira'!L17,'26.09 Bulind-Kira-24h'!L17,'28.09 Bulindo-Kira- 24h'!L17,'29.09 Bulindo-Kira'!L17)</f>
        <v>0</v>
      </c>
      <c r="M17" s="49">
        <f>AVERAGE('23.09 Bulindo-Kiira'!M17,'24.09 Bulindo-Kira'!M17,'25.09 Bulindo-Kira'!M17,'27.09 Bulindo-Kira'!M17,'26.09 Bulind-Kira-24h'!M17,'28.09 Bulindo-Kira- 24h'!M17,'29.09 Bulindo-Kira'!M17)</f>
        <v>95</v>
      </c>
      <c r="N17" s="49">
        <f>AVERAGE('23.09 Bulindo-Kiira'!N17,'24.09 Bulindo-Kira'!N17,'25.09 Bulindo-Kira'!N17,'27.09 Bulindo-Kira'!N17,'26.09 Bulind-Kira-24h'!N17,'28.09 Bulindo-Kira- 24h'!N17,'29.09 Bulindo-Kira'!N17)</f>
        <v>0</v>
      </c>
      <c r="O17" s="15">
        <f t="shared" si="0"/>
        <v>93.285714285714292</v>
      </c>
      <c r="P17" s="15">
        <f t="shared" si="1"/>
        <v>188.28571428571428</v>
      </c>
      <c r="R17" s="1" t="s">
        <v>13</v>
      </c>
      <c r="S17" s="17">
        <f t="shared" ref="S17:AF17" si="9">SUM(C38:C41)</f>
        <v>147.28571428571428</v>
      </c>
      <c r="T17" s="17">
        <f t="shared" si="9"/>
        <v>17.571428571428569</v>
      </c>
      <c r="U17" s="17">
        <f t="shared" si="9"/>
        <v>22.428571428571431</v>
      </c>
      <c r="V17" s="17">
        <f t="shared" si="9"/>
        <v>38.857142857142854</v>
      </c>
      <c r="W17" s="17">
        <f t="shared" si="9"/>
        <v>1</v>
      </c>
      <c r="X17" s="17">
        <f t="shared" si="9"/>
        <v>0</v>
      </c>
      <c r="Y17" s="17">
        <f t="shared" si="9"/>
        <v>27.714285714285715</v>
      </c>
      <c r="Z17" s="17">
        <f t="shared" si="9"/>
        <v>5.2857142857142856</v>
      </c>
      <c r="AA17" s="17">
        <f t="shared" si="9"/>
        <v>3.2857142857142856</v>
      </c>
      <c r="AB17" s="17">
        <f t="shared" si="9"/>
        <v>0.2857142857142857</v>
      </c>
      <c r="AC17" s="17">
        <f t="shared" si="9"/>
        <v>234.14285714285714</v>
      </c>
      <c r="AD17" s="17">
        <f t="shared" si="9"/>
        <v>0.14285714285714285</v>
      </c>
      <c r="AE17" s="31">
        <f t="shared" si="9"/>
        <v>263.85714285714283</v>
      </c>
      <c r="AF17" s="31">
        <f t="shared" si="9"/>
        <v>497.99999999999989</v>
      </c>
    </row>
    <row r="18" spans="2:32" ht="23.1" customHeight="1" x14ac:dyDescent="0.25">
      <c r="B18" s="23" t="s">
        <v>45</v>
      </c>
      <c r="C18" s="49">
        <f>AVERAGE('23.09 Bulindo-Kiira'!C18,'24.09 Bulindo-Kira'!C18,'25.09 Bulindo-Kira'!C18,'27.09 Bulindo-Kira'!C18,'26.09 Bulind-Kira-24h'!C18,'28.09 Bulindo-Kira- 24h'!C18,'29.09 Bulindo-Kira'!C18)</f>
        <v>56.142857142857146</v>
      </c>
      <c r="D18" s="49">
        <f>AVERAGE('23.09 Bulindo-Kiira'!D18,'24.09 Bulindo-Kira'!D18,'25.09 Bulindo-Kira'!D18,'27.09 Bulindo-Kira'!D18,'26.09 Bulind-Kira-24h'!D18,'28.09 Bulindo-Kira- 24h'!D18,'29.09 Bulindo-Kira'!D18)</f>
        <v>8.4285714285714288</v>
      </c>
      <c r="E18" s="49">
        <f>AVERAGE('23.09 Bulindo-Kiira'!E18,'24.09 Bulindo-Kira'!E18,'25.09 Bulindo-Kira'!E18,'27.09 Bulindo-Kira'!E18,'26.09 Bulind-Kira-24h'!E18,'28.09 Bulindo-Kira- 24h'!E18,'29.09 Bulindo-Kira'!E18)</f>
        <v>4.4285714285714288</v>
      </c>
      <c r="F18" s="49">
        <f>AVERAGE('23.09 Bulindo-Kiira'!F18,'24.09 Bulindo-Kira'!F18,'25.09 Bulindo-Kira'!F18,'27.09 Bulindo-Kira'!F18,'26.09 Bulind-Kira-24h'!F18,'28.09 Bulindo-Kira- 24h'!F18,'29.09 Bulindo-Kira'!F18)</f>
        <v>12</v>
      </c>
      <c r="G18" s="49">
        <f>AVERAGE('23.09 Bulindo-Kiira'!G18,'24.09 Bulindo-Kira'!G18,'25.09 Bulindo-Kira'!G18,'27.09 Bulindo-Kira'!G18,'26.09 Bulind-Kira-24h'!G18,'28.09 Bulindo-Kira- 24h'!G18,'29.09 Bulindo-Kira'!G18)</f>
        <v>0</v>
      </c>
      <c r="H18" s="49">
        <f>AVERAGE('23.09 Bulindo-Kiira'!H18,'24.09 Bulindo-Kira'!H18,'25.09 Bulindo-Kira'!H18,'27.09 Bulindo-Kira'!H18,'26.09 Bulind-Kira-24h'!H18,'28.09 Bulindo-Kira- 24h'!H18,'29.09 Bulindo-Kira'!H18)</f>
        <v>0.14285714285714285</v>
      </c>
      <c r="I18" s="49">
        <f>AVERAGE('23.09 Bulindo-Kiira'!I18,'24.09 Bulindo-Kira'!I18,'25.09 Bulindo-Kira'!I18,'27.09 Bulindo-Kira'!I18,'26.09 Bulind-Kira-24h'!I18,'28.09 Bulindo-Kira- 24h'!I18,'29.09 Bulindo-Kira'!I18)</f>
        <v>6.1428571428571432</v>
      </c>
      <c r="J18" s="49">
        <f>AVERAGE('23.09 Bulindo-Kiira'!J18,'24.09 Bulindo-Kira'!J18,'25.09 Bulindo-Kira'!J18,'27.09 Bulindo-Kira'!J18,'26.09 Bulind-Kira-24h'!J18,'28.09 Bulindo-Kira- 24h'!J18,'29.09 Bulindo-Kira'!J18)</f>
        <v>0.5714285714285714</v>
      </c>
      <c r="K18" s="49">
        <f>AVERAGE('23.09 Bulindo-Kiira'!K18,'24.09 Bulindo-Kira'!K18,'25.09 Bulindo-Kira'!K18,'27.09 Bulindo-Kira'!K18,'26.09 Bulind-Kira-24h'!K18,'28.09 Bulindo-Kira- 24h'!K18,'29.09 Bulindo-Kira'!K18)</f>
        <v>0.5714285714285714</v>
      </c>
      <c r="L18" s="49">
        <f>AVERAGE('23.09 Bulindo-Kiira'!L18,'24.09 Bulindo-Kira'!L18,'25.09 Bulindo-Kira'!L18,'27.09 Bulindo-Kira'!L18,'26.09 Bulind-Kira-24h'!L18,'28.09 Bulindo-Kira- 24h'!L18,'29.09 Bulindo-Kira'!L18)</f>
        <v>0</v>
      </c>
      <c r="M18" s="49">
        <f>AVERAGE('23.09 Bulindo-Kiira'!M18,'24.09 Bulindo-Kira'!M18,'25.09 Bulindo-Kira'!M18,'27.09 Bulindo-Kira'!M18,'26.09 Bulind-Kira-24h'!M18,'28.09 Bulindo-Kira- 24h'!M18,'29.09 Bulindo-Kira'!M18)</f>
        <v>87.142857142857139</v>
      </c>
      <c r="N18" s="49">
        <f>AVERAGE('23.09 Bulindo-Kiira'!N18,'24.09 Bulindo-Kira'!N18,'25.09 Bulindo-Kira'!N18,'27.09 Bulindo-Kira'!N18,'26.09 Bulind-Kira-24h'!N18,'28.09 Bulindo-Kira- 24h'!N18,'29.09 Bulindo-Kira'!N18)</f>
        <v>0</v>
      </c>
      <c r="O18" s="15">
        <f t="shared" si="0"/>
        <v>88.428571428571416</v>
      </c>
      <c r="P18" s="15">
        <f t="shared" si="1"/>
        <v>175.57142857142856</v>
      </c>
      <c r="R18" s="1" t="s">
        <v>14</v>
      </c>
      <c r="S18" s="17">
        <f t="shared" ref="S18:AF18" si="10">SUM(C42:C45)</f>
        <v>168.85714285714286</v>
      </c>
      <c r="T18" s="17">
        <f t="shared" si="10"/>
        <v>20.714285714285715</v>
      </c>
      <c r="U18" s="17">
        <f t="shared" si="10"/>
        <v>22</v>
      </c>
      <c r="V18" s="17">
        <f t="shared" si="10"/>
        <v>40.428571428571423</v>
      </c>
      <c r="W18" s="17">
        <f t="shared" si="10"/>
        <v>1.1428571428571428</v>
      </c>
      <c r="X18" s="17">
        <f t="shared" si="10"/>
        <v>1.4285714285714286</v>
      </c>
      <c r="Y18" s="17">
        <f t="shared" si="10"/>
        <v>32.142857142857139</v>
      </c>
      <c r="Z18" s="17">
        <f t="shared" si="10"/>
        <v>4.8571428571428577</v>
      </c>
      <c r="AA18" s="17">
        <f t="shared" si="10"/>
        <v>4.1428571428571423</v>
      </c>
      <c r="AB18" s="17">
        <f t="shared" si="10"/>
        <v>1.1428571428571428</v>
      </c>
      <c r="AC18" s="17">
        <f t="shared" si="10"/>
        <v>267.14285714285717</v>
      </c>
      <c r="AD18" s="17">
        <f t="shared" si="10"/>
        <v>0.42857142857142855</v>
      </c>
      <c r="AE18" s="31">
        <f t="shared" si="10"/>
        <v>297.28571428571428</v>
      </c>
      <c r="AF18" s="31">
        <f t="shared" si="10"/>
        <v>564.42857142857144</v>
      </c>
    </row>
    <row r="19" spans="2:32" ht="23.1" customHeight="1" x14ac:dyDescent="0.25">
      <c r="B19" s="23" t="s">
        <v>46</v>
      </c>
      <c r="C19" s="49">
        <f>AVERAGE('23.09 Bulindo-Kiira'!C19,'24.09 Bulindo-Kira'!C19,'25.09 Bulindo-Kira'!C19,'27.09 Bulindo-Kira'!C19,'26.09 Bulind-Kira-24h'!C19,'28.09 Bulindo-Kira- 24h'!C19,'29.09 Bulindo-Kira'!C19)</f>
        <v>53.142857142857146</v>
      </c>
      <c r="D19" s="49">
        <f>AVERAGE('23.09 Bulindo-Kiira'!D19,'24.09 Bulindo-Kira'!D19,'25.09 Bulindo-Kira'!D19,'27.09 Bulindo-Kira'!D19,'26.09 Bulind-Kira-24h'!D19,'28.09 Bulindo-Kira- 24h'!D19,'29.09 Bulindo-Kira'!D19)</f>
        <v>7</v>
      </c>
      <c r="E19" s="49">
        <f>AVERAGE('23.09 Bulindo-Kiira'!E19,'24.09 Bulindo-Kira'!E19,'25.09 Bulindo-Kira'!E19,'27.09 Bulindo-Kira'!E19,'26.09 Bulind-Kira-24h'!E19,'28.09 Bulindo-Kira- 24h'!E19,'29.09 Bulindo-Kira'!E19)</f>
        <v>5.7142857142857144</v>
      </c>
      <c r="F19" s="49">
        <f>AVERAGE('23.09 Bulindo-Kiira'!F19,'24.09 Bulindo-Kira'!F19,'25.09 Bulindo-Kira'!F19,'27.09 Bulindo-Kira'!F19,'26.09 Bulind-Kira-24h'!F19,'28.09 Bulindo-Kira- 24h'!F19,'29.09 Bulindo-Kira'!F19)</f>
        <v>10</v>
      </c>
      <c r="G19" s="49">
        <f>AVERAGE('23.09 Bulindo-Kiira'!G19,'24.09 Bulindo-Kira'!G19,'25.09 Bulindo-Kira'!G19,'27.09 Bulindo-Kira'!G19,'26.09 Bulind-Kira-24h'!G19,'28.09 Bulindo-Kira- 24h'!G19,'29.09 Bulindo-Kira'!G19)</f>
        <v>0</v>
      </c>
      <c r="H19" s="49">
        <f>AVERAGE('23.09 Bulindo-Kiira'!H19,'24.09 Bulindo-Kira'!H19,'25.09 Bulindo-Kira'!H19,'27.09 Bulindo-Kira'!H19,'26.09 Bulind-Kira-24h'!H19,'28.09 Bulindo-Kira- 24h'!H19,'29.09 Bulindo-Kira'!H19)</f>
        <v>0</v>
      </c>
      <c r="I19" s="49">
        <f>AVERAGE('23.09 Bulindo-Kiira'!I19,'24.09 Bulindo-Kira'!I19,'25.09 Bulindo-Kira'!I19,'27.09 Bulindo-Kira'!I19,'26.09 Bulind-Kira-24h'!I19,'28.09 Bulindo-Kira- 24h'!I19,'29.09 Bulindo-Kira'!I19)</f>
        <v>7.2857142857142856</v>
      </c>
      <c r="J19" s="49">
        <f>AVERAGE('23.09 Bulindo-Kiira'!J19,'24.09 Bulindo-Kira'!J19,'25.09 Bulindo-Kira'!J19,'27.09 Bulindo-Kira'!J19,'26.09 Bulind-Kira-24h'!J19,'28.09 Bulindo-Kira- 24h'!J19,'29.09 Bulindo-Kira'!J19)</f>
        <v>0.5714285714285714</v>
      </c>
      <c r="K19" s="49">
        <f>AVERAGE('23.09 Bulindo-Kiira'!K19,'24.09 Bulindo-Kira'!K19,'25.09 Bulindo-Kira'!K19,'27.09 Bulindo-Kira'!K19,'26.09 Bulind-Kira-24h'!K19,'28.09 Bulindo-Kira- 24h'!K19,'29.09 Bulindo-Kira'!K19)</f>
        <v>0.7142857142857143</v>
      </c>
      <c r="L19" s="49">
        <f>AVERAGE('23.09 Bulindo-Kiira'!L19,'24.09 Bulindo-Kira'!L19,'25.09 Bulindo-Kira'!L19,'27.09 Bulindo-Kira'!L19,'26.09 Bulind-Kira-24h'!L19,'28.09 Bulindo-Kira- 24h'!L19,'29.09 Bulindo-Kira'!L19)</f>
        <v>0</v>
      </c>
      <c r="M19" s="49">
        <f>AVERAGE('23.09 Bulindo-Kiira'!M19,'24.09 Bulindo-Kira'!M19,'25.09 Bulindo-Kira'!M19,'27.09 Bulindo-Kira'!M19,'26.09 Bulind-Kira-24h'!M19,'28.09 Bulindo-Kira- 24h'!M19,'29.09 Bulindo-Kira'!M19)</f>
        <v>89.571428571428569</v>
      </c>
      <c r="N19" s="49">
        <f>AVERAGE('23.09 Bulindo-Kiira'!N19,'24.09 Bulindo-Kira'!N19,'25.09 Bulindo-Kira'!N19,'27.09 Bulindo-Kira'!N19,'26.09 Bulind-Kira-24h'!N19,'28.09 Bulindo-Kira- 24h'!N19,'29.09 Bulindo-Kira'!N19)</f>
        <v>0</v>
      </c>
      <c r="O19" s="15">
        <f t="shared" si="0"/>
        <v>84.428571428571431</v>
      </c>
      <c r="P19" s="15">
        <f t="shared" si="1"/>
        <v>174</v>
      </c>
      <c r="R19" s="1" t="s">
        <v>15</v>
      </c>
      <c r="S19" s="17">
        <f t="shared" ref="S19:AF19" si="11">SUM(C46:C49)</f>
        <v>193</v>
      </c>
      <c r="T19" s="17">
        <f t="shared" si="11"/>
        <v>25.714285714285715</v>
      </c>
      <c r="U19" s="17">
        <f t="shared" si="11"/>
        <v>21.428571428571431</v>
      </c>
      <c r="V19" s="17">
        <f t="shared" si="11"/>
        <v>35.714285714285715</v>
      </c>
      <c r="W19" s="17">
        <f t="shared" si="11"/>
        <v>2</v>
      </c>
      <c r="X19" s="17">
        <f t="shared" si="11"/>
        <v>0.42857142857142855</v>
      </c>
      <c r="Y19" s="17">
        <f t="shared" si="11"/>
        <v>25.285714285714288</v>
      </c>
      <c r="Z19" s="17">
        <f t="shared" si="11"/>
        <v>4.1428571428571432</v>
      </c>
      <c r="AA19" s="17">
        <f t="shared" si="11"/>
        <v>3.7142857142857144</v>
      </c>
      <c r="AB19" s="17">
        <f t="shared" si="11"/>
        <v>0.42857142857142855</v>
      </c>
      <c r="AC19" s="17">
        <f t="shared" si="11"/>
        <v>293.28571428571428</v>
      </c>
      <c r="AD19" s="17">
        <f t="shared" si="11"/>
        <v>0.42857142857142855</v>
      </c>
      <c r="AE19" s="31">
        <f t="shared" si="11"/>
        <v>312.28571428571422</v>
      </c>
      <c r="AF19" s="31">
        <f t="shared" si="11"/>
        <v>605.57142857142856</v>
      </c>
    </row>
    <row r="20" spans="2:32" ht="23.1" customHeight="1" x14ac:dyDescent="0.25">
      <c r="B20" s="23" t="s">
        <v>47</v>
      </c>
      <c r="C20" s="49">
        <f>AVERAGE('23.09 Bulindo-Kiira'!C20,'24.09 Bulindo-Kira'!C20,'25.09 Bulindo-Kira'!C20,'27.09 Bulindo-Kira'!C20,'26.09 Bulind-Kira-24h'!C20,'28.09 Bulindo-Kira- 24h'!C20,'29.09 Bulindo-Kira'!C20)</f>
        <v>61.142857142857146</v>
      </c>
      <c r="D20" s="49">
        <f>AVERAGE('23.09 Bulindo-Kiira'!D20,'24.09 Bulindo-Kira'!D20,'25.09 Bulindo-Kira'!D20,'27.09 Bulindo-Kira'!D20,'26.09 Bulind-Kira-24h'!D20,'28.09 Bulindo-Kira- 24h'!D20,'29.09 Bulindo-Kira'!D20)</f>
        <v>8.5714285714285712</v>
      </c>
      <c r="E20" s="49">
        <f>AVERAGE('23.09 Bulindo-Kiira'!E20,'24.09 Bulindo-Kira'!E20,'25.09 Bulindo-Kira'!E20,'27.09 Bulindo-Kira'!E20,'26.09 Bulind-Kira-24h'!E20,'28.09 Bulindo-Kira- 24h'!E20,'29.09 Bulindo-Kira'!E20)</f>
        <v>6.2857142857142856</v>
      </c>
      <c r="F20" s="49">
        <f>AVERAGE('23.09 Bulindo-Kiira'!F20,'24.09 Bulindo-Kira'!F20,'25.09 Bulindo-Kira'!F20,'27.09 Bulindo-Kira'!F20,'26.09 Bulind-Kira-24h'!F20,'28.09 Bulindo-Kira- 24h'!F20,'29.09 Bulindo-Kira'!F20)</f>
        <v>10</v>
      </c>
      <c r="G20" s="49">
        <f>AVERAGE('23.09 Bulindo-Kiira'!G20,'24.09 Bulindo-Kira'!G20,'25.09 Bulindo-Kira'!G20,'27.09 Bulindo-Kira'!G20,'26.09 Bulind-Kira-24h'!G20,'28.09 Bulindo-Kira- 24h'!G20,'29.09 Bulindo-Kira'!G20)</f>
        <v>0.2857142857142857</v>
      </c>
      <c r="H20" s="49">
        <f>AVERAGE('23.09 Bulindo-Kiira'!H20,'24.09 Bulindo-Kira'!H20,'25.09 Bulindo-Kira'!H20,'27.09 Bulindo-Kira'!H20,'26.09 Bulind-Kira-24h'!H20,'28.09 Bulindo-Kira- 24h'!H20,'29.09 Bulindo-Kira'!H20)</f>
        <v>0</v>
      </c>
      <c r="I20" s="49">
        <f>AVERAGE('23.09 Bulindo-Kiira'!I20,'24.09 Bulindo-Kira'!I20,'25.09 Bulindo-Kira'!I20,'27.09 Bulindo-Kira'!I20,'26.09 Bulind-Kira-24h'!I20,'28.09 Bulindo-Kira- 24h'!I20,'29.09 Bulindo-Kira'!I20)</f>
        <v>9.8571428571428577</v>
      </c>
      <c r="J20" s="49">
        <f>AVERAGE('23.09 Bulindo-Kiira'!J20,'24.09 Bulindo-Kira'!J20,'25.09 Bulindo-Kira'!J20,'27.09 Bulindo-Kira'!J20,'26.09 Bulind-Kira-24h'!J20,'28.09 Bulindo-Kira- 24h'!J20,'29.09 Bulindo-Kira'!J20)</f>
        <v>1.1428571428571428</v>
      </c>
      <c r="K20" s="49">
        <f>AVERAGE('23.09 Bulindo-Kiira'!K20,'24.09 Bulindo-Kira'!K20,'25.09 Bulindo-Kira'!K20,'27.09 Bulindo-Kira'!K20,'26.09 Bulind-Kira-24h'!K20,'28.09 Bulindo-Kira- 24h'!K20,'29.09 Bulindo-Kira'!K20)</f>
        <v>0.2857142857142857</v>
      </c>
      <c r="L20" s="49">
        <f>AVERAGE('23.09 Bulindo-Kiira'!L20,'24.09 Bulindo-Kira'!L20,'25.09 Bulindo-Kira'!L20,'27.09 Bulindo-Kira'!L20,'26.09 Bulind-Kira-24h'!L20,'28.09 Bulindo-Kira- 24h'!L20,'29.09 Bulindo-Kira'!L20)</f>
        <v>0</v>
      </c>
      <c r="M20" s="49">
        <f>AVERAGE('23.09 Bulindo-Kiira'!M20,'24.09 Bulindo-Kira'!M20,'25.09 Bulindo-Kira'!M20,'27.09 Bulindo-Kira'!M20,'26.09 Bulind-Kira-24h'!M20,'28.09 Bulindo-Kira- 24h'!M20,'29.09 Bulindo-Kira'!M20)</f>
        <v>94.714285714285708</v>
      </c>
      <c r="N20" s="49">
        <f>AVERAGE('23.09 Bulindo-Kiira'!N20,'24.09 Bulindo-Kira'!N20,'25.09 Bulindo-Kira'!N20,'27.09 Bulindo-Kira'!N20,'26.09 Bulind-Kira-24h'!N20,'28.09 Bulindo-Kira- 24h'!N20,'29.09 Bulindo-Kira'!N20)</f>
        <v>0.14285714285714285</v>
      </c>
      <c r="O20" s="15">
        <f t="shared" si="0"/>
        <v>97.714285714285737</v>
      </c>
      <c r="P20" s="15">
        <f t="shared" si="1"/>
        <v>192.42857142857144</v>
      </c>
      <c r="R20" s="1" t="s">
        <v>16</v>
      </c>
      <c r="S20" s="17">
        <f t="shared" ref="S20:AF20" si="12">SUM(C50:C53)</f>
        <v>211.42857142857144</v>
      </c>
      <c r="T20" s="17">
        <f t="shared" si="12"/>
        <v>28.428571428571427</v>
      </c>
      <c r="U20" s="17">
        <f t="shared" si="12"/>
        <v>24.428571428571431</v>
      </c>
      <c r="V20" s="17">
        <f t="shared" si="12"/>
        <v>48.571428571428569</v>
      </c>
      <c r="W20" s="17">
        <f t="shared" si="12"/>
        <v>2.1428571428571428</v>
      </c>
      <c r="X20" s="17">
        <f t="shared" si="12"/>
        <v>0.14285714285714285</v>
      </c>
      <c r="Y20" s="17">
        <f t="shared" si="12"/>
        <v>20.142857142857142</v>
      </c>
      <c r="Z20" s="17">
        <f t="shared" si="12"/>
        <v>7.8571428571428577</v>
      </c>
      <c r="AA20" s="17">
        <f t="shared" si="12"/>
        <v>3.4285714285714288</v>
      </c>
      <c r="AB20" s="17">
        <f t="shared" si="12"/>
        <v>0.14285714285714285</v>
      </c>
      <c r="AC20" s="17">
        <f t="shared" si="12"/>
        <v>279.42857142857144</v>
      </c>
      <c r="AD20" s="17">
        <f t="shared" si="12"/>
        <v>0.2857142857142857</v>
      </c>
      <c r="AE20" s="31">
        <f t="shared" si="12"/>
        <v>347</v>
      </c>
      <c r="AF20" s="31">
        <f t="shared" si="12"/>
        <v>626.42857142857144</v>
      </c>
    </row>
    <row r="21" spans="2:32" ht="23.1" customHeight="1" x14ac:dyDescent="0.25">
      <c r="B21" s="23" t="s">
        <v>48</v>
      </c>
      <c r="C21" s="49">
        <f>AVERAGE('23.09 Bulindo-Kiira'!C21,'24.09 Bulindo-Kira'!C21,'25.09 Bulindo-Kira'!C21,'27.09 Bulindo-Kira'!C21,'26.09 Bulind-Kira-24h'!C21,'28.09 Bulindo-Kira- 24h'!C21,'29.09 Bulindo-Kira'!C21)</f>
        <v>59.142857142857146</v>
      </c>
      <c r="D21" s="49">
        <f>AVERAGE('23.09 Bulindo-Kiira'!D21,'24.09 Bulindo-Kira'!D21,'25.09 Bulindo-Kira'!D21,'27.09 Bulindo-Kira'!D21,'26.09 Bulind-Kira-24h'!D21,'28.09 Bulindo-Kira- 24h'!D21,'29.09 Bulindo-Kira'!D21)</f>
        <v>8</v>
      </c>
      <c r="E21" s="49">
        <f>AVERAGE('23.09 Bulindo-Kiira'!E21,'24.09 Bulindo-Kira'!E21,'25.09 Bulindo-Kira'!E21,'27.09 Bulindo-Kira'!E21,'26.09 Bulind-Kira-24h'!E21,'28.09 Bulindo-Kira- 24h'!E21,'29.09 Bulindo-Kira'!E21)</f>
        <v>6.7142857142857144</v>
      </c>
      <c r="F21" s="49">
        <f>AVERAGE('23.09 Bulindo-Kiira'!F21,'24.09 Bulindo-Kira'!F21,'25.09 Bulindo-Kira'!F21,'27.09 Bulindo-Kira'!F21,'26.09 Bulind-Kira-24h'!F21,'28.09 Bulindo-Kira- 24h'!F21,'29.09 Bulindo-Kira'!F21)</f>
        <v>11.142857142857142</v>
      </c>
      <c r="G21" s="49">
        <f>AVERAGE('23.09 Bulindo-Kiira'!G21,'24.09 Bulindo-Kira'!G21,'25.09 Bulindo-Kira'!G21,'27.09 Bulindo-Kira'!G21,'26.09 Bulind-Kira-24h'!G21,'28.09 Bulindo-Kira- 24h'!G21,'29.09 Bulindo-Kira'!G21)</f>
        <v>0.14285714285714285</v>
      </c>
      <c r="H21" s="49">
        <f>AVERAGE('23.09 Bulindo-Kiira'!H21,'24.09 Bulindo-Kira'!H21,'25.09 Bulindo-Kira'!H21,'27.09 Bulindo-Kira'!H21,'26.09 Bulind-Kira-24h'!H21,'28.09 Bulindo-Kira- 24h'!H21,'29.09 Bulindo-Kira'!H21)</f>
        <v>0.14285714285714285</v>
      </c>
      <c r="I21" s="49">
        <f>AVERAGE('23.09 Bulindo-Kiira'!I21,'24.09 Bulindo-Kira'!I21,'25.09 Bulindo-Kira'!I21,'27.09 Bulindo-Kira'!I21,'26.09 Bulind-Kira-24h'!I21,'28.09 Bulindo-Kira- 24h'!I21,'29.09 Bulindo-Kira'!I21)</f>
        <v>7.1428571428571432</v>
      </c>
      <c r="J21" s="49">
        <f>AVERAGE('23.09 Bulindo-Kiira'!J21,'24.09 Bulindo-Kira'!J21,'25.09 Bulindo-Kira'!J21,'27.09 Bulindo-Kira'!J21,'26.09 Bulind-Kira-24h'!J21,'28.09 Bulindo-Kira- 24h'!J21,'29.09 Bulindo-Kira'!J21)</f>
        <v>0.7142857142857143</v>
      </c>
      <c r="K21" s="49">
        <f>AVERAGE('23.09 Bulindo-Kiira'!K21,'24.09 Bulindo-Kira'!K21,'25.09 Bulindo-Kira'!K21,'27.09 Bulindo-Kira'!K21,'26.09 Bulind-Kira-24h'!K21,'28.09 Bulindo-Kira- 24h'!K21,'29.09 Bulindo-Kira'!K21)</f>
        <v>0.5714285714285714</v>
      </c>
      <c r="L21" s="49">
        <f>AVERAGE('23.09 Bulindo-Kiira'!L21,'24.09 Bulindo-Kira'!L21,'25.09 Bulindo-Kira'!L21,'27.09 Bulindo-Kira'!L21,'26.09 Bulind-Kira-24h'!L21,'28.09 Bulindo-Kira- 24h'!L21,'29.09 Bulindo-Kira'!L21)</f>
        <v>0</v>
      </c>
      <c r="M21" s="49">
        <f>AVERAGE('23.09 Bulindo-Kiira'!M21,'24.09 Bulindo-Kira'!M21,'25.09 Bulindo-Kira'!M21,'27.09 Bulindo-Kira'!M21,'26.09 Bulind-Kira-24h'!M21,'28.09 Bulindo-Kira- 24h'!M21,'29.09 Bulindo-Kira'!M21)</f>
        <v>86.857142857142861</v>
      </c>
      <c r="N21" s="49">
        <f>AVERAGE('23.09 Bulindo-Kiira'!N21,'24.09 Bulindo-Kira'!N21,'25.09 Bulindo-Kira'!N21,'27.09 Bulindo-Kira'!N21,'26.09 Bulind-Kira-24h'!N21,'28.09 Bulindo-Kira- 24h'!N21,'29.09 Bulindo-Kira'!N21)</f>
        <v>0</v>
      </c>
      <c r="O21" s="15">
        <f t="shared" si="0"/>
        <v>93.71428571428568</v>
      </c>
      <c r="P21" s="15">
        <f t="shared" si="1"/>
        <v>180.57142857142856</v>
      </c>
      <c r="R21" s="36" t="s">
        <v>20</v>
      </c>
      <c r="S21" s="34">
        <f t="shared" ref="S21:AF21" si="13">SUM(C54:C57)</f>
        <v>259.57142857142856</v>
      </c>
      <c r="T21" s="17">
        <f t="shared" si="13"/>
        <v>33.428571428571431</v>
      </c>
      <c r="U21" s="17">
        <f t="shared" si="13"/>
        <v>22.142857142857146</v>
      </c>
      <c r="V21" s="17">
        <f t="shared" si="13"/>
        <v>40.285714285714285</v>
      </c>
      <c r="W21" s="17">
        <f t="shared" si="13"/>
        <v>2.2857142857142856</v>
      </c>
      <c r="X21" s="17">
        <f t="shared" si="13"/>
        <v>0</v>
      </c>
      <c r="Y21" s="17">
        <f t="shared" si="13"/>
        <v>17.857142857142858</v>
      </c>
      <c r="Z21" s="17">
        <f t="shared" si="13"/>
        <v>10.142857142857144</v>
      </c>
      <c r="AA21" s="17">
        <f t="shared" si="13"/>
        <v>3.2857142857142851</v>
      </c>
      <c r="AB21" s="17">
        <f t="shared" si="13"/>
        <v>0.2857142857142857</v>
      </c>
      <c r="AC21" s="17">
        <f t="shared" si="13"/>
        <v>285.14285714285717</v>
      </c>
      <c r="AD21" s="17">
        <f t="shared" si="13"/>
        <v>0</v>
      </c>
      <c r="AE21" s="31">
        <f t="shared" si="13"/>
        <v>389.28571428571433</v>
      </c>
      <c r="AF21" s="31">
        <f t="shared" si="13"/>
        <v>674.42857142857133</v>
      </c>
    </row>
    <row r="22" spans="2:32" ht="23.1" customHeight="1" x14ac:dyDescent="0.25">
      <c r="B22" s="23" t="s">
        <v>49</v>
      </c>
      <c r="C22" s="49">
        <f>AVERAGE('23.09 Bulindo-Kiira'!C22,'24.09 Bulindo-Kira'!C22,'25.09 Bulindo-Kira'!C22,'27.09 Bulindo-Kira'!C22,'26.09 Bulind-Kira-24h'!C22,'28.09 Bulindo-Kira- 24h'!C22,'29.09 Bulindo-Kira'!C22)</f>
        <v>56.857142857142854</v>
      </c>
      <c r="D22" s="49">
        <f>AVERAGE('23.09 Bulindo-Kiira'!D22,'24.09 Bulindo-Kira'!D22,'25.09 Bulindo-Kira'!D22,'27.09 Bulindo-Kira'!D22,'26.09 Bulind-Kira-24h'!D22,'28.09 Bulindo-Kira- 24h'!D22,'29.09 Bulindo-Kira'!D22)</f>
        <v>7.5714285714285712</v>
      </c>
      <c r="E22" s="49">
        <f>AVERAGE('23.09 Bulindo-Kiira'!E22,'24.09 Bulindo-Kira'!E22,'25.09 Bulindo-Kira'!E22,'27.09 Bulindo-Kira'!E22,'26.09 Bulind-Kira-24h'!E22,'28.09 Bulindo-Kira- 24h'!E22,'29.09 Bulindo-Kira'!E22)</f>
        <v>5.5714285714285712</v>
      </c>
      <c r="F22" s="49">
        <f>AVERAGE('23.09 Bulindo-Kiira'!F22,'24.09 Bulindo-Kira'!F22,'25.09 Bulindo-Kira'!F22,'27.09 Bulindo-Kira'!F22,'26.09 Bulind-Kira-24h'!F22,'28.09 Bulindo-Kira- 24h'!F22,'29.09 Bulindo-Kira'!F22)</f>
        <v>12.571428571428571</v>
      </c>
      <c r="G22" s="49">
        <f>AVERAGE('23.09 Bulindo-Kiira'!G22,'24.09 Bulindo-Kira'!G22,'25.09 Bulindo-Kira'!G22,'27.09 Bulindo-Kira'!G22,'26.09 Bulind-Kira-24h'!G22,'28.09 Bulindo-Kira- 24h'!G22,'29.09 Bulindo-Kira'!G22)</f>
        <v>0</v>
      </c>
      <c r="H22" s="49">
        <f>AVERAGE('23.09 Bulindo-Kiira'!H22,'24.09 Bulindo-Kira'!H22,'25.09 Bulindo-Kira'!H22,'27.09 Bulindo-Kira'!H22,'26.09 Bulind-Kira-24h'!H22,'28.09 Bulindo-Kira- 24h'!H22,'29.09 Bulindo-Kira'!H22)</f>
        <v>0</v>
      </c>
      <c r="I22" s="49">
        <f>AVERAGE('23.09 Bulindo-Kiira'!I22,'24.09 Bulindo-Kira'!I22,'25.09 Bulindo-Kira'!I22,'27.09 Bulindo-Kira'!I22,'26.09 Bulind-Kira-24h'!I22,'28.09 Bulindo-Kira- 24h'!I22,'29.09 Bulindo-Kira'!I22)</f>
        <v>8.8571428571428577</v>
      </c>
      <c r="J22" s="49">
        <f>AVERAGE('23.09 Bulindo-Kiira'!J22,'24.09 Bulindo-Kira'!J22,'25.09 Bulindo-Kira'!J22,'27.09 Bulindo-Kira'!J22,'26.09 Bulind-Kira-24h'!J22,'28.09 Bulindo-Kira- 24h'!J22,'29.09 Bulindo-Kira'!J22)</f>
        <v>1.4285714285714286</v>
      </c>
      <c r="K22" s="49">
        <f>AVERAGE('23.09 Bulindo-Kiira'!K22,'24.09 Bulindo-Kira'!K22,'25.09 Bulindo-Kira'!K22,'27.09 Bulindo-Kira'!K22,'26.09 Bulind-Kira-24h'!K22,'28.09 Bulindo-Kira- 24h'!K22,'29.09 Bulindo-Kira'!K22)</f>
        <v>0.7142857142857143</v>
      </c>
      <c r="L22" s="49">
        <f>AVERAGE('23.09 Bulindo-Kiira'!L22,'24.09 Bulindo-Kira'!L22,'25.09 Bulindo-Kira'!L22,'27.09 Bulindo-Kira'!L22,'26.09 Bulind-Kira-24h'!L22,'28.09 Bulindo-Kira- 24h'!L22,'29.09 Bulindo-Kira'!L22)</f>
        <v>0</v>
      </c>
      <c r="M22" s="49">
        <f>AVERAGE('23.09 Bulindo-Kiira'!M22,'24.09 Bulindo-Kira'!M22,'25.09 Bulindo-Kira'!M22,'27.09 Bulindo-Kira'!M22,'26.09 Bulind-Kira-24h'!M22,'28.09 Bulindo-Kira- 24h'!M22,'29.09 Bulindo-Kira'!M22)</f>
        <v>83.857142857142861</v>
      </c>
      <c r="N22" s="49">
        <f>AVERAGE('23.09 Bulindo-Kiira'!N22,'24.09 Bulindo-Kira'!N22,'25.09 Bulindo-Kira'!N22,'27.09 Bulindo-Kira'!N22,'26.09 Bulind-Kira-24h'!N22,'28.09 Bulindo-Kira- 24h'!N22,'29.09 Bulindo-Kira'!N22)</f>
        <v>0</v>
      </c>
      <c r="O22" s="15">
        <f t="shared" si="0"/>
        <v>93.571428571428569</v>
      </c>
      <c r="P22" s="15">
        <f t="shared" si="1"/>
        <v>177.42857142857144</v>
      </c>
      <c r="R22" s="1" t="s">
        <v>146</v>
      </c>
      <c r="S22" s="34">
        <f>SUM(C58:C61)</f>
        <v>234</v>
      </c>
      <c r="T22" s="34">
        <f t="shared" ref="T22:AF22" si="14">SUM(D58:D61)</f>
        <v>31.5</v>
      </c>
      <c r="U22" s="34">
        <f t="shared" si="14"/>
        <v>32</v>
      </c>
      <c r="V22" s="34">
        <f t="shared" si="14"/>
        <v>35</v>
      </c>
      <c r="W22" s="34">
        <f t="shared" si="14"/>
        <v>1</v>
      </c>
      <c r="X22" s="34">
        <f t="shared" si="14"/>
        <v>0.5</v>
      </c>
      <c r="Y22" s="34">
        <f t="shared" si="14"/>
        <v>27.5</v>
      </c>
      <c r="Z22" s="34">
        <f t="shared" si="14"/>
        <v>3</v>
      </c>
      <c r="AA22" s="34">
        <f t="shared" si="14"/>
        <v>0.5</v>
      </c>
      <c r="AB22" s="34">
        <f t="shared" si="14"/>
        <v>0</v>
      </c>
      <c r="AC22" s="34">
        <f t="shared" si="14"/>
        <v>335.5</v>
      </c>
      <c r="AD22" s="34">
        <f t="shared" si="14"/>
        <v>0</v>
      </c>
      <c r="AE22" s="58">
        <f t="shared" si="14"/>
        <v>365</v>
      </c>
      <c r="AF22" s="58">
        <f t="shared" si="14"/>
        <v>700.5</v>
      </c>
    </row>
    <row r="23" spans="2:32" ht="23.1" customHeight="1" x14ac:dyDescent="0.25">
      <c r="B23" s="23" t="s">
        <v>50</v>
      </c>
      <c r="C23" s="49">
        <f>AVERAGE('23.09 Bulindo-Kiira'!C23,'24.09 Bulindo-Kira'!C23,'25.09 Bulindo-Kira'!C23,'27.09 Bulindo-Kira'!C23,'26.09 Bulind-Kira-24h'!C23,'28.09 Bulindo-Kira- 24h'!C23,'29.09 Bulindo-Kira'!C23)</f>
        <v>54.714285714285715</v>
      </c>
      <c r="D23" s="49">
        <f>AVERAGE('23.09 Bulindo-Kiira'!D23,'24.09 Bulindo-Kira'!D23,'25.09 Bulindo-Kira'!D23,'27.09 Bulindo-Kira'!D23,'26.09 Bulind-Kira-24h'!D23,'28.09 Bulindo-Kira- 24h'!D23,'29.09 Bulindo-Kira'!D23)</f>
        <v>8.4285714285714288</v>
      </c>
      <c r="E23" s="49">
        <f>AVERAGE('23.09 Bulindo-Kiira'!E23,'24.09 Bulindo-Kira'!E23,'25.09 Bulindo-Kira'!E23,'27.09 Bulindo-Kira'!E23,'26.09 Bulind-Kira-24h'!E23,'28.09 Bulindo-Kira- 24h'!E23,'29.09 Bulindo-Kira'!E23)</f>
        <v>5.4285714285714288</v>
      </c>
      <c r="F23" s="49">
        <f>AVERAGE('23.09 Bulindo-Kiira'!F23,'24.09 Bulindo-Kira'!F23,'25.09 Bulindo-Kira'!F23,'27.09 Bulindo-Kira'!F23,'26.09 Bulind-Kira-24h'!F23,'28.09 Bulindo-Kira- 24h'!F23,'29.09 Bulindo-Kira'!F23)</f>
        <v>9.7142857142857135</v>
      </c>
      <c r="G23" s="49">
        <f>AVERAGE('23.09 Bulindo-Kiira'!G23,'24.09 Bulindo-Kira'!G23,'25.09 Bulindo-Kira'!G23,'27.09 Bulindo-Kira'!G23,'26.09 Bulind-Kira-24h'!G23,'28.09 Bulindo-Kira- 24h'!G23,'29.09 Bulindo-Kira'!G23)</f>
        <v>0.14285714285714285</v>
      </c>
      <c r="H23" s="49">
        <f>AVERAGE('23.09 Bulindo-Kiira'!H23,'24.09 Bulindo-Kira'!H23,'25.09 Bulindo-Kira'!H23,'27.09 Bulindo-Kira'!H23,'26.09 Bulind-Kira-24h'!H23,'28.09 Bulindo-Kira- 24h'!H23,'29.09 Bulindo-Kira'!H23)</f>
        <v>0.7142857142857143</v>
      </c>
      <c r="I23" s="49">
        <f>AVERAGE('23.09 Bulindo-Kiira'!I23,'24.09 Bulindo-Kira'!I23,'25.09 Bulindo-Kira'!I23,'27.09 Bulindo-Kira'!I23,'26.09 Bulind-Kira-24h'!I23,'28.09 Bulindo-Kira- 24h'!I23,'29.09 Bulindo-Kira'!I23)</f>
        <v>5.7142857142857144</v>
      </c>
      <c r="J23" s="49">
        <f>AVERAGE('23.09 Bulindo-Kiira'!J23,'24.09 Bulindo-Kira'!J23,'25.09 Bulindo-Kira'!J23,'27.09 Bulindo-Kira'!J23,'26.09 Bulind-Kira-24h'!J23,'28.09 Bulindo-Kira- 24h'!J23,'29.09 Bulindo-Kira'!J23)</f>
        <v>0.8571428571428571</v>
      </c>
      <c r="K23" s="49">
        <f>AVERAGE('23.09 Bulindo-Kiira'!K23,'24.09 Bulindo-Kira'!K23,'25.09 Bulindo-Kira'!K23,'27.09 Bulindo-Kira'!K23,'26.09 Bulind-Kira-24h'!K23,'28.09 Bulindo-Kira- 24h'!K23,'29.09 Bulindo-Kira'!K23)</f>
        <v>0.42857142857142855</v>
      </c>
      <c r="L23" s="49">
        <f>AVERAGE('23.09 Bulindo-Kiira'!L23,'24.09 Bulindo-Kira'!L23,'25.09 Bulindo-Kira'!L23,'27.09 Bulindo-Kira'!L23,'26.09 Bulind-Kira-24h'!L23,'28.09 Bulindo-Kira- 24h'!L23,'29.09 Bulindo-Kira'!L23)</f>
        <v>0</v>
      </c>
      <c r="M23" s="49">
        <f>AVERAGE('23.09 Bulindo-Kiira'!M23,'24.09 Bulindo-Kira'!M23,'25.09 Bulindo-Kira'!M23,'27.09 Bulindo-Kira'!M23,'26.09 Bulind-Kira-24h'!M23,'28.09 Bulindo-Kira- 24h'!M23,'29.09 Bulindo-Kira'!M23)</f>
        <v>91</v>
      </c>
      <c r="N23" s="49">
        <f>AVERAGE('23.09 Bulindo-Kiira'!N23,'24.09 Bulindo-Kira'!N23,'25.09 Bulindo-Kira'!N23,'27.09 Bulindo-Kira'!N23,'26.09 Bulind-Kira-24h'!N23,'28.09 Bulindo-Kira- 24h'!N23,'29.09 Bulindo-Kira'!N23)</f>
        <v>0</v>
      </c>
      <c r="O23" s="15">
        <f t="shared" si="0"/>
        <v>86.142857142857125</v>
      </c>
      <c r="P23" s="15">
        <f t="shared" si="1"/>
        <v>177.14285714285711</v>
      </c>
      <c r="R23" s="1" t="s">
        <v>147</v>
      </c>
      <c r="S23" s="34">
        <f>SUM(C62:C65)</f>
        <v>172</v>
      </c>
      <c r="T23" s="34">
        <f t="shared" ref="T23:AF23" si="15">SUM(D62:D65)</f>
        <v>23</v>
      </c>
      <c r="U23" s="34">
        <f t="shared" si="15"/>
        <v>21</v>
      </c>
      <c r="V23" s="34">
        <f t="shared" si="15"/>
        <v>31.5</v>
      </c>
      <c r="W23" s="34">
        <f t="shared" si="15"/>
        <v>0</v>
      </c>
      <c r="X23" s="34">
        <f t="shared" si="15"/>
        <v>0</v>
      </c>
      <c r="Y23" s="34">
        <f t="shared" si="15"/>
        <v>22.5</v>
      </c>
      <c r="Z23" s="34">
        <f t="shared" si="15"/>
        <v>0.5</v>
      </c>
      <c r="AA23" s="34">
        <f t="shared" si="15"/>
        <v>2</v>
      </c>
      <c r="AB23" s="34">
        <f t="shared" si="15"/>
        <v>0</v>
      </c>
      <c r="AC23" s="34">
        <f t="shared" si="15"/>
        <v>316</v>
      </c>
      <c r="AD23" s="34">
        <f t="shared" si="15"/>
        <v>0</v>
      </c>
      <c r="AE23" s="58">
        <f t="shared" si="15"/>
        <v>272.5</v>
      </c>
      <c r="AF23" s="58">
        <f t="shared" si="15"/>
        <v>588.5</v>
      </c>
    </row>
    <row r="24" spans="2:32" ht="23.1" customHeight="1" x14ac:dyDescent="0.25">
      <c r="B24" s="23" t="s">
        <v>51</v>
      </c>
      <c r="C24" s="49">
        <f>AVERAGE('23.09 Bulindo-Kiira'!C24,'24.09 Bulindo-Kira'!C24,'25.09 Bulindo-Kira'!C24,'27.09 Bulindo-Kira'!C24,'26.09 Bulind-Kira-24h'!C24,'28.09 Bulindo-Kira- 24h'!C24,'29.09 Bulindo-Kira'!C24)</f>
        <v>46.714285714285715</v>
      </c>
      <c r="D24" s="49">
        <f>AVERAGE('23.09 Bulindo-Kiira'!D24,'24.09 Bulindo-Kira'!D24,'25.09 Bulindo-Kira'!D24,'27.09 Bulindo-Kira'!D24,'26.09 Bulind-Kira-24h'!D24,'28.09 Bulindo-Kira- 24h'!D24,'29.09 Bulindo-Kira'!D24)</f>
        <v>9.4285714285714288</v>
      </c>
      <c r="E24" s="49">
        <f>AVERAGE('23.09 Bulindo-Kiira'!E24,'24.09 Bulindo-Kira'!E24,'25.09 Bulindo-Kira'!E24,'27.09 Bulindo-Kira'!E24,'26.09 Bulind-Kira-24h'!E24,'28.09 Bulindo-Kira- 24h'!E24,'29.09 Bulindo-Kira'!E24)</f>
        <v>3.7142857142857144</v>
      </c>
      <c r="F24" s="49">
        <f>AVERAGE('23.09 Bulindo-Kiira'!F24,'24.09 Bulindo-Kira'!F24,'25.09 Bulindo-Kira'!F24,'27.09 Bulindo-Kira'!F24,'26.09 Bulind-Kira-24h'!F24,'28.09 Bulindo-Kira- 24h'!F24,'29.09 Bulindo-Kira'!F24)</f>
        <v>10.428571428571429</v>
      </c>
      <c r="G24" s="49">
        <f>AVERAGE('23.09 Bulindo-Kiira'!G24,'24.09 Bulindo-Kira'!G24,'25.09 Bulindo-Kira'!G24,'27.09 Bulindo-Kira'!G24,'26.09 Bulind-Kira-24h'!G24,'28.09 Bulindo-Kira- 24h'!G24,'29.09 Bulindo-Kira'!G24)</f>
        <v>0.14285714285714285</v>
      </c>
      <c r="H24" s="49">
        <f>AVERAGE('23.09 Bulindo-Kiira'!H24,'24.09 Bulindo-Kira'!H24,'25.09 Bulindo-Kira'!H24,'27.09 Bulindo-Kira'!H24,'26.09 Bulind-Kira-24h'!H24,'28.09 Bulindo-Kira- 24h'!H24,'29.09 Bulindo-Kira'!H24)</f>
        <v>0.14285714285714285</v>
      </c>
      <c r="I24" s="49">
        <f>AVERAGE('23.09 Bulindo-Kiira'!I24,'24.09 Bulindo-Kira'!I24,'25.09 Bulindo-Kira'!I24,'27.09 Bulindo-Kira'!I24,'26.09 Bulind-Kira-24h'!I24,'28.09 Bulindo-Kira- 24h'!I24,'29.09 Bulindo-Kira'!I24)</f>
        <v>7.8571428571428568</v>
      </c>
      <c r="J24" s="49">
        <f>AVERAGE('23.09 Bulindo-Kiira'!J24,'24.09 Bulindo-Kira'!J24,'25.09 Bulindo-Kira'!J24,'27.09 Bulindo-Kira'!J24,'26.09 Bulind-Kira-24h'!J24,'28.09 Bulindo-Kira- 24h'!J24,'29.09 Bulindo-Kira'!J24)</f>
        <v>0.8571428571428571</v>
      </c>
      <c r="K24" s="49">
        <f>AVERAGE('23.09 Bulindo-Kiira'!K24,'24.09 Bulindo-Kira'!K24,'25.09 Bulindo-Kira'!K24,'27.09 Bulindo-Kira'!K24,'26.09 Bulind-Kira-24h'!K24,'28.09 Bulindo-Kira- 24h'!K24,'29.09 Bulindo-Kira'!K24)</f>
        <v>0.5714285714285714</v>
      </c>
      <c r="L24" s="49">
        <f>AVERAGE('23.09 Bulindo-Kiira'!L24,'24.09 Bulindo-Kira'!L24,'25.09 Bulindo-Kira'!L24,'27.09 Bulindo-Kira'!L24,'26.09 Bulind-Kira-24h'!L24,'28.09 Bulindo-Kira- 24h'!L24,'29.09 Bulindo-Kira'!L24)</f>
        <v>0.14285714285714285</v>
      </c>
      <c r="M24" s="49">
        <f>AVERAGE('23.09 Bulindo-Kiira'!M24,'24.09 Bulindo-Kira'!M24,'25.09 Bulindo-Kira'!M24,'27.09 Bulindo-Kira'!M24,'26.09 Bulind-Kira-24h'!M24,'28.09 Bulindo-Kira- 24h'!M24,'29.09 Bulindo-Kira'!M24)</f>
        <v>76.142857142857139</v>
      </c>
      <c r="N24" s="49">
        <f>AVERAGE('23.09 Bulindo-Kiira'!N24,'24.09 Bulindo-Kira'!N24,'25.09 Bulindo-Kira'!N24,'27.09 Bulindo-Kira'!N24,'26.09 Bulind-Kira-24h'!N24,'28.09 Bulindo-Kira- 24h'!N24,'29.09 Bulindo-Kira'!N24)</f>
        <v>0</v>
      </c>
      <c r="O24" s="15">
        <f t="shared" si="0"/>
        <v>80</v>
      </c>
      <c r="P24" s="15">
        <f t="shared" si="1"/>
        <v>156.14285714285714</v>
      </c>
      <c r="R24" s="1" t="s">
        <v>148</v>
      </c>
      <c r="S24" s="34">
        <f>SUM(C66:C69)</f>
        <v>126</v>
      </c>
      <c r="T24" s="34">
        <f t="shared" ref="T24:AF24" si="16">SUM(D66:D69)</f>
        <v>17</v>
      </c>
      <c r="U24" s="34">
        <f t="shared" si="16"/>
        <v>13.5</v>
      </c>
      <c r="V24" s="34">
        <f t="shared" si="16"/>
        <v>21</v>
      </c>
      <c r="W24" s="34">
        <f t="shared" si="16"/>
        <v>0.5</v>
      </c>
      <c r="X24" s="34">
        <f t="shared" si="16"/>
        <v>0</v>
      </c>
      <c r="Y24" s="34">
        <f t="shared" si="16"/>
        <v>12</v>
      </c>
      <c r="Z24" s="34">
        <f t="shared" si="16"/>
        <v>1.5</v>
      </c>
      <c r="AA24" s="34">
        <f t="shared" si="16"/>
        <v>0</v>
      </c>
      <c r="AB24" s="34">
        <f t="shared" si="16"/>
        <v>0</v>
      </c>
      <c r="AC24" s="34">
        <f t="shared" si="16"/>
        <v>215</v>
      </c>
      <c r="AD24" s="34">
        <f t="shared" si="16"/>
        <v>0</v>
      </c>
      <c r="AE24" s="58">
        <f t="shared" si="16"/>
        <v>191.5</v>
      </c>
      <c r="AF24" s="58">
        <f t="shared" si="16"/>
        <v>406.5</v>
      </c>
    </row>
    <row r="25" spans="2:32" ht="23.1" customHeight="1" x14ac:dyDescent="0.25">
      <c r="B25" s="23" t="s">
        <v>52</v>
      </c>
      <c r="C25" s="49">
        <f>AVERAGE('23.09 Bulindo-Kiira'!C25,'24.09 Bulindo-Kira'!C25,'25.09 Bulindo-Kira'!C25,'27.09 Bulindo-Kira'!C25,'26.09 Bulind-Kira-24h'!C25,'28.09 Bulindo-Kira- 24h'!C25,'29.09 Bulindo-Kira'!C25)</f>
        <v>48.428571428571431</v>
      </c>
      <c r="D25" s="49">
        <f>AVERAGE('23.09 Bulindo-Kiira'!D25,'24.09 Bulindo-Kira'!D25,'25.09 Bulindo-Kira'!D25,'27.09 Bulindo-Kira'!D25,'26.09 Bulind-Kira-24h'!D25,'28.09 Bulindo-Kira- 24h'!D25,'29.09 Bulindo-Kira'!D25)</f>
        <v>5.1428571428571432</v>
      </c>
      <c r="E25" s="49">
        <f>AVERAGE('23.09 Bulindo-Kiira'!E25,'24.09 Bulindo-Kira'!E25,'25.09 Bulindo-Kira'!E25,'27.09 Bulindo-Kira'!E25,'26.09 Bulind-Kira-24h'!E25,'28.09 Bulindo-Kira- 24h'!E25,'29.09 Bulindo-Kira'!E25)</f>
        <v>4</v>
      </c>
      <c r="F25" s="49">
        <f>AVERAGE('23.09 Bulindo-Kiira'!F25,'24.09 Bulindo-Kira'!F25,'25.09 Bulindo-Kira'!F25,'27.09 Bulindo-Kira'!F25,'26.09 Bulind-Kira-24h'!F25,'28.09 Bulindo-Kira- 24h'!F25,'29.09 Bulindo-Kira'!F25)</f>
        <v>9.2857142857142865</v>
      </c>
      <c r="G25" s="49">
        <f>AVERAGE('23.09 Bulindo-Kiira'!G25,'24.09 Bulindo-Kira'!G25,'25.09 Bulindo-Kira'!G25,'27.09 Bulindo-Kira'!G25,'26.09 Bulind-Kira-24h'!G25,'28.09 Bulindo-Kira- 24h'!G25,'29.09 Bulindo-Kira'!G25)</f>
        <v>0</v>
      </c>
      <c r="H25" s="49">
        <f>AVERAGE('23.09 Bulindo-Kiira'!H25,'24.09 Bulindo-Kira'!H25,'25.09 Bulindo-Kira'!H25,'27.09 Bulindo-Kira'!H25,'26.09 Bulind-Kira-24h'!H25,'28.09 Bulindo-Kira- 24h'!H25,'29.09 Bulindo-Kira'!H25)</f>
        <v>0</v>
      </c>
      <c r="I25" s="49">
        <f>AVERAGE('23.09 Bulindo-Kiira'!I25,'24.09 Bulindo-Kira'!I25,'25.09 Bulindo-Kira'!I25,'27.09 Bulindo-Kira'!I25,'26.09 Bulind-Kira-24h'!I25,'28.09 Bulindo-Kira- 24h'!I25,'29.09 Bulindo-Kira'!I25)</f>
        <v>9.1428571428571423</v>
      </c>
      <c r="J25" s="49">
        <f>AVERAGE('23.09 Bulindo-Kiira'!J25,'24.09 Bulindo-Kira'!J25,'25.09 Bulindo-Kira'!J25,'27.09 Bulindo-Kira'!J25,'26.09 Bulind-Kira-24h'!J25,'28.09 Bulindo-Kira- 24h'!J25,'29.09 Bulindo-Kira'!J25)</f>
        <v>0.5714285714285714</v>
      </c>
      <c r="K25" s="49">
        <f>AVERAGE('23.09 Bulindo-Kiira'!K25,'24.09 Bulindo-Kira'!K25,'25.09 Bulindo-Kira'!K25,'27.09 Bulindo-Kira'!K25,'26.09 Bulind-Kira-24h'!K25,'28.09 Bulindo-Kira- 24h'!K25,'29.09 Bulindo-Kira'!K25)</f>
        <v>0.7142857142857143</v>
      </c>
      <c r="L25" s="49">
        <f>AVERAGE('23.09 Bulindo-Kiira'!L25,'24.09 Bulindo-Kira'!L25,'25.09 Bulindo-Kira'!L25,'27.09 Bulindo-Kira'!L25,'26.09 Bulind-Kira-24h'!L25,'28.09 Bulindo-Kira- 24h'!L25,'29.09 Bulindo-Kira'!L25)</f>
        <v>0</v>
      </c>
      <c r="M25" s="49">
        <f>AVERAGE('23.09 Bulindo-Kiira'!M25,'24.09 Bulindo-Kira'!M25,'25.09 Bulindo-Kira'!M25,'27.09 Bulindo-Kira'!M25,'26.09 Bulind-Kira-24h'!M25,'28.09 Bulindo-Kira- 24h'!M25,'29.09 Bulindo-Kira'!M25)</f>
        <v>86.142857142857139</v>
      </c>
      <c r="N25" s="49">
        <f>AVERAGE('23.09 Bulindo-Kiira'!N25,'24.09 Bulindo-Kira'!N25,'25.09 Bulindo-Kira'!N25,'27.09 Bulindo-Kira'!N25,'26.09 Bulind-Kira-24h'!N25,'28.09 Bulindo-Kira- 24h'!N25,'29.09 Bulindo-Kira'!N25)</f>
        <v>0.14285714285714285</v>
      </c>
      <c r="O25" s="15">
        <f t="shared" si="0"/>
        <v>77.428571428571416</v>
      </c>
      <c r="P25" s="15">
        <f t="shared" si="1"/>
        <v>163.57142857142856</v>
      </c>
      <c r="R25" s="1" t="s">
        <v>149</v>
      </c>
      <c r="S25" s="34">
        <f>SUM(C70:C73)</f>
        <v>100</v>
      </c>
      <c r="T25" s="34">
        <f t="shared" ref="T25:AF25" si="17">SUM(D70:D73)</f>
        <v>12.5</v>
      </c>
      <c r="U25" s="34">
        <f t="shared" si="17"/>
        <v>9</v>
      </c>
      <c r="V25" s="34">
        <f t="shared" si="17"/>
        <v>14.5</v>
      </c>
      <c r="W25" s="34">
        <f t="shared" si="17"/>
        <v>0.5</v>
      </c>
      <c r="X25" s="34">
        <f t="shared" si="17"/>
        <v>0</v>
      </c>
      <c r="Y25" s="34">
        <f t="shared" si="17"/>
        <v>6</v>
      </c>
      <c r="Z25" s="34">
        <f t="shared" si="17"/>
        <v>0.5</v>
      </c>
      <c r="AA25" s="34">
        <f t="shared" si="17"/>
        <v>0.5</v>
      </c>
      <c r="AB25" s="34">
        <f t="shared" si="17"/>
        <v>0</v>
      </c>
      <c r="AC25" s="34">
        <f t="shared" si="17"/>
        <v>178</v>
      </c>
      <c r="AD25" s="34">
        <f t="shared" si="17"/>
        <v>0</v>
      </c>
      <c r="AE25" s="58">
        <f t="shared" si="17"/>
        <v>143.5</v>
      </c>
      <c r="AF25" s="58">
        <f t="shared" si="17"/>
        <v>321.5</v>
      </c>
    </row>
    <row r="26" spans="2:32" ht="23.1" customHeight="1" x14ac:dyDescent="0.25">
      <c r="B26" s="23" t="s">
        <v>53</v>
      </c>
      <c r="C26" s="49">
        <f>AVERAGE('23.09 Bulindo-Kiira'!C26,'24.09 Bulindo-Kira'!C26,'25.09 Bulindo-Kira'!C26,'27.09 Bulindo-Kira'!C26,'26.09 Bulind-Kira-24h'!C26,'28.09 Bulindo-Kira- 24h'!C26,'29.09 Bulindo-Kira'!C26)</f>
        <v>51.142857142857146</v>
      </c>
      <c r="D26" s="49">
        <f>AVERAGE('23.09 Bulindo-Kiira'!D26,'24.09 Bulindo-Kira'!D26,'25.09 Bulindo-Kira'!D26,'27.09 Bulindo-Kira'!D26,'26.09 Bulind-Kira-24h'!D26,'28.09 Bulindo-Kira- 24h'!D26,'29.09 Bulindo-Kira'!D26)</f>
        <v>6.2857142857142856</v>
      </c>
      <c r="E26" s="49">
        <f>AVERAGE('23.09 Bulindo-Kiira'!E26,'24.09 Bulindo-Kira'!E26,'25.09 Bulindo-Kira'!E26,'27.09 Bulindo-Kira'!E26,'26.09 Bulind-Kira-24h'!E26,'28.09 Bulindo-Kira- 24h'!E26,'29.09 Bulindo-Kira'!E26)</f>
        <v>6.2857142857142856</v>
      </c>
      <c r="F26" s="49">
        <f>AVERAGE('23.09 Bulindo-Kiira'!F26,'24.09 Bulindo-Kira'!F26,'25.09 Bulindo-Kira'!F26,'27.09 Bulindo-Kira'!F26,'26.09 Bulind-Kira-24h'!F26,'28.09 Bulindo-Kira- 24h'!F26,'29.09 Bulindo-Kira'!F26)</f>
        <v>9.7142857142857135</v>
      </c>
      <c r="G26" s="49">
        <f>AVERAGE('23.09 Bulindo-Kiira'!G26,'24.09 Bulindo-Kira'!G26,'25.09 Bulindo-Kira'!G26,'27.09 Bulindo-Kira'!G26,'26.09 Bulind-Kira-24h'!G26,'28.09 Bulindo-Kira- 24h'!G26,'29.09 Bulindo-Kira'!G26)</f>
        <v>0</v>
      </c>
      <c r="H26" s="49">
        <f>AVERAGE('23.09 Bulindo-Kiira'!H26,'24.09 Bulindo-Kira'!H26,'25.09 Bulindo-Kira'!H26,'27.09 Bulindo-Kira'!H26,'26.09 Bulind-Kira-24h'!H26,'28.09 Bulindo-Kira- 24h'!H26,'29.09 Bulindo-Kira'!H26)</f>
        <v>0</v>
      </c>
      <c r="I26" s="49">
        <f>AVERAGE('23.09 Bulindo-Kiira'!I26,'24.09 Bulindo-Kira'!I26,'25.09 Bulindo-Kira'!I26,'27.09 Bulindo-Kira'!I26,'26.09 Bulind-Kira-24h'!I26,'28.09 Bulindo-Kira- 24h'!I26,'29.09 Bulindo-Kira'!I26)</f>
        <v>7.5714285714285712</v>
      </c>
      <c r="J26" s="49">
        <f>AVERAGE('23.09 Bulindo-Kiira'!J26,'24.09 Bulindo-Kira'!J26,'25.09 Bulindo-Kira'!J26,'27.09 Bulindo-Kira'!J26,'26.09 Bulind-Kira-24h'!J26,'28.09 Bulindo-Kira- 24h'!J26,'29.09 Bulindo-Kira'!J26)</f>
        <v>0.8571428571428571</v>
      </c>
      <c r="K26" s="49">
        <f>AVERAGE('23.09 Bulindo-Kiira'!K26,'24.09 Bulindo-Kira'!K26,'25.09 Bulindo-Kira'!K26,'27.09 Bulindo-Kira'!K26,'26.09 Bulind-Kira-24h'!K26,'28.09 Bulindo-Kira- 24h'!K26,'29.09 Bulindo-Kira'!K26)</f>
        <v>1</v>
      </c>
      <c r="L26" s="49">
        <f>AVERAGE('23.09 Bulindo-Kiira'!L26,'24.09 Bulindo-Kira'!L26,'25.09 Bulindo-Kira'!L26,'27.09 Bulindo-Kira'!L26,'26.09 Bulind-Kira-24h'!L26,'28.09 Bulindo-Kira- 24h'!L26,'29.09 Bulindo-Kira'!L26)</f>
        <v>0</v>
      </c>
      <c r="M26" s="49">
        <f>AVERAGE('23.09 Bulindo-Kiira'!M26,'24.09 Bulindo-Kira'!M26,'25.09 Bulindo-Kira'!M26,'27.09 Bulindo-Kira'!M26,'26.09 Bulind-Kira-24h'!M26,'28.09 Bulindo-Kira- 24h'!M26,'29.09 Bulindo-Kira'!M26)</f>
        <v>84.428571428571431</v>
      </c>
      <c r="N26" s="49">
        <f>AVERAGE('23.09 Bulindo-Kiira'!N26,'24.09 Bulindo-Kira'!N26,'25.09 Bulindo-Kira'!N26,'27.09 Bulindo-Kira'!N26,'26.09 Bulind-Kira-24h'!N26,'28.09 Bulindo-Kira- 24h'!N26,'29.09 Bulindo-Kira'!N26)</f>
        <v>0</v>
      </c>
      <c r="O26" s="15">
        <f t="shared" si="0"/>
        <v>82.857142857142861</v>
      </c>
      <c r="P26" s="15">
        <f t="shared" si="1"/>
        <v>167.28571428571428</v>
      </c>
      <c r="R26" s="1" t="s">
        <v>150</v>
      </c>
      <c r="S26" s="34">
        <f>SUM(C74:C77)</f>
        <v>57</v>
      </c>
      <c r="T26" s="34">
        <f t="shared" ref="T26:AF26" si="18">SUM(D74:D77)</f>
        <v>6.5</v>
      </c>
      <c r="U26" s="34">
        <f t="shared" si="18"/>
        <v>6.5</v>
      </c>
      <c r="V26" s="34">
        <f t="shared" si="18"/>
        <v>4.5</v>
      </c>
      <c r="W26" s="34">
        <f t="shared" si="18"/>
        <v>0</v>
      </c>
      <c r="X26" s="34">
        <f t="shared" si="18"/>
        <v>0</v>
      </c>
      <c r="Y26" s="34">
        <f t="shared" si="18"/>
        <v>6</v>
      </c>
      <c r="Z26" s="34">
        <f t="shared" si="18"/>
        <v>1</v>
      </c>
      <c r="AA26" s="34">
        <f t="shared" si="18"/>
        <v>0.5</v>
      </c>
      <c r="AB26" s="34">
        <f t="shared" si="18"/>
        <v>0</v>
      </c>
      <c r="AC26" s="34">
        <f t="shared" si="18"/>
        <v>105</v>
      </c>
      <c r="AD26" s="34">
        <f t="shared" si="18"/>
        <v>0</v>
      </c>
      <c r="AE26" s="58">
        <f t="shared" si="18"/>
        <v>82</v>
      </c>
      <c r="AF26" s="58">
        <f t="shared" si="18"/>
        <v>187</v>
      </c>
    </row>
    <row r="27" spans="2:32" ht="23.1" customHeight="1" x14ac:dyDescent="0.25">
      <c r="B27" s="23" t="s">
        <v>54</v>
      </c>
      <c r="C27" s="49">
        <f>AVERAGE('23.09 Bulindo-Kiira'!C27,'24.09 Bulindo-Kira'!C27,'25.09 Bulindo-Kira'!C27,'27.09 Bulindo-Kira'!C27,'26.09 Bulind-Kira-24h'!C27,'28.09 Bulindo-Kira- 24h'!C27,'29.09 Bulindo-Kira'!C27)</f>
        <v>49.714285714285715</v>
      </c>
      <c r="D27" s="49">
        <f>AVERAGE('23.09 Bulindo-Kiira'!D27,'24.09 Bulindo-Kira'!D27,'25.09 Bulindo-Kira'!D27,'27.09 Bulindo-Kira'!D27,'26.09 Bulind-Kira-24h'!D27,'28.09 Bulindo-Kira- 24h'!D27,'29.09 Bulindo-Kira'!D27)</f>
        <v>6.2857142857142856</v>
      </c>
      <c r="E27" s="49">
        <f>AVERAGE('23.09 Bulindo-Kiira'!E27,'24.09 Bulindo-Kira'!E27,'25.09 Bulindo-Kira'!E27,'27.09 Bulindo-Kira'!E27,'26.09 Bulind-Kira-24h'!E27,'28.09 Bulindo-Kira- 24h'!E27,'29.09 Bulindo-Kira'!E27)</f>
        <v>5.1428571428571432</v>
      </c>
      <c r="F27" s="49">
        <f>AVERAGE('23.09 Bulindo-Kiira'!F27,'24.09 Bulindo-Kira'!F27,'25.09 Bulindo-Kira'!F27,'27.09 Bulindo-Kira'!F27,'26.09 Bulind-Kira-24h'!F27,'28.09 Bulindo-Kira- 24h'!F27,'29.09 Bulindo-Kira'!F27)</f>
        <v>9.4285714285714288</v>
      </c>
      <c r="G27" s="49">
        <f>AVERAGE('23.09 Bulindo-Kiira'!G27,'24.09 Bulindo-Kira'!G27,'25.09 Bulindo-Kira'!G27,'27.09 Bulindo-Kira'!G27,'26.09 Bulind-Kira-24h'!G27,'28.09 Bulindo-Kira- 24h'!G27,'29.09 Bulindo-Kira'!G27)</f>
        <v>0.5714285714285714</v>
      </c>
      <c r="H27" s="49">
        <f>AVERAGE('23.09 Bulindo-Kiira'!H27,'24.09 Bulindo-Kira'!H27,'25.09 Bulindo-Kira'!H27,'27.09 Bulindo-Kira'!H27,'26.09 Bulind-Kira-24h'!H27,'28.09 Bulindo-Kira- 24h'!H27,'29.09 Bulindo-Kira'!H27)</f>
        <v>0</v>
      </c>
      <c r="I27" s="49">
        <f>AVERAGE('23.09 Bulindo-Kiira'!I27,'24.09 Bulindo-Kira'!I27,'25.09 Bulindo-Kira'!I27,'27.09 Bulindo-Kira'!I27,'26.09 Bulind-Kira-24h'!I27,'28.09 Bulindo-Kira- 24h'!I27,'29.09 Bulindo-Kira'!I27)</f>
        <v>8</v>
      </c>
      <c r="J27" s="49">
        <f>AVERAGE('23.09 Bulindo-Kiira'!J27,'24.09 Bulindo-Kira'!J27,'25.09 Bulindo-Kira'!J27,'27.09 Bulindo-Kira'!J27,'26.09 Bulind-Kira-24h'!J27,'28.09 Bulindo-Kira- 24h'!J27,'29.09 Bulindo-Kira'!J27)</f>
        <v>1.2857142857142858</v>
      </c>
      <c r="K27" s="49">
        <f>AVERAGE('23.09 Bulindo-Kiira'!K27,'24.09 Bulindo-Kira'!K27,'25.09 Bulindo-Kira'!K27,'27.09 Bulindo-Kira'!K27,'26.09 Bulind-Kira-24h'!K27,'28.09 Bulindo-Kira- 24h'!K27,'29.09 Bulindo-Kira'!K27)</f>
        <v>1</v>
      </c>
      <c r="L27" s="49">
        <f>AVERAGE('23.09 Bulindo-Kiira'!L27,'24.09 Bulindo-Kira'!L27,'25.09 Bulindo-Kira'!L27,'27.09 Bulindo-Kira'!L27,'26.09 Bulind-Kira-24h'!L27,'28.09 Bulindo-Kira- 24h'!L27,'29.09 Bulindo-Kira'!L27)</f>
        <v>0</v>
      </c>
      <c r="M27" s="49">
        <f>AVERAGE('23.09 Bulindo-Kiira'!M27,'24.09 Bulindo-Kira'!M27,'25.09 Bulindo-Kira'!M27,'27.09 Bulindo-Kira'!M27,'26.09 Bulind-Kira-24h'!M27,'28.09 Bulindo-Kira- 24h'!M27,'29.09 Bulindo-Kira'!M27)</f>
        <v>77.571428571428569</v>
      </c>
      <c r="N27" s="49">
        <f>AVERAGE('23.09 Bulindo-Kiira'!N27,'24.09 Bulindo-Kira'!N27,'25.09 Bulindo-Kira'!N27,'27.09 Bulindo-Kira'!N27,'26.09 Bulind-Kira-24h'!N27,'28.09 Bulindo-Kira- 24h'!N27,'29.09 Bulindo-Kira'!N27)</f>
        <v>0.14285714285714285</v>
      </c>
      <c r="O27" s="15">
        <f t="shared" si="0"/>
        <v>81.571428571428569</v>
      </c>
      <c r="P27" s="15">
        <f t="shared" si="1"/>
        <v>159.14285714285714</v>
      </c>
      <c r="R27" s="1" t="s">
        <v>151</v>
      </c>
      <c r="S27" s="34">
        <f>SUM(C78:C81)</f>
        <v>39.5</v>
      </c>
      <c r="T27" s="34">
        <f t="shared" ref="T27:AF27" si="19">SUM(D78:D81)</f>
        <v>2.5</v>
      </c>
      <c r="U27" s="34">
        <f t="shared" si="19"/>
        <v>1.5</v>
      </c>
      <c r="V27" s="34">
        <f t="shared" si="19"/>
        <v>3.5</v>
      </c>
      <c r="W27" s="34">
        <f t="shared" si="19"/>
        <v>0.5</v>
      </c>
      <c r="X27" s="34">
        <f t="shared" si="19"/>
        <v>0</v>
      </c>
      <c r="Y27" s="34">
        <f t="shared" si="19"/>
        <v>2.5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55</v>
      </c>
      <c r="AD27" s="34">
        <f t="shared" si="19"/>
        <v>0</v>
      </c>
      <c r="AE27" s="58">
        <f t="shared" si="19"/>
        <v>50.5</v>
      </c>
      <c r="AF27" s="58">
        <f t="shared" si="19"/>
        <v>105.5</v>
      </c>
    </row>
    <row r="28" spans="2:32" ht="23.1" customHeight="1" x14ac:dyDescent="0.25">
      <c r="B28" s="23" t="s">
        <v>55</v>
      </c>
      <c r="C28" s="49">
        <f>AVERAGE('23.09 Bulindo-Kiira'!C28,'24.09 Bulindo-Kira'!C28,'25.09 Bulindo-Kira'!C28,'27.09 Bulindo-Kira'!C28,'26.09 Bulind-Kira-24h'!C28,'28.09 Bulindo-Kira- 24h'!C28,'29.09 Bulindo-Kira'!C28)</f>
        <v>42.285714285714285</v>
      </c>
      <c r="D28" s="49">
        <f>AVERAGE('23.09 Bulindo-Kiira'!D28,'24.09 Bulindo-Kira'!D28,'25.09 Bulindo-Kira'!D28,'27.09 Bulindo-Kira'!D28,'26.09 Bulind-Kira-24h'!D28,'28.09 Bulindo-Kira- 24h'!D28,'29.09 Bulindo-Kira'!D28)</f>
        <v>5.8571428571428568</v>
      </c>
      <c r="E28" s="49">
        <f>AVERAGE('23.09 Bulindo-Kiira'!E28,'24.09 Bulindo-Kira'!E28,'25.09 Bulindo-Kira'!E28,'27.09 Bulindo-Kira'!E28,'26.09 Bulind-Kira-24h'!E28,'28.09 Bulindo-Kira- 24h'!E28,'29.09 Bulindo-Kira'!E28)</f>
        <v>4.7142857142857144</v>
      </c>
      <c r="F28" s="49">
        <f>AVERAGE('23.09 Bulindo-Kiira'!F28,'24.09 Bulindo-Kira'!F28,'25.09 Bulindo-Kira'!F28,'27.09 Bulindo-Kira'!F28,'26.09 Bulind-Kira-24h'!F28,'28.09 Bulindo-Kira- 24h'!F28,'29.09 Bulindo-Kira'!F28)</f>
        <v>8.8571428571428577</v>
      </c>
      <c r="G28" s="49">
        <f>AVERAGE('23.09 Bulindo-Kiira'!G28,'24.09 Bulindo-Kira'!G28,'25.09 Bulindo-Kira'!G28,'27.09 Bulindo-Kira'!G28,'26.09 Bulind-Kira-24h'!G28,'28.09 Bulindo-Kira- 24h'!G28,'29.09 Bulindo-Kira'!G28)</f>
        <v>0</v>
      </c>
      <c r="H28" s="49">
        <f>AVERAGE('23.09 Bulindo-Kiira'!H28,'24.09 Bulindo-Kira'!H28,'25.09 Bulindo-Kira'!H28,'27.09 Bulindo-Kira'!H28,'26.09 Bulind-Kira-24h'!H28,'28.09 Bulindo-Kira- 24h'!H28,'29.09 Bulindo-Kira'!H28)</f>
        <v>0</v>
      </c>
      <c r="I28" s="49">
        <f>AVERAGE('23.09 Bulindo-Kiira'!I28,'24.09 Bulindo-Kira'!I28,'25.09 Bulindo-Kira'!I28,'27.09 Bulindo-Kira'!I28,'26.09 Bulind-Kira-24h'!I28,'28.09 Bulindo-Kira- 24h'!I28,'29.09 Bulindo-Kira'!I28)</f>
        <v>8.2857142857142865</v>
      </c>
      <c r="J28" s="49">
        <f>AVERAGE('23.09 Bulindo-Kiira'!J28,'24.09 Bulindo-Kira'!J28,'25.09 Bulindo-Kira'!J28,'27.09 Bulindo-Kira'!J28,'26.09 Bulind-Kira-24h'!J28,'28.09 Bulindo-Kira- 24h'!J28,'29.09 Bulindo-Kira'!J28)</f>
        <v>0.5714285714285714</v>
      </c>
      <c r="K28" s="49">
        <f>AVERAGE('23.09 Bulindo-Kiira'!K28,'24.09 Bulindo-Kira'!K28,'25.09 Bulindo-Kira'!K28,'27.09 Bulindo-Kira'!K28,'26.09 Bulind-Kira-24h'!K28,'28.09 Bulindo-Kira- 24h'!K28,'29.09 Bulindo-Kira'!K28)</f>
        <v>0.8571428571428571</v>
      </c>
      <c r="L28" s="49">
        <f>AVERAGE('23.09 Bulindo-Kiira'!L28,'24.09 Bulindo-Kira'!L28,'25.09 Bulindo-Kira'!L28,'27.09 Bulindo-Kira'!L28,'26.09 Bulind-Kira-24h'!L28,'28.09 Bulindo-Kira- 24h'!L28,'29.09 Bulindo-Kira'!L28)</f>
        <v>0.14285714285714285</v>
      </c>
      <c r="M28" s="49">
        <f>AVERAGE('23.09 Bulindo-Kiira'!M28,'24.09 Bulindo-Kira'!M28,'25.09 Bulindo-Kira'!M28,'27.09 Bulindo-Kira'!M28,'26.09 Bulind-Kira-24h'!M28,'28.09 Bulindo-Kira- 24h'!M28,'29.09 Bulindo-Kira'!M28)</f>
        <v>65.714285714285708</v>
      </c>
      <c r="N28" s="49">
        <f>AVERAGE('23.09 Bulindo-Kiira'!N28,'24.09 Bulindo-Kira'!N28,'25.09 Bulindo-Kira'!N28,'27.09 Bulindo-Kira'!N28,'26.09 Bulind-Kira-24h'!N28,'28.09 Bulindo-Kira- 24h'!N28,'29.09 Bulindo-Kira'!N28)</f>
        <v>0</v>
      </c>
      <c r="O28" s="15">
        <f t="shared" si="0"/>
        <v>71.571428571428569</v>
      </c>
      <c r="P28" s="15">
        <f t="shared" si="1"/>
        <v>137.28571428571428</v>
      </c>
      <c r="R28" s="1" t="s">
        <v>152</v>
      </c>
      <c r="S28" s="34">
        <f>SUM(C82:C85)</f>
        <v>18</v>
      </c>
      <c r="T28" s="34">
        <f t="shared" ref="T28:AF28" si="20">SUM(D82:D85)</f>
        <v>2.5</v>
      </c>
      <c r="U28" s="34">
        <f t="shared" si="20"/>
        <v>4</v>
      </c>
      <c r="V28" s="34">
        <f t="shared" si="20"/>
        <v>2.5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40</v>
      </c>
      <c r="AD28" s="34">
        <f t="shared" si="20"/>
        <v>0</v>
      </c>
      <c r="AE28" s="58">
        <f t="shared" si="20"/>
        <v>29</v>
      </c>
      <c r="AF28" s="58">
        <f t="shared" si="20"/>
        <v>69</v>
      </c>
    </row>
    <row r="29" spans="2:32" ht="23.1" customHeight="1" x14ac:dyDescent="0.25">
      <c r="B29" s="23" t="s">
        <v>56</v>
      </c>
      <c r="C29" s="49">
        <f>AVERAGE('23.09 Bulindo-Kiira'!C29,'24.09 Bulindo-Kira'!C29,'25.09 Bulindo-Kira'!C29,'27.09 Bulindo-Kira'!C29,'26.09 Bulind-Kira-24h'!C29,'28.09 Bulindo-Kira- 24h'!C29,'29.09 Bulindo-Kira'!C29)</f>
        <v>49.428571428571431</v>
      </c>
      <c r="D29" s="49">
        <f>AVERAGE('23.09 Bulindo-Kiira'!D29,'24.09 Bulindo-Kira'!D29,'25.09 Bulindo-Kira'!D29,'27.09 Bulindo-Kira'!D29,'26.09 Bulind-Kira-24h'!D29,'28.09 Bulindo-Kira- 24h'!D29,'29.09 Bulindo-Kira'!D29)</f>
        <v>5.7142857142857144</v>
      </c>
      <c r="E29" s="49">
        <f>AVERAGE('23.09 Bulindo-Kiira'!E29,'24.09 Bulindo-Kira'!E29,'25.09 Bulindo-Kira'!E29,'27.09 Bulindo-Kira'!E29,'26.09 Bulind-Kira-24h'!E29,'28.09 Bulindo-Kira- 24h'!E29,'29.09 Bulindo-Kira'!E29)</f>
        <v>7.2857142857142856</v>
      </c>
      <c r="F29" s="49">
        <f>AVERAGE('23.09 Bulindo-Kiira'!F29,'24.09 Bulindo-Kira'!F29,'25.09 Bulindo-Kira'!F29,'27.09 Bulindo-Kira'!F29,'26.09 Bulind-Kira-24h'!F29,'28.09 Bulindo-Kira- 24h'!F29,'29.09 Bulindo-Kira'!F29)</f>
        <v>8.4285714285714288</v>
      </c>
      <c r="G29" s="49">
        <f>AVERAGE('23.09 Bulindo-Kiira'!G29,'24.09 Bulindo-Kira'!G29,'25.09 Bulindo-Kira'!G29,'27.09 Bulindo-Kira'!G29,'26.09 Bulind-Kira-24h'!G29,'28.09 Bulindo-Kira- 24h'!G29,'29.09 Bulindo-Kira'!G29)</f>
        <v>0.14285714285714285</v>
      </c>
      <c r="H29" s="49">
        <f>AVERAGE('23.09 Bulindo-Kiira'!H29,'24.09 Bulindo-Kira'!H29,'25.09 Bulindo-Kira'!H29,'27.09 Bulindo-Kira'!H29,'26.09 Bulind-Kira-24h'!H29,'28.09 Bulindo-Kira- 24h'!H29,'29.09 Bulindo-Kira'!H29)</f>
        <v>0</v>
      </c>
      <c r="I29" s="49">
        <f>AVERAGE('23.09 Bulindo-Kiira'!I29,'24.09 Bulindo-Kira'!I29,'25.09 Bulindo-Kira'!I29,'27.09 Bulindo-Kira'!I29,'26.09 Bulind-Kira-24h'!I29,'28.09 Bulindo-Kira- 24h'!I29,'29.09 Bulindo-Kira'!I29)</f>
        <v>7.5714285714285712</v>
      </c>
      <c r="J29" s="49">
        <f>AVERAGE('23.09 Bulindo-Kiira'!J29,'24.09 Bulindo-Kira'!J29,'25.09 Bulindo-Kira'!J29,'27.09 Bulindo-Kira'!J29,'26.09 Bulind-Kira-24h'!J29,'28.09 Bulindo-Kira- 24h'!J29,'29.09 Bulindo-Kira'!J29)</f>
        <v>0.7142857142857143</v>
      </c>
      <c r="K29" s="49">
        <f>AVERAGE('23.09 Bulindo-Kiira'!K29,'24.09 Bulindo-Kira'!K29,'25.09 Bulindo-Kira'!K29,'27.09 Bulindo-Kira'!K29,'26.09 Bulind-Kira-24h'!K29,'28.09 Bulindo-Kira- 24h'!K29,'29.09 Bulindo-Kira'!K29)</f>
        <v>1.1428571428571428</v>
      </c>
      <c r="L29" s="49">
        <f>AVERAGE('23.09 Bulindo-Kiira'!L29,'24.09 Bulindo-Kira'!L29,'25.09 Bulindo-Kira'!L29,'27.09 Bulindo-Kira'!L29,'26.09 Bulind-Kira-24h'!L29,'28.09 Bulindo-Kira- 24h'!L29,'29.09 Bulindo-Kira'!L29)</f>
        <v>0.2857142857142857</v>
      </c>
      <c r="M29" s="49">
        <f>AVERAGE('23.09 Bulindo-Kiira'!M29,'24.09 Bulindo-Kira'!M29,'25.09 Bulindo-Kira'!M29,'27.09 Bulindo-Kira'!M29,'26.09 Bulind-Kira-24h'!M29,'28.09 Bulindo-Kira- 24h'!M29,'29.09 Bulindo-Kira'!M29)</f>
        <v>77.285714285714292</v>
      </c>
      <c r="N29" s="49">
        <f>AVERAGE('23.09 Bulindo-Kiira'!N29,'24.09 Bulindo-Kira'!N29,'25.09 Bulindo-Kira'!N29,'27.09 Bulindo-Kira'!N29,'26.09 Bulind-Kira-24h'!N29,'28.09 Bulindo-Kira- 24h'!N29,'29.09 Bulindo-Kira'!N29)</f>
        <v>0</v>
      </c>
      <c r="O29" s="15">
        <f t="shared" si="0"/>
        <v>80.714285714285708</v>
      </c>
      <c r="P29" s="15">
        <f t="shared" si="1"/>
        <v>158</v>
      </c>
      <c r="R29" s="1" t="s">
        <v>153</v>
      </c>
      <c r="S29" s="34">
        <f>SUM(C86:C89)</f>
        <v>17</v>
      </c>
      <c r="T29" s="34">
        <f t="shared" ref="T29:AF29" si="21">SUM(D86:D89)</f>
        <v>1</v>
      </c>
      <c r="U29" s="34">
        <f t="shared" si="21"/>
        <v>1.5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28.5</v>
      </c>
      <c r="AD29" s="34">
        <f t="shared" si="21"/>
        <v>0</v>
      </c>
      <c r="AE29" s="58">
        <f t="shared" si="21"/>
        <v>21.5</v>
      </c>
      <c r="AF29" s="58">
        <f t="shared" si="21"/>
        <v>50</v>
      </c>
    </row>
    <row r="30" spans="2:32" ht="23.1" customHeight="1" x14ac:dyDescent="0.25">
      <c r="B30" s="23" t="s">
        <v>57</v>
      </c>
      <c r="C30" s="49">
        <f>AVERAGE('23.09 Bulindo-Kiira'!C30,'24.09 Bulindo-Kira'!C30,'25.09 Bulindo-Kira'!C30,'27.09 Bulindo-Kira'!C30,'26.09 Bulind-Kira-24h'!C30,'28.09 Bulindo-Kira- 24h'!C30,'29.09 Bulindo-Kira'!C30)</f>
        <v>51</v>
      </c>
      <c r="D30" s="49">
        <f>AVERAGE('23.09 Bulindo-Kiira'!D30,'24.09 Bulindo-Kira'!D30,'25.09 Bulindo-Kira'!D30,'27.09 Bulindo-Kira'!D30,'26.09 Bulind-Kira-24h'!D30,'28.09 Bulindo-Kira- 24h'!D30,'29.09 Bulindo-Kira'!D30)</f>
        <v>5.4285714285714288</v>
      </c>
      <c r="E30" s="49">
        <f>AVERAGE('23.09 Bulindo-Kiira'!E30,'24.09 Bulindo-Kira'!E30,'25.09 Bulindo-Kira'!E30,'27.09 Bulindo-Kira'!E30,'26.09 Bulind-Kira-24h'!E30,'28.09 Bulindo-Kira- 24h'!E30,'29.09 Bulindo-Kira'!E30)</f>
        <v>4.5714285714285712</v>
      </c>
      <c r="F30" s="49">
        <f>AVERAGE('23.09 Bulindo-Kiira'!F30,'24.09 Bulindo-Kira'!F30,'25.09 Bulindo-Kira'!F30,'27.09 Bulindo-Kira'!F30,'26.09 Bulind-Kira-24h'!F30,'28.09 Bulindo-Kira- 24h'!F30,'29.09 Bulindo-Kira'!F30)</f>
        <v>11.571428571428571</v>
      </c>
      <c r="G30" s="49">
        <f>AVERAGE('23.09 Bulindo-Kiira'!G30,'24.09 Bulindo-Kira'!G30,'25.09 Bulindo-Kira'!G30,'27.09 Bulindo-Kira'!G30,'26.09 Bulind-Kira-24h'!G30,'28.09 Bulindo-Kira- 24h'!G30,'29.09 Bulindo-Kira'!G30)</f>
        <v>0</v>
      </c>
      <c r="H30" s="49">
        <f>AVERAGE('23.09 Bulindo-Kiira'!H30,'24.09 Bulindo-Kira'!H30,'25.09 Bulindo-Kira'!H30,'27.09 Bulindo-Kira'!H30,'26.09 Bulind-Kira-24h'!H30,'28.09 Bulindo-Kira- 24h'!H30,'29.09 Bulindo-Kira'!H30)</f>
        <v>0.14285714285714285</v>
      </c>
      <c r="I30" s="49">
        <f>AVERAGE('23.09 Bulindo-Kiira'!I30,'24.09 Bulindo-Kira'!I30,'25.09 Bulindo-Kira'!I30,'27.09 Bulindo-Kira'!I30,'26.09 Bulind-Kira-24h'!I30,'28.09 Bulindo-Kira- 24h'!I30,'29.09 Bulindo-Kira'!I30)</f>
        <v>9.1428571428571423</v>
      </c>
      <c r="J30" s="49">
        <f>AVERAGE('23.09 Bulindo-Kiira'!J30,'24.09 Bulindo-Kira'!J30,'25.09 Bulindo-Kira'!J30,'27.09 Bulindo-Kira'!J30,'26.09 Bulind-Kira-24h'!J30,'28.09 Bulindo-Kira- 24h'!J30,'29.09 Bulindo-Kira'!J30)</f>
        <v>1</v>
      </c>
      <c r="K30" s="49">
        <f>AVERAGE('23.09 Bulindo-Kiira'!K30,'24.09 Bulindo-Kira'!K30,'25.09 Bulindo-Kira'!K30,'27.09 Bulindo-Kira'!K30,'26.09 Bulind-Kira-24h'!K30,'28.09 Bulindo-Kira- 24h'!K30,'29.09 Bulindo-Kira'!K30)</f>
        <v>0.8571428571428571</v>
      </c>
      <c r="L30" s="49">
        <f>AVERAGE('23.09 Bulindo-Kiira'!L30,'24.09 Bulindo-Kira'!L30,'25.09 Bulindo-Kira'!L30,'27.09 Bulindo-Kira'!L30,'26.09 Bulind-Kira-24h'!L30,'28.09 Bulindo-Kira- 24h'!L30,'29.09 Bulindo-Kira'!L30)</f>
        <v>0.14285714285714285</v>
      </c>
      <c r="M30" s="49">
        <f>AVERAGE('23.09 Bulindo-Kiira'!M30,'24.09 Bulindo-Kira'!M30,'25.09 Bulindo-Kira'!M30,'27.09 Bulindo-Kira'!M30,'26.09 Bulind-Kira-24h'!M30,'28.09 Bulindo-Kira- 24h'!M30,'29.09 Bulindo-Kira'!M30)</f>
        <v>82.142857142857139</v>
      </c>
      <c r="N30" s="49">
        <f>AVERAGE('23.09 Bulindo-Kiira'!N30,'24.09 Bulindo-Kira'!N30,'25.09 Bulindo-Kira'!N30,'27.09 Bulindo-Kira'!N30,'26.09 Bulind-Kira-24h'!N30,'28.09 Bulindo-Kira- 24h'!N30,'29.09 Bulindo-Kira'!N30)</f>
        <v>0</v>
      </c>
      <c r="O30" s="15">
        <f t="shared" si="0"/>
        <v>83.857142857142847</v>
      </c>
      <c r="P30" s="15">
        <f t="shared" si="1"/>
        <v>166</v>
      </c>
      <c r="R30" s="1" t="s">
        <v>154</v>
      </c>
      <c r="S30" s="34">
        <f>SUM(C90:C93)</f>
        <v>19.5</v>
      </c>
      <c r="T30" s="34">
        <f t="shared" ref="T30:AF30" si="22">SUM(D90:D93)</f>
        <v>3</v>
      </c>
      <c r="U30" s="34">
        <f t="shared" si="22"/>
        <v>0.5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21</v>
      </c>
      <c r="AD30" s="34">
        <f t="shared" si="22"/>
        <v>0</v>
      </c>
      <c r="AE30" s="58">
        <f t="shared" si="22"/>
        <v>25</v>
      </c>
      <c r="AF30" s="58">
        <f t="shared" si="22"/>
        <v>46</v>
      </c>
    </row>
    <row r="31" spans="2:32" ht="23.1" customHeight="1" x14ac:dyDescent="0.25">
      <c r="B31" s="24" t="s">
        <v>58</v>
      </c>
      <c r="C31" s="49">
        <f>AVERAGE('23.09 Bulindo-Kiira'!C31,'24.09 Bulindo-Kira'!C31,'25.09 Bulindo-Kira'!C31,'27.09 Bulindo-Kira'!C31,'26.09 Bulind-Kira-24h'!C31,'28.09 Bulindo-Kira- 24h'!C31,'29.09 Bulindo-Kira'!C31)</f>
        <v>40.142857142857146</v>
      </c>
      <c r="D31" s="49">
        <f>AVERAGE('23.09 Bulindo-Kiira'!D31,'24.09 Bulindo-Kira'!D31,'25.09 Bulindo-Kira'!D31,'27.09 Bulindo-Kira'!D31,'26.09 Bulind-Kira-24h'!D31,'28.09 Bulindo-Kira- 24h'!D31,'29.09 Bulindo-Kira'!D31)</f>
        <v>5.7142857142857144</v>
      </c>
      <c r="E31" s="49">
        <f>AVERAGE('23.09 Bulindo-Kiira'!E31,'24.09 Bulindo-Kira'!E31,'25.09 Bulindo-Kira'!E31,'27.09 Bulindo-Kira'!E31,'26.09 Bulind-Kira-24h'!E31,'28.09 Bulindo-Kira- 24h'!E31,'29.09 Bulindo-Kira'!E31)</f>
        <v>6</v>
      </c>
      <c r="F31" s="49">
        <f>AVERAGE('23.09 Bulindo-Kiira'!F31,'24.09 Bulindo-Kira'!F31,'25.09 Bulindo-Kira'!F31,'27.09 Bulindo-Kira'!F31,'26.09 Bulind-Kira-24h'!F31,'28.09 Bulindo-Kira- 24h'!F31,'29.09 Bulindo-Kira'!F31)</f>
        <v>9.2857142857142865</v>
      </c>
      <c r="G31" s="49">
        <f>AVERAGE('23.09 Bulindo-Kiira'!G31,'24.09 Bulindo-Kira'!G31,'25.09 Bulindo-Kira'!G31,'27.09 Bulindo-Kira'!G31,'26.09 Bulind-Kira-24h'!G31,'28.09 Bulindo-Kira- 24h'!G31,'29.09 Bulindo-Kira'!G31)</f>
        <v>0</v>
      </c>
      <c r="H31" s="49">
        <f>AVERAGE('23.09 Bulindo-Kiira'!H31,'24.09 Bulindo-Kira'!H31,'25.09 Bulindo-Kira'!H31,'27.09 Bulindo-Kira'!H31,'26.09 Bulind-Kira-24h'!H31,'28.09 Bulindo-Kira- 24h'!H31,'29.09 Bulindo-Kira'!H31)</f>
        <v>0</v>
      </c>
      <c r="I31" s="49">
        <f>AVERAGE('23.09 Bulindo-Kiira'!I31,'24.09 Bulindo-Kira'!I31,'25.09 Bulindo-Kira'!I31,'27.09 Bulindo-Kira'!I31,'26.09 Bulind-Kira-24h'!I31,'28.09 Bulindo-Kira- 24h'!I31,'29.09 Bulindo-Kira'!I31)</f>
        <v>8.8571428571428577</v>
      </c>
      <c r="J31" s="49">
        <f>AVERAGE('23.09 Bulindo-Kiira'!J31,'24.09 Bulindo-Kira'!J31,'25.09 Bulindo-Kira'!J31,'27.09 Bulindo-Kira'!J31,'26.09 Bulind-Kira-24h'!J31,'28.09 Bulindo-Kira- 24h'!J31,'29.09 Bulindo-Kira'!J31)</f>
        <v>0.2857142857142857</v>
      </c>
      <c r="K31" s="49">
        <f>AVERAGE('23.09 Bulindo-Kiira'!K31,'24.09 Bulindo-Kira'!K31,'25.09 Bulindo-Kira'!K31,'27.09 Bulindo-Kira'!K31,'26.09 Bulind-Kira-24h'!K31,'28.09 Bulindo-Kira- 24h'!K31,'29.09 Bulindo-Kira'!K31)</f>
        <v>0.5714285714285714</v>
      </c>
      <c r="L31" s="49">
        <f>AVERAGE('23.09 Bulindo-Kiira'!L31,'24.09 Bulindo-Kira'!L31,'25.09 Bulindo-Kira'!L31,'27.09 Bulindo-Kira'!L31,'26.09 Bulind-Kira-24h'!L31,'28.09 Bulindo-Kira- 24h'!L31,'29.09 Bulindo-Kira'!L31)</f>
        <v>0</v>
      </c>
      <c r="M31" s="49">
        <f>AVERAGE('23.09 Bulindo-Kiira'!M31,'24.09 Bulindo-Kira'!M31,'25.09 Bulindo-Kira'!M31,'27.09 Bulindo-Kira'!M31,'26.09 Bulind-Kira-24h'!M31,'28.09 Bulindo-Kira- 24h'!M31,'29.09 Bulindo-Kira'!M31)</f>
        <v>62.428571428571431</v>
      </c>
      <c r="N31" s="49">
        <f>AVERAGE('23.09 Bulindo-Kiira'!N31,'24.09 Bulindo-Kira'!N31,'25.09 Bulindo-Kira'!N31,'27.09 Bulindo-Kira'!N31,'26.09 Bulind-Kira-24h'!N31,'28.09 Bulindo-Kira- 24h'!N31,'29.09 Bulindo-Kira'!N31)</f>
        <v>0</v>
      </c>
      <c r="O31" s="15">
        <f t="shared" si="0"/>
        <v>70.857142857142861</v>
      </c>
      <c r="P31" s="15">
        <f t="shared" si="1"/>
        <v>133.28571428571428</v>
      </c>
      <c r="R31" s="1" t="s">
        <v>155</v>
      </c>
      <c r="S31" s="34">
        <f>SUM(C94:C97)</f>
        <v>15</v>
      </c>
      <c r="T31" s="34">
        <f t="shared" ref="T31:AF31" si="23">SUM(D94:D97)</f>
        <v>3.5</v>
      </c>
      <c r="U31" s="34">
        <f t="shared" si="23"/>
        <v>1.5</v>
      </c>
      <c r="V31" s="34">
        <f t="shared" si="23"/>
        <v>2.5</v>
      </c>
      <c r="W31" s="34">
        <f t="shared" si="23"/>
        <v>2</v>
      </c>
      <c r="X31" s="34">
        <f t="shared" si="23"/>
        <v>0</v>
      </c>
      <c r="Y31" s="34">
        <f t="shared" si="23"/>
        <v>3.5</v>
      </c>
      <c r="Z31" s="34">
        <f t="shared" si="23"/>
        <v>0.5</v>
      </c>
      <c r="AA31" s="34">
        <f t="shared" si="23"/>
        <v>0</v>
      </c>
      <c r="AB31" s="34">
        <f t="shared" si="23"/>
        <v>0</v>
      </c>
      <c r="AC31" s="34">
        <f t="shared" si="23"/>
        <v>20.5</v>
      </c>
      <c r="AD31" s="34">
        <f t="shared" si="23"/>
        <v>0</v>
      </c>
      <c r="AE31" s="58">
        <f t="shared" si="23"/>
        <v>28.5</v>
      </c>
      <c r="AF31" s="58">
        <f t="shared" si="23"/>
        <v>49</v>
      </c>
    </row>
    <row r="32" spans="2:32" ht="23.1" customHeight="1" x14ac:dyDescent="0.25">
      <c r="B32" s="24" t="s">
        <v>59</v>
      </c>
      <c r="C32" s="49">
        <f>AVERAGE('23.09 Bulindo-Kiira'!C32,'24.09 Bulindo-Kira'!C32,'25.09 Bulindo-Kira'!C32,'27.09 Bulindo-Kira'!C32,'26.09 Bulind-Kira-24h'!C32,'28.09 Bulindo-Kira- 24h'!C32,'29.09 Bulindo-Kira'!C32)</f>
        <v>42.571428571428569</v>
      </c>
      <c r="D32" s="49">
        <f>AVERAGE('23.09 Bulindo-Kiira'!D32,'24.09 Bulindo-Kira'!D32,'25.09 Bulindo-Kira'!D32,'27.09 Bulindo-Kira'!D32,'26.09 Bulind-Kira-24h'!D32,'28.09 Bulindo-Kira- 24h'!D32,'29.09 Bulindo-Kira'!D32)</f>
        <v>5.2857142857142856</v>
      </c>
      <c r="E32" s="49">
        <f>AVERAGE('23.09 Bulindo-Kiira'!E32,'24.09 Bulindo-Kira'!E32,'25.09 Bulindo-Kira'!E32,'27.09 Bulindo-Kira'!E32,'26.09 Bulind-Kira-24h'!E32,'28.09 Bulindo-Kira- 24h'!E32,'29.09 Bulindo-Kira'!E32)</f>
        <v>4.8571428571428568</v>
      </c>
      <c r="F32" s="49">
        <f>AVERAGE('23.09 Bulindo-Kiira'!F32,'24.09 Bulindo-Kira'!F32,'25.09 Bulindo-Kira'!F32,'27.09 Bulindo-Kira'!F32,'26.09 Bulind-Kira-24h'!F32,'28.09 Bulindo-Kira- 24h'!F32,'29.09 Bulindo-Kira'!F32)</f>
        <v>9.8571428571428577</v>
      </c>
      <c r="G32" s="49">
        <f>AVERAGE('23.09 Bulindo-Kiira'!G32,'24.09 Bulindo-Kira'!G32,'25.09 Bulindo-Kira'!G32,'27.09 Bulindo-Kira'!G32,'26.09 Bulind-Kira-24h'!G32,'28.09 Bulindo-Kira- 24h'!G32,'29.09 Bulindo-Kira'!G32)</f>
        <v>0</v>
      </c>
      <c r="H32" s="49">
        <f>AVERAGE('23.09 Bulindo-Kiira'!H32,'24.09 Bulindo-Kira'!H32,'25.09 Bulindo-Kira'!H32,'27.09 Bulindo-Kira'!H32,'26.09 Bulind-Kira-24h'!H32,'28.09 Bulindo-Kira- 24h'!H32,'29.09 Bulindo-Kira'!H32)</f>
        <v>0</v>
      </c>
      <c r="I32" s="49">
        <f>AVERAGE('23.09 Bulindo-Kiira'!I32,'24.09 Bulindo-Kira'!I32,'25.09 Bulindo-Kira'!I32,'27.09 Bulindo-Kira'!I32,'26.09 Bulind-Kira-24h'!I32,'28.09 Bulindo-Kira- 24h'!I32,'29.09 Bulindo-Kira'!I32)</f>
        <v>7.7142857142857144</v>
      </c>
      <c r="J32" s="49">
        <f>AVERAGE('23.09 Bulindo-Kiira'!J32,'24.09 Bulindo-Kira'!J32,'25.09 Bulindo-Kira'!J32,'27.09 Bulindo-Kira'!J32,'26.09 Bulind-Kira-24h'!J32,'28.09 Bulindo-Kira- 24h'!J32,'29.09 Bulindo-Kira'!J32)</f>
        <v>0.7142857142857143</v>
      </c>
      <c r="K32" s="49">
        <f>AVERAGE('23.09 Bulindo-Kiira'!K32,'24.09 Bulindo-Kira'!K32,'25.09 Bulindo-Kira'!K32,'27.09 Bulindo-Kira'!K32,'26.09 Bulind-Kira-24h'!K32,'28.09 Bulindo-Kira- 24h'!K32,'29.09 Bulindo-Kira'!K32)</f>
        <v>0.2857142857142857</v>
      </c>
      <c r="L32" s="49">
        <f>AVERAGE('23.09 Bulindo-Kiira'!L32,'24.09 Bulindo-Kira'!L32,'25.09 Bulindo-Kira'!L32,'27.09 Bulindo-Kira'!L32,'26.09 Bulind-Kira-24h'!L32,'28.09 Bulindo-Kira- 24h'!L32,'29.09 Bulindo-Kira'!L32)</f>
        <v>0</v>
      </c>
      <c r="M32" s="49">
        <f>AVERAGE('23.09 Bulindo-Kiira'!M32,'24.09 Bulindo-Kira'!M32,'25.09 Bulindo-Kira'!M32,'27.09 Bulindo-Kira'!M32,'26.09 Bulind-Kira-24h'!M32,'28.09 Bulindo-Kira- 24h'!M32,'29.09 Bulindo-Kira'!M32)</f>
        <v>66.142857142857139</v>
      </c>
      <c r="N32" s="49">
        <f>AVERAGE('23.09 Bulindo-Kiira'!N32,'24.09 Bulindo-Kira'!N32,'25.09 Bulindo-Kira'!N32,'27.09 Bulindo-Kira'!N32,'26.09 Bulind-Kira-24h'!N32,'28.09 Bulindo-Kira- 24h'!N32,'29.09 Bulindo-Kira'!N32)</f>
        <v>0</v>
      </c>
      <c r="O32" s="15">
        <f t="shared" si="0"/>
        <v>71.285714285714278</v>
      </c>
      <c r="P32" s="15">
        <f t="shared" si="1"/>
        <v>137.42857142857142</v>
      </c>
      <c r="R32" s="1" t="s">
        <v>156</v>
      </c>
      <c r="S32" s="34">
        <f>SUM(C98:C101)</f>
        <v>45</v>
      </c>
      <c r="T32" s="34">
        <f t="shared" ref="T32:AF32" si="24">SUM(D98:D101)</f>
        <v>10</v>
      </c>
      <c r="U32" s="34">
        <f t="shared" si="24"/>
        <v>5</v>
      </c>
      <c r="V32" s="34">
        <f t="shared" si="24"/>
        <v>21.5</v>
      </c>
      <c r="W32" s="34">
        <f t="shared" si="24"/>
        <v>1.5</v>
      </c>
      <c r="X32" s="34">
        <f t="shared" si="24"/>
        <v>0</v>
      </c>
      <c r="Y32" s="34">
        <f t="shared" si="24"/>
        <v>3</v>
      </c>
      <c r="Z32" s="34">
        <f t="shared" si="24"/>
        <v>0.5</v>
      </c>
      <c r="AA32" s="34">
        <f t="shared" si="24"/>
        <v>0</v>
      </c>
      <c r="AB32" s="34">
        <f t="shared" si="24"/>
        <v>0</v>
      </c>
      <c r="AC32" s="34">
        <f t="shared" si="24"/>
        <v>32.5</v>
      </c>
      <c r="AD32" s="34">
        <f t="shared" si="24"/>
        <v>0</v>
      </c>
      <c r="AE32" s="58">
        <f t="shared" si="24"/>
        <v>86.5</v>
      </c>
      <c r="AF32" s="58">
        <f t="shared" si="24"/>
        <v>119</v>
      </c>
    </row>
    <row r="33" spans="2:32" ht="23.1" customHeight="1" x14ac:dyDescent="0.25">
      <c r="B33" s="23" t="s">
        <v>60</v>
      </c>
      <c r="C33" s="49">
        <f>AVERAGE('23.09 Bulindo-Kiira'!C33,'24.09 Bulindo-Kira'!C33,'25.09 Bulindo-Kira'!C33,'27.09 Bulindo-Kira'!C33,'26.09 Bulind-Kira-24h'!C33,'28.09 Bulindo-Kira- 24h'!C33,'29.09 Bulindo-Kira'!C33)</f>
        <v>45.428571428571431</v>
      </c>
      <c r="D33" s="49">
        <f>AVERAGE('23.09 Bulindo-Kiira'!D33,'24.09 Bulindo-Kira'!D33,'25.09 Bulindo-Kira'!D33,'27.09 Bulindo-Kira'!D33,'26.09 Bulind-Kira-24h'!D33,'28.09 Bulindo-Kira- 24h'!D33,'29.09 Bulindo-Kira'!D33)</f>
        <v>5.1428571428571432</v>
      </c>
      <c r="E33" s="49">
        <f>AVERAGE('23.09 Bulindo-Kiira'!E33,'24.09 Bulindo-Kira'!E33,'25.09 Bulindo-Kira'!E33,'27.09 Bulindo-Kira'!E33,'26.09 Bulind-Kira-24h'!E33,'28.09 Bulindo-Kira- 24h'!E33,'29.09 Bulindo-Kira'!E33)</f>
        <v>5.1428571428571432</v>
      </c>
      <c r="F33" s="49">
        <f>AVERAGE('23.09 Bulindo-Kiira'!F33,'24.09 Bulindo-Kira'!F33,'25.09 Bulindo-Kira'!F33,'27.09 Bulindo-Kira'!F33,'26.09 Bulind-Kira-24h'!F33,'28.09 Bulindo-Kira- 24h'!F33,'29.09 Bulindo-Kira'!F33)</f>
        <v>10.428571428571429</v>
      </c>
      <c r="G33" s="49">
        <f>AVERAGE('23.09 Bulindo-Kiira'!G33,'24.09 Bulindo-Kira'!G33,'25.09 Bulindo-Kira'!G33,'27.09 Bulindo-Kira'!G33,'26.09 Bulind-Kira-24h'!G33,'28.09 Bulindo-Kira- 24h'!G33,'29.09 Bulindo-Kira'!G33)</f>
        <v>0.14285714285714285</v>
      </c>
      <c r="H33" s="49">
        <f>AVERAGE('23.09 Bulindo-Kiira'!H33,'24.09 Bulindo-Kira'!H33,'25.09 Bulindo-Kira'!H33,'27.09 Bulindo-Kira'!H33,'26.09 Bulind-Kira-24h'!H33,'28.09 Bulindo-Kira- 24h'!H33,'29.09 Bulindo-Kira'!H33)</f>
        <v>0</v>
      </c>
      <c r="I33" s="49">
        <f>AVERAGE('23.09 Bulindo-Kiira'!I33,'24.09 Bulindo-Kira'!I33,'25.09 Bulindo-Kira'!I33,'27.09 Bulindo-Kira'!I33,'26.09 Bulind-Kira-24h'!I33,'28.09 Bulindo-Kira- 24h'!I33,'29.09 Bulindo-Kira'!I33)</f>
        <v>7.1428571428571432</v>
      </c>
      <c r="J33" s="49">
        <f>AVERAGE('23.09 Bulindo-Kiira'!J33,'24.09 Bulindo-Kira'!J33,'25.09 Bulindo-Kira'!J33,'27.09 Bulindo-Kira'!J33,'26.09 Bulind-Kira-24h'!J33,'28.09 Bulindo-Kira- 24h'!J33,'29.09 Bulindo-Kira'!J33)</f>
        <v>1.7142857142857142</v>
      </c>
      <c r="K33" s="49">
        <f>AVERAGE('23.09 Bulindo-Kiira'!K33,'24.09 Bulindo-Kira'!K33,'25.09 Bulindo-Kira'!K33,'27.09 Bulindo-Kira'!K33,'26.09 Bulind-Kira-24h'!K33,'28.09 Bulindo-Kira- 24h'!K33,'29.09 Bulindo-Kira'!K33)</f>
        <v>0.2857142857142857</v>
      </c>
      <c r="L33" s="49">
        <f>AVERAGE('23.09 Bulindo-Kiira'!L33,'24.09 Bulindo-Kira'!L33,'25.09 Bulindo-Kira'!L33,'27.09 Bulindo-Kira'!L33,'26.09 Bulind-Kira-24h'!L33,'28.09 Bulindo-Kira- 24h'!L33,'29.09 Bulindo-Kira'!L33)</f>
        <v>0</v>
      </c>
      <c r="M33" s="49">
        <f>AVERAGE('23.09 Bulindo-Kiira'!M33,'24.09 Bulindo-Kira'!M33,'25.09 Bulindo-Kira'!M33,'27.09 Bulindo-Kira'!M33,'26.09 Bulind-Kira-24h'!M33,'28.09 Bulindo-Kira- 24h'!M33,'29.09 Bulindo-Kira'!M33)</f>
        <v>58.571428571428569</v>
      </c>
      <c r="N33" s="49">
        <f>AVERAGE('23.09 Bulindo-Kiira'!N33,'24.09 Bulindo-Kira'!N33,'25.09 Bulindo-Kira'!N33,'27.09 Bulindo-Kira'!N33,'26.09 Bulind-Kira-24h'!N33,'28.09 Bulindo-Kira- 24h'!N33,'29.09 Bulindo-Kira'!N33)</f>
        <v>0</v>
      </c>
      <c r="O33" s="15">
        <f t="shared" si="0"/>
        <v>75.428571428571431</v>
      </c>
      <c r="P33" s="15">
        <f t="shared" si="1"/>
        <v>134</v>
      </c>
      <c r="R33" s="1" t="s">
        <v>157</v>
      </c>
      <c r="S33" s="34">
        <f>SUM(C102:C105)</f>
        <v>278</v>
      </c>
      <c r="T33" s="34">
        <f t="shared" ref="T33:AF33" si="25">SUM(D102:D105)</f>
        <v>26</v>
      </c>
      <c r="U33" s="34">
        <f t="shared" si="25"/>
        <v>16</v>
      </c>
      <c r="V33" s="34">
        <f t="shared" si="25"/>
        <v>41</v>
      </c>
      <c r="W33" s="34">
        <f t="shared" si="25"/>
        <v>2.5</v>
      </c>
      <c r="X33" s="34">
        <f t="shared" si="25"/>
        <v>0</v>
      </c>
      <c r="Y33" s="34">
        <f t="shared" si="25"/>
        <v>6</v>
      </c>
      <c r="Z33" s="34">
        <f t="shared" si="25"/>
        <v>1</v>
      </c>
      <c r="AA33" s="34">
        <f t="shared" si="25"/>
        <v>0</v>
      </c>
      <c r="AB33" s="34">
        <f t="shared" si="25"/>
        <v>0.5</v>
      </c>
      <c r="AC33" s="34">
        <f t="shared" si="25"/>
        <v>100</v>
      </c>
      <c r="AD33" s="34">
        <f t="shared" si="25"/>
        <v>0</v>
      </c>
      <c r="AE33" s="58">
        <f t="shared" si="25"/>
        <v>371</v>
      </c>
      <c r="AF33" s="58">
        <f t="shared" si="25"/>
        <v>471</v>
      </c>
    </row>
    <row r="34" spans="2:32" ht="23.1" customHeight="1" x14ac:dyDescent="0.25">
      <c r="B34" s="24" t="s">
        <v>61</v>
      </c>
      <c r="C34" s="49">
        <f>AVERAGE('23.09 Bulindo-Kiira'!C34,'24.09 Bulindo-Kira'!C34,'25.09 Bulindo-Kira'!C34,'27.09 Bulindo-Kira'!C34,'26.09 Bulind-Kira-24h'!C34,'28.09 Bulindo-Kira- 24h'!C34,'29.09 Bulindo-Kira'!C34)</f>
        <v>37.857142857142854</v>
      </c>
      <c r="D34" s="49">
        <f>AVERAGE('23.09 Bulindo-Kiira'!D34,'24.09 Bulindo-Kira'!D34,'25.09 Bulindo-Kira'!D34,'27.09 Bulindo-Kira'!D34,'26.09 Bulind-Kira-24h'!D34,'28.09 Bulindo-Kira- 24h'!D34,'29.09 Bulindo-Kira'!D34)</f>
        <v>7.5714285714285712</v>
      </c>
      <c r="E34" s="49">
        <f>AVERAGE('23.09 Bulindo-Kiira'!E34,'24.09 Bulindo-Kira'!E34,'25.09 Bulindo-Kira'!E34,'27.09 Bulindo-Kira'!E34,'26.09 Bulind-Kira-24h'!E34,'28.09 Bulindo-Kira- 24h'!E34,'29.09 Bulindo-Kira'!E34)</f>
        <v>13.571428571428571</v>
      </c>
      <c r="F34" s="49">
        <f>AVERAGE('23.09 Bulindo-Kiira'!F34,'24.09 Bulindo-Kira'!F34,'25.09 Bulindo-Kira'!F34,'27.09 Bulindo-Kira'!F34,'26.09 Bulind-Kira-24h'!F34,'28.09 Bulindo-Kira- 24h'!F34,'29.09 Bulindo-Kira'!F34)</f>
        <v>10.571428571428571</v>
      </c>
      <c r="G34" s="49">
        <f>AVERAGE('23.09 Bulindo-Kiira'!G34,'24.09 Bulindo-Kira'!G34,'25.09 Bulindo-Kira'!G34,'27.09 Bulindo-Kira'!G34,'26.09 Bulind-Kira-24h'!G34,'28.09 Bulindo-Kira- 24h'!G34,'29.09 Bulindo-Kira'!G34)</f>
        <v>0</v>
      </c>
      <c r="H34" s="49">
        <f>AVERAGE('23.09 Bulindo-Kiira'!H34,'24.09 Bulindo-Kira'!H34,'25.09 Bulindo-Kira'!H34,'27.09 Bulindo-Kira'!H34,'26.09 Bulind-Kira-24h'!H34,'28.09 Bulindo-Kira- 24h'!H34,'29.09 Bulindo-Kira'!H34)</f>
        <v>0</v>
      </c>
      <c r="I34" s="49">
        <f>AVERAGE('23.09 Bulindo-Kiira'!I34,'24.09 Bulindo-Kira'!I34,'25.09 Bulindo-Kira'!I34,'27.09 Bulindo-Kira'!I34,'26.09 Bulind-Kira-24h'!I34,'28.09 Bulindo-Kira- 24h'!I34,'29.09 Bulindo-Kira'!I34)</f>
        <v>7.1428571428571432</v>
      </c>
      <c r="J34" s="49">
        <f>AVERAGE('23.09 Bulindo-Kiira'!J34,'24.09 Bulindo-Kira'!J34,'25.09 Bulindo-Kira'!J34,'27.09 Bulindo-Kira'!J34,'26.09 Bulind-Kira-24h'!J34,'28.09 Bulindo-Kira- 24h'!J34,'29.09 Bulindo-Kira'!J34)</f>
        <v>2.1428571428571428</v>
      </c>
      <c r="K34" s="49">
        <f>AVERAGE('23.09 Bulindo-Kiira'!K34,'24.09 Bulindo-Kira'!K34,'25.09 Bulindo-Kira'!K34,'27.09 Bulindo-Kira'!K34,'26.09 Bulind-Kira-24h'!K34,'28.09 Bulindo-Kira- 24h'!K34,'29.09 Bulindo-Kira'!K34)</f>
        <v>1</v>
      </c>
      <c r="L34" s="49">
        <f>AVERAGE('23.09 Bulindo-Kiira'!L34,'24.09 Bulindo-Kira'!L34,'25.09 Bulindo-Kira'!L34,'27.09 Bulindo-Kira'!L34,'26.09 Bulind-Kira-24h'!L34,'28.09 Bulindo-Kira- 24h'!L34,'29.09 Bulindo-Kira'!L34)</f>
        <v>0.14285714285714285</v>
      </c>
      <c r="M34" s="49">
        <f>AVERAGE('23.09 Bulindo-Kiira'!M34,'24.09 Bulindo-Kira'!M34,'25.09 Bulindo-Kira'!M34,'27.09 Bulindo-Kira'!M34,'26.09 Bulind-Kira-24h'!M34,'28.09 Bulindo-Kira- 24h'!M34,'29.09 Bulindo-Kira'!M34)</f>
        <v>54.714285714285715</v>
      </c>
      <c r="N34" s="49">
        <f>AVERAGE('23.09 Bulindo-Kiira'!N34,'24.09 Bulindo-Kira'!N34,'25.09 Bulindo-Kira'!N34,'27.09 Bulindo-Kira'!N34,'26.09 Bulind-Kira-24h'!N34,'28.09 Bulindo-Kira- 24h'!N34,'29.09 Bulindo-Kira'!N34)</f>
        <v>0.14285714285714285</v>
      </c>
      <c r="O34" s="15">
        <f t="shared" si="0"/>
        <v>80.142857142857125</v>
      </c>
      <c r="P34" s="15">
        <f t="shared" si="1"/>
        <v>134.85714285714283</v>
      </c>
      <c r="R34" s="38" t="s">
        <v>90</v>
      </c>
      <c r="S34" s="39">
        <f t="shared" ref="S34:AF34" si="26">MAX(S10:S12)</f>
        <v>302.28571428571428</v>
      </c>
      <c r="T34" s="39">
        <f t="shared" si="26"/>
        <v>34.857142857142861</v>
      </c>
      <c r="U34" s="39">
        <f t="shared" si="26"/>
        <v>33.285714285714285</v>
      </c>
      <c r="V34" s="39">
        <f t="shared" si="26"/>
        <v>44.857142857142861</v>
      </c>
      <c r="W34" s="39">
        <f t="shared" si="26"/>
        <v>1.5714285714285714</v>
      </c>
      <c r="X34" s="39">
        <f t="shared" si="26"/>
        <v>1</v>
      </c>
      <c r="Y34" s="39">
        <f t="shared" si="26"/>
        <v>30.428571428571427</v>
      </c>
      <c r="Z34" s="39">
        <f t="shared" si="26"/>
        <v>3</v>
      </c>
      <c r="AA34" s="39">
        <f t="shared" si="26"/>
        <v>2.1428571428571428</v>
      </c>
      <c r="AB34" s="39">
        <f t="shared" si="26"/>
        <v>0</v>
      </c>
      <c r="AC34" s="39">
        <f t="shared" si="26"/>
        <v>431.57142857142856</v>
      </c>
      <c r="AD34" s="39">
        <f t="shared" si="26"/>
        <v>0.14285714285714285</v>
      </c>
      <c r="AE34" s="40">
        <f t="shared" si="26"/>
        <v>435.14285714285711</v>
      </c>
      <c r="AF34" s="40">
        <f t="shared" si="26"/>
        <v>866.71428571428578</v>
      </c>
    </row>
    <row r="35" spans="2:32" ht="23.1" customHeight="1" x14ac:dyDescent="0.25">
      <c r="B35" s="24" t="s">
        <v>62</v>
      </c>
      <c r="C35" s="49">
        <f>AVERAGE('23.09 Bulindo-Kiira'!C35,'24.09 Bulindo-Kira'!C35,'25.09 Bulindo-Kira'!C35,'27.09 Bulindo-Kira'!C35,'26.09 Bulind-Kira-24h'!C35,'28.09 Bulindo-Kira- 24h'!C35,'29.09 Bulindo-Kira'!C35)</f>
        <v>32.857142857142854</v>
      </c>
      <c r="D35" s="49">
        <f>AVERAGE('23.09 Bulindo-Kiira'!D35,'24.09 Bulindo-Kira'!D35,'25.09 Bulindo-Kira'!D35,'27.09 Bulindo-Kira'!D35,'26.09 Bulind-Kira-24h'!D35,'28.09 Bulindo-Kira- 24h'!D35,'29.09 Bulindo-Kira'!D35)</f>
        <v>6.1428571428571432</v>
      </c>
      <c r="E35" s="49">
        <f>AVERAGE('23.09 Bulindo-Kiira'!E35,'24.09 Bulindo-Kira'!E35,'25.09 Bulindo-Kira'!E35,'27.09 Bulindo-Kira'!E35,'26.09 Bulind-Kira-24h'!E35,'28.09 Bulindo-Kira- 24h'!E35,'29.09 Bulindo-Kira'!E35)</f>
        <v>4</v>
      </c>
      <c r="F35" s="49">
        <f>AVERAGE('23.09 Bulindo-Kiira'!F35,'24.09 Bulindo-Kira'!F35,'25.09 Bulindo-Kira'!F35,'27.09 Bulindo-Kira'!F35,'26.09 Bulind-Kira-24h'!F35,'28.09 Bulindo-Kira- 24h'!F35,'29.09 Bulindo-Kira'!F35)</f>
        <v>7.5714285714285712</v>
      </c>
      <c r="G35" s="49">
        <f>AVERAGE('23.09 Bulindo-Kiira'!G35,'24.09 Bulindo-Kira'!G35,'25.09 Bulindo-Kira'!G35,'27.09 Bulindo-Kira'!G35,'26.09 Bulind-Kira-24h'!G35,'28.09 Bulindo-Kira- 24h'!G35,'29.09 Bulindo-Kira'!G35)</f>
        <v>0</v>
      </c>
      <c r="H35" s="49">
        <f>AVERAGE('23.09 Bulindo-Kiira'!H35,'24.09 Bulindo-Kira'!H35,'25.09 Bulindo-Kira'!H35,'27.09 Bulindo-Kira'!H35,'26.09 Bulind-Kira-24h'!H35,'28.09 Bulindo-Kira- 24h'!H35,'29.09 Bulindo-Kira'!H35)</f>
        <v>0</v>
      </c>
      <c r="I35" s="49">
        <f>AVERAGE('23.09 Bulindo-Kiira'!I35,'24.09 Bulindo-Kira'!I35,'25.09 Bulindo-Kira'!I35,'27.09 Bulindo-Kira'!I35,'26.09 Bulind-Kira-24h'!I35,'28.09 Bulindo-Kira- 24h'!I35,'29.09 Bulindo-Kira'!I35)</f>
        <v>7</v>
      </c>
      <c r="J35" s="49">
        <f>AVERAGE('23.09 Bulindo-Kiira'!J35,'24.09 Bulindo-Kira'!J35,'25.09 Bulindo-Kira'!J35,'27.09 Bulindo-Kira'!J35,'26.09 Bulind-Kira-24h'!J35,'28.09 Bulindo-Kira- 24h'!J35,'29.09 Bulindo-Kira'!J35)</f>
        <v>1.7142857142857142</v>
      </c>
      <c r="K35" s="49">
        <f>AVERAGE('23.09 Bulindo-Kiira'!K35,'24.09 Bulindo-Kira'!K35,'25.09 Bulindo-Kira'!K35,'27.09 Bulindo-Kira'!K35,'26.09 Bulind-Kira-24h'!K35,'28.09 Bulindo-Kira- 24h'!K35,'29.09 Bulindo-Kira'!K35)</f>
        <v>1.1428571428571428</v>
      </c>
      <c r="L35" s="49">
        <f>AVERAGE('23.09 Bulindo-Kiira'!L35,'24.09 Bulindo-Kira'!L35,'25.09 Bulindo-Kira'!L35,'27.09 Bulindo-Kira'!L35,'26.09 Bulind-Kira-24h'!L35,'28.09 Bulindo-Kira- 24h'!L35,'29.09 Bulindo-Kira'!L35)</f>
        <v>0</v>
      </c>
      <c r="M35" s="49">
        <f>AVERAGE('23.09 Bulindo-Kiira'!M35,'24.09 Bulindo-Kira'!M35,'25.09 Bulindo-Kira'!M35,'27.09 Bulindo-Kira'!M35,'26.09 Bulind-Kira-24h'!M35,'28.09 Bulindo-Kira- 24h'!M35,'29.09 Bulindo-Kira'!M35)</f>
        <v>55.285714285714285</v>
      </c>
      <c r="N35" s="49">
        <f>AVERAGE('23.09 Bulindo-Kiira'!N35,'24.09 Bulindo-Kira'!N35,'25.09 Bulindo-Kira'!N35,'27.09 Bulindo-Kira'!N35,'26.09 Bulind-Kira-24h'!N35,'28.09 Bulindo-Kira- 24h'!N35,'29.09 Bulindo-Kira'!N35)</f>
        <v>0</v>
      </c>
      <c r="O35" s="15">
        <f t="shared" si="0"/>
        <v>60.428571428571431</v>
      </c>
      <c r="P35" s="15">
        <f t="shared" si="1"/>
        <v>115.71428571428572</v>
      </c>
      <c r="R35" s="38" t="s">
        <v>91</v>
      </c>
      <c r="S35" s="39">
        <f t="shared" ref="S35:AF35" si="27">MAX(S13:S18)</f>
        <v>206.71428571428572</v>
      </c>
      <c r="T35" s="39">
        <f t="shared" si="27"/>
        <v>30.571428571428573</v>
      </c>
      <c r="U35" s="39">
        <f t="shared" si="27"/>
        <v>28.857142857142854</v>
      </c>
      <c r="V35" s="39">
        <f t="shared" si="27"/>
        <v>42</v>
      </c>
      <c r="W35" s="39">
        <f t="shared" si="27"/>
        <v>1.1428571428571428</v>
      </c>
      <c r="X35" s="39">
        <f t="shared" si="27"/>
        <v>1.4285714285714286</v>
      </c>
      <c r="Y35" s="39">
        <f t="shared" si="27"/>
        <v>32.857142857142861</v>
      </c>
      <c r="Z35" s="39">
        <f t="shared" si="27"/>
        <v>6.1428571428571423</v>
      </c>
      <c r="AA35" s="39">
        <f t="shared" si="27"/>
        <v>4.1428571428571423</v>
      </c>
      <c r="AB35" s="39">
        <f t="shared" si="27"/>
        <v>1.1428571428571428</v>
      </c>
      <c r="AC35" s="39">
        <f t="shared" si="27"/>
        <v>337.14285714285711</v>
      </c>
      <c r="AD35" s="39">
        <f t="shared" si="27"/>
        <v>0.42857142857142855</v>
      </c>
      <c r="AE35" s="40">
        <f t="shared" si="27"/>
        <v>337.14285714285711</v>
      </c>
      <c r="AF35" s="40">
        <f t="shared" si="27"/>
        <v>674.28571428571422</v>
      </c>
    </row>
    <row r="36" spans="2:32" ht="23.1" customHeight="1" x14ac:dyDescent="0.25">
      <c r="B36" s="24" t="s">
        <v>63</v>
      </c>
      <c r="C36" s="49">
        <f>AVERAGE('23.09 Bulindo-Kiira'!C36,'24.09 Bulindo-Kira'!C36,'25.09 Bulindo-Kira'!C36,'27.09 Bulindo-Kira'!C36,'26.09 Bulind-Kira-24h'!C36,'28.09 Bulindo-Kira- 24h'!C36,'29.09 Bulindo-Kira'!C36)</f>
        <v>38.428571428571431</v>
      </c>
      <c r="D36" s="49">
        <f>AVERAGE('23.09 Bulindo-Kiira'!D36,'24.09 Bulindo-Kira'!D36,'25.09 Bulindo-Kira'!D36,'27.09 Bulindo-Kira'!D36,'26.09 Bulind-Kira-24h'!D36,'28.09 Bulindo-Kira- 24h'!D36,'29.09 Bulindo-Kira'!D36)</f>
        <v>5</v>
      </c>
      <c r="E36" s="49">
        <f>AVERAGE('23.09 Bulindo-Kiira'!E36,'24.09 Bulindo-Kira'!E36,'25.09 Bulindo-Kira'!E36,'27.09 Bulindo-Kira'!E36,'26.09 Bulind-Kira-24h'!E36,'28.09 Bulindo-Kira- 24h'!E36,'29.09 Bulindo-Kira'!E36)</f>
        <v>6</v>
      </c>
      <c r="F36" s="49">
        <f>AVERAGE('23.09 Bulindo-Kiira'!F36,'24.09 Bulindo-Kira'!F36,'25.09 Bulindo-Kira'!F36,'27.09 Bulindo-Kira'!F36,'26.09 Bulind-Kira-24h'!F36,'28.09 Bulindo-Kira- 24h'!F36,'29.09 Bulindo-Kira'!F36)</f>
        <v>7.2857142857142856</v>
      </c>
      <c r="G36" s="49">
        <f>AVERAGE('23.09 Bulindo-Kiira'!G36,'24.09 Bulindo-Kira'!G36,'25.09 Bulindo-Kira'!G36,'27.09 Bulindo-Kira'!G36,'26.09 Bulind-Kira-24h'!G36,'28.09 Bulindo-Kira- 24h'!G36,'29.09 Bulindo-Kira'!G36)</f>
        <v>0.14285714285714285</v>
      </c>
      <c r="H36" s="49">
        <f>AVERAGE('23.09 Bulindo-Kiira'!H36,'24.09 Bulindo-Kira'!H36,'25.09 Bulindo-Kira'!H36,'27.09 Bulindo-Kira'!H36,'26.09 Bulind-Kira-24h'!H36,'28.09 Bulindo-Kira- 24h'!H36,'29.09 Bulindo-Kira'!H36)</f>
        <v>0.5714285714285714</v>
      </c>
      <c r="I36" s="49">
        <f>AVERAGE('23.09 Bulindo-Kiira'!I36,'24.09 Bulindo-Kira'!I36,'25.09 Bulindo-Kira'!I36,'27.09 Bulindo-Kira'!I36,'26.09 Bulind-Kira-24h'!I36,'28.09 Bulindo-Kira- 24h'!I36,'29.09 Bulindo-Kira'!I36)</f>
        <v>8.2857142857142865</v>
      </c>
      <c r="J36" s="49">
        <f>AVERAGE('23.09 Bulindo-Kiira'!J36,'24.09 Bulindo-Kira'!J36,'25.09 Bulindo-Kira'!J36,'27.09 Bulindo-Kira'!J36,'26.09 Bulind-Kira-24h'!J36,'28.09 Bulindo-Kira- 24h'!J36,'29.09 Bulindo-Kira'!J36)</f>
        <v>1.2857142857142858</v>
      </c>
      <c r="K36" s="49">
        <f>AVERAGE('23.09 Bulindo-Kiira'!K36,'24.09 Bulindo-Kira'!K36,'25.09 Bulindo-Kira'!K36,'27.09 Bulindo-Kira'!K36,'26.09 Bulind-Kira-24h'!K36,'28.09 Bulindo-Kira- 24h'!K36,'29.09 Bulindo-Kira'!K36)</f>
        <v>0.42857142857142855</v>
      </c>
      <c r="L36" s="49">
        <f>AVERAGE('23.09 Bulindo-Kiira'!L36,'24.09 Bulindo-Kira'!L36,'25.09 Bulindo-Kira'!L36,'27.09 Bulindo-Kira'!L36,'26.09 Bulind-Kira-24h'!L36,'28.09 Bulindo-Kira- 24h'!L36,'29.09 Bulindo-Kira'!L36)</f>
        <v>0.14285714285714285</v>
      </c>
      <c r="M36" s="49">
        <f>AVERAGE('23.09 Bulindo-Kiira'!M36,'24.09 Bulindo-Kira'!M36,'25.09 Bulindo-Kira'!M36,'27.09 Bulindo-Kira'!M36,'26.09 Bulind-Kira-24h'!M36,'28.09 Bulindo-Kira- 24h'!M36,'29.09 Bulindo-Kira'!M36)</f>
        <v>56.714285714285715</v>
      </c>
      <c r="N36" s="49">
        <f>AVERAGE('23.09 Bulindo-Kiira'!N36,'24.09 Bulindo-Kira'!N36,'25.09 Bulindo-Kira'!N36,'27.09 Bulindo-Kira'!N36,'26.09 Bulind-Kira-24h'!N36,'28.09 Bulindo-Kira- 24h'!N36,'29.09 Bulindo-Kira'!N36)</f>
        <v>0.14285714285714285</v>
      </c>
      <c r="O36" s="15">
        <f t="shared" si="0"/>
        <v>67.714285714285722</v>
      </c>
      <c r="P36" s="15">
        <f t="shared" si="1"/>
        <v>124.42857142857144</v>
      </c>
      <c r="R36" s="38" t="s">
        <v>92</v>
      </c>
      <c r="S36" s="39">
        <f t="shared" ref="S36:AF36" si="28">MAX(S19:S21)</f>
        <v>259.57142857142856</v>
      </c>
      <c r="T36" s="39">
        <f t="shared" si="28"/>
        <v>33.428571428571431</v>
      </c>
      <c r="U36" s="39">
        <f t="shared" si="28"/>
        <v>24.428571428571431</v>
      </c>
      <c r="V36" s="39">
        <f t="shared" si="28"/>
        <v>48.571428571428569</v>
      </c>
      <c r="W36" s="39">
        <f t="shared" si="28"/>
        <v>2.2857142857142856</v>
      </c>
      <c r="X36" s="39">
        <f t="shared" si="28"/>
        <v>0.42857142857142855</v>
      </c>
      <c r="Y36" s="39">
        <f t="shared" si="28"/>
        <v>25.285714285714288</v>
      </c>
      <c r="Z36" s="39">
        <f t="shared" si="28"/>
        <v>10.142857142857144</v>
      </c>
      <c r="AA36" s="39">
        <f t="shared" si="28"/>
        <v>3.7142857142857144</v>
      </c>
      <c r="AB36" s="39">
        <f t="shared" si="28"/>
        <v>0.42857142857142855</v>
      </c>
      <c r="AC36" s="39">
        <f t="shared" si="28"/>
        <v>293.28571428571428</v>
      </c>
      <c r="AD36" s="39">
        <f t="shared" si="28"/>
        <v>0.42857142857142855</v>
      </c>
      <c r="AE36" s="40">
        <f t="shared" si="28"/>
        <v>389.28571428571433</v>
      </c>
      <c r="AF36" s="40">
        <f t="shared" si="28"/>
        <v>674.42857142857133</v>
      </c>
    </row>
    <row r="37" spans="2:32" ht="23.1" customHeight="1" x14ac:dyDescent="0.25">
      <c r="B37" s="23" t="s">
        <v>64</v>
      </c>
      <c r="C37" s="49">
        <f>AVERAGE('23.09 Bulindo-Kiira'!C37,'24.09 Bulindo-Kira'!C37,'25.09 Bulindo-Kira'!C37,'27.09 Bulindo-Kira'!C37,'26.09 Bulind-Kira-24h'!C37,'28.09 Bulindo-Kira- 24h'!C37,'29.09 Bulindo-Kira'!C37)</f>
        <v>35</v>
      </c>
      <c r="D37" s="49">
        <f>AVERAGE('23.09 Bulindo-Kiira'!D37,'24.09 Bulindo-Kira'!D37,'25.09 Bulindo-Kira'!D37,'27.09 Bulindo-Kira'!D37,'26.09 Bulind-Kira-24h'!D37,'28.09 Bulindo-Kira- 24h'!D37,'29.09 Bulindo-Kira'!D37)</f>
        <v>3.2857142857142856</v>
      </c>
      <c r="E37" s="49">
        <f>AVERAGE('23.09 Bulindo-Kiira'!E37,'24.09 Bulindo-Kira'!E37,'25.09 Bulindo-Kira'!E37,'27.09 Bulindo-Kira'!E37,'26.09 Bulind-Kira-24h'!E37,'28.09 Bulindo-Kira- 24h'!E37,'29.09 Bulindo-Kira'!E37)</f>
        <v>5.2857142857142856</v>
      </c>
      <c r="F37" s="49">
        <f>AVERAGE('23.09 Bulindo-Kiira'!F37,'24.09 Bulindo-Kira'!F37,'25.09 Bulindo-Kira'!F37,'27.09 Bulindo-Kira'!F37,'26.09 Bulind-Kira-24h'!F37,'28.09 Bulindo-Kira- 24h'!F37,'29.09 Bulindo-Kira'!F37)</f>
        <v>8.7142857142857135</v>
      </c>
      <c r="G37" s="49">
        <f>AVERAGE('23.09 Bulindo-Kiira'!G37,'24.09 Bulindo-Kira'!G37,'25.09 Bulindo-Kira'!G37,'27.09 Bulindo-Kira'!G37,'26.09 Bulind-Kira-24h'!G37,'28.09 Bulindo-Kira- 24h'!G37,'29.09 Bulindo-Kira'!G37)</f>
        <v>0.2857142857142857</v>
      </c>
      <c r="H37" s="49">
        <f>AVERAGE('23.09 Bulindo-Kiira'!H37,'24.09 Bulindo-Kira'!H37,'25.09 Bulindo-Kira'!H37,'27.09 Bulindo-Kira'!H37,'26.09 Bulind-Kira-24h'!H37,'28.09 Bulindo-Kira- 24h'!H37,'29.09 Bulindo-Kira'!H37)</f>
        <v>0</v>
      </c>
      <c r="I37" s="49">
        <f>AVERAGE('23.09 Bulindo-Kiira'!I37,'24.09 Bulindo-Kira'!I37,'25.09 Bulindo-Kira'!I37,'27.09 Bulindo-Kira'!I37,'26.09 Bulind-Kira-24h'!I37,'28.09 Bulindo-Kira- 24h'!I37,'29.09 Bulindo-Kira'!I37)</f>
        <v>6.2857142857142856</v>
      </c>
      <c r="J37" s="49">
        <f>AVERAGE('23.09 Bulindo-Kiira'!J37,'24.09 Bulindo-Kira'!J37,'25.09 Bulindo-Kira'!J37,'27.09 Bulindo-Kira'!J37,'26.09 Bulind-Kira-24h'!J37,'28.09 Bulindo-Kira- 24h'!J37,'29.09 Bulindo-Kira'!J37)</f>
        <v>1</v>
      </c>
      <c r="K37" s="49">
        <f>AVERAGE('23.09 Bulindo-Kiira'!K37,'24.09 Bulindo-Kira'!K37,'25.09 Bulindo-Kira'!K37,'27.09 Bulindo-Kira'!K37,'26.09 Bulind-Kira-24h'!K37,'28.09 Bulindo-Kira- 24h'!K37,'29.09 Bulindo-Kira'!K37)</f>
        <v>1</v>
      </c>
      <c r="L37" s="49">
        <f>AVERAGE('23.09 Bulindo-Kiira'!L37,'24.09 Bulindo-Kira'!L37,'25.09 Bulindo-Kira'!L37,'27.09 Bulindo-Kira'!L37,'26.09 Bulind-Kira-24h'!L37,'28.09 Bulindo-Kira- 24h'!L37,'29.09 Bulindo-Kira'!L37)</f>
        <v>0</v>
      </c>
      <c r="M37" s="49">
        <f>AVERAGE('23.09 Bulindo-Kiira'!M37,'24.09 Bulindo-Kira'!M37,'25.09 Bulindo-Kira'!M37,'27.09 Bulindo-Kira'!M37,'26.09 Bulind-Kira-24h'!M37,'28.09 Bulindo-Kira- 24h'!M37,'29.09 Bulindo-Kira'!M37)</f>
        <v>49</v>
      </c>
      <c r="N37" s="49">
        <f>AVERAGE('23.09 Bulindo-Kiira'!N37,'24.09 Bulindo-Kira'!N37,'25.09 Bulindo-Kira'!N37,'27.09 Bulindo-Kira'!N37,'26.09 Bulind-Kira-24h'!N37,'28.09 Bulindo-Kira- 24h'!N37,'29.09 Bulindo-Kira'!N37)</f>
        <v>0</v>
      </c>
      <c r="O37" s="15">
        <f t="shared" si="0"/>
        <v>60.857142857142854</v>
      </c>
      <c r="P37" s="15">
        <f t="shared" si="1"/>
        <v>109.85714285714286</v>
      </c>
      <c r="R37" s="37" t="s">
        <v>85</v>
      </c>
      <c r="S37" s="35">
        <f t="shared" ref="S37:AF37" si="29">SUM(S10:S12)</f>
        <v>767.57142857142856</v>
      </c>
      <c r="T37" s="16">
        <f t="shared" si="29"/>
        <v>101.28571428571429</v>
      </c>
      <c r="U37" s="16">
        <f t="shared" si="29"/>
        <v>86</v>
      </c>
      <c r="V37" s="16">
        <f t="shared" si="29"/>
        <v>127.14285714285714</v>
      </c>
      <c r="W37" s="16">
        <f t="shared" si="29"/>
        <v>2.714285714285714</v>
      </c>
      <c r="X37" s="16">
        <f t="shared" si="29"/>
        <v>1.5714285714285712</v>
      </c>
      <c r="Y37" s="16">
        <f t="shared" si="29"/>
        <v>72.714285714285722</v>
      </c>
      <c r="Z37" s="16">
        <f t="shared" si="29"/>
        <v>7.2857142857142856</v>
      </c>
      <c r="AA37" s="16">
        <f t="shared" si="29"/>
        <v>4.8571428571428568</v>
      </c>
      <c r="AB37" s="16">
        <f t="shared" si="29"/>
        <v>0</v>
      </c>
      <c r="AC37" s="16">
        <f t="shared" si="29"/>
        <v>1184.4285714285716</v>
      </c>
      <c r="AD37" s="16">
        <f t="shared" si="29"/>
        <v>0.42857142857142855</v>
      </c>
      <c r="AE37" s="32">
        <f t="shared" si="29"/>
        <v>1171.5714285714284</v>
      </c>
      <c r="AF37" s="32">
        <f t="shared" si="29"/>
        <v>2356</v>
      </c>
    </row>
    <row r="38" spans="2:32" ht="23.1" customHeight="1" x14ac:dyDescent="0.25">
      <c r="B38" s="24" t="s">
        <v>65</v>
      </c>
      <c r="C38" s="49">
        <f>AVERAGE('23.09 Bulindo-Kiira'!C38,'24.09 Bulindo-Kira'!C38,'25.09 Bulindo-Kira'!C38,'27.09 Bulindo-Kira'!C38,'26.09 Bulind-Kira-24h'!C38,'28.09 Bulindo-Kira- 24h'!C38,'29.09 Bulindo-Kira'!C38)</f>
        <v>36.714285714285715</v>
      </c>
      <c r="D38" s="49">
        <f>AVERAGE('23.09 Bulindo-Kiira'!D38,'24.09 Bulindo-Kira'!D38,'25.09 Bulindo-Kira'!D38,'27.09 Bulindo-Kira'!D38,'26.09 Bulind-Kira-24h'!D38,'28.09 Bulindo-Kira- 24h'!D38,'29.09 Bulindo-Kira'!D38)</f>
        <v>5.5714285714285712</v>
      </c>
      <c r="E38" s="49">
        <f>AVERAGE('23.09 Bulindo-Kiira'!E38,'24.09 Bulindo-Kira'!E38,'25.09 Bulindo-Kira'!E38,'27.09 Bulindo-Kira'!E38,'26.09 Bulind-Kira-24h'!E38,'28.09 Bulindo-Kira- 24h'!E38,'29.09 Bulindo-Kira'!E38)</f>
        <v>5.5714285714285712</v>
      </c>
      <c r="F38" s="49">
        <f>AVERAGE('23.09 Bulindo-Kiira'!F38,'24.09 Bulindo-Kira'!F38,'25.09 Bulindo-Kira'!F38,'27.09 Bulindo-Kira'!F38,'26.09 Bulind-Kira-24h'!F38,'28.09 Bulindo-Kira- 24h'!F38,'29.09 Bulindo-Kira'!F38)</f>
        <v>9.5714285714285712</v>
      </c>
      <c r="G38" s="49">
        <f>AVERAGE('23.09 Bulindo-Kiira'!G38,'24.09 Bulindo-Kira'!G38,'25.09 Bulindo-Kira'!G38,'27.09 Bulindo-Kira'!G38,'26.09 Bulind-Kira-24h'!G38,'28.09 Bulindo-Kira- 24h'!G38,'29.09 Bulindo-Kira'!G38)</f>
        <v>0.14285714285714285</v>
      </c>
      <c r="H38" s="49">
        <f>AVERAGE('23.09 Bulindo-Kiira'!H38,'24.09 Bulindo-Kira'!H38,'25.09 Bulindo-Kira'!H38,'27.09 Bulindo-Kira'!H38,'26.09 Bulind-Kira-24h'!H38,'28.09 Bulindo-Kira- 24h'!H38,'29.09 Bulindo-Kira'!H38)</f>
        <v>0</v>
      </c>
      <c r="I38" s="49">
        <f>AVERAGE('23.09 Bulindo-Kiira'!I38,'24.09 Bulindo-Kira'!I38,'25.09 Bulindo-Kira'!I38,'27.09 Bulindo-Kira'!I38,'26.09 Bulind-Kira-24h'!I38,'28.09 Bulindo-Kira- 24h'!I38,'29.09 Bulindo-Kira'!I38)</f>
        <v>5.2857142857142856</v>
      </c>
      <c r="J38" s="49">
        <f>AVERAGE('23.09 Bulindo-Kiira'!J38,'24.09 Bulindo-Kira'!J38,'25.09 Bulindo-Kira'!J38,'27.09 Bulindo-Kira'!J38,'26.09 Bulind-Kira-24h'!J38,'28.09 Bulindo-Kira- 24h'!J38,'29.09 Bulindo-Kira'!J38)</f>
        <v>1.4285714285714286</v>
      </c>
      <c r="K38" s="49">
        <f>AVERAGE('23.09 Bulindo-Kiira'!K38,'24.09 Bulindo-Kira'!K38,'25.09 Bulindo-Kira'!K38,'27.09 Bulindo-Kira'!K38,'26.09 Bulind-Kira-24h'!K38,'28.09 Bulindo-Kira- 24h'!K38,'29.09 Bulindo-Kira'!K38)</f>
        <v>1.2857142857142858</v>
      </c>
      <c r="L38" s="49">
        <f>AVERAGE('23.09 Bulindo-Kiira'!L38,'24.09 Bulindo-Kira'!L38,'25.09 Bulindo-Kira'!L38,'27.09 Bulindo-Kira'!L38,'26.09 Bulind-Kira-24h'!L38,'28.09 Bulindo-Kira- 24h'!L38,'29.09 Bulindo-Kira'!L38)</f>
        <v>0</v>
      </c>
      <c r="M38" s="49">
        <f>AVERAGE('23.09 Bulindo-Kiira'!M38,'24.09 Bulindo-Kira'!M38,'25.09 Bulindo-Kira'!M38,'27.09 Bulindo-Kira'!M38,'26.09 Bulind-Kira-24h'!M38,'28.09 Bulindo-Kira- 24h'!M38,'29.09 Bulindo-Kira'!M38)</f>
        <v>51.857142857142854</v>
      </c>
      <c r="N38" s="49">
        <f>AVERAGE('23.09 Bulindo-Kiira'!N38,'24.09 Bulindo-Kira'!N38,'25.09 Bulindo-Kira'!N38,'27.09 Bulindo-Kira'!N38,'26.09 Bulind-Kira-24h'!N38,'28.09 Bulindo-Kira- 24h'!N38,'29.09 Bulindo-Kira'!N38)</f>
        <v>0.14285714285714285</v>
      </c>
      <c r="O38" s="15">
        <f t="shared" si="0"/>
        <v>65.714285714285708</v>
      </c>
      <c r="P38" s="15">
        <f t="shared" si="1"/>
        <v>117.57142857142856</v>
      </c>
      <c r="R38" s="28" t="s">
        <v>86</v>
      </c>
      <c r="S38" s="16">
        <f t="shared" ref="S38:AF38" si="30">SUM(S13:S18)</f>
        <v>1038.7142857142858</v>
      </c>
      <c r="T38" s="16">
        <f t="shared" si="30"/>
        <v>136.57142857142856</v>
      </c>
      <c r="U38" s="16">
        <f t="shared" si="30"/>
        <v>136</v>
      </c>
      <c r="V38" s="16">
        <f t="shared" si="30"/>
        <v>233</v>
      </c>
      <c r="W38" s="16">
        <f t="shared" si="30"/>
        <v>3.714285714285714</v>
      </c>
      <c r="X38" s="16">
        <f t="shared" si="30"/>
        <v>3</v>
      </c>
      <c r="Y38" s="16">
        <f t="shared" si="30"/>
        <v>184.42857142857144</v>
      </c>
      <c r="Z38" s="16">
        <f t="shared" si="30"/>
        <v>27.142857142857142</v>
      </c>
      <c r="AA38" s="16">
        <f t="shared" si="30"/>
        <v>19.428571428571427</v>
      </c>
      <c r="AB38" s="16">
        <f t="shared" si="30"/>
        <v>2.4285714285714284</v>
      </c>
      <c r="AC38" s="16">
        <f t="shared" si="30"/>
        <v>1628.4285714285713</v>
      </c>
      <c r="AD38" s="16">
        <f t="shared" si="30"/>
        <v>1.1428571428571428</v>
      </c>
      <c r="AE38" s="32">
        <f t="shared" si="30"/>
        <v>1785.5714285714287</v>
      </c>
      <c r="AF38" s="32">
        <f t="shared" si="30"/>
        <v>3414</v>
      </c>
    </row>
    <row r="39" spans="2:32" ht="23.1" customHeight="1" x14ac:dyDescent="0.25">
      <c r="B39" s="24" t="s">
        <v>66</v>
      </c>
      <c r="C39" s="49">
        <f>AVERAGE('23.09 Bulindo-Kiira'!C39,'24.09 Bulindo-Kira'!C39,'25.09 Bulindo-Kira'!C39,'27.09 Bulindo-Kira'!C39,'26.09 Bulind-Kira-24h'!C39,'28.09 Bulindo-Kira- 24h'!C39,'29.09 Bulindo-Kira'!C39)</f>
        <v>40.285714285714285</v>
      </c>
      <c r="D39" s="49">
        <f>AVERAGE('23.09 Bulindo-Kiira'!D39,'24.09 Bulindo-Kira'!D39,'25.09 Bulindo-Kira'!D39,'27.09 Bulindo-Kira'!D39,'26.09 Bulind-Kira-24h'!D39,'28.09 Bulindo-Kira- 24h'!D39,'29.09 Bulindo-Kira'!D39)</f>
        <v>4.7142857142857144</v>
      </c>
      <c r="E39" s="49">
        <f>AVERAGE('23.09 Bulindo-Kiira'!E39,'24.09 Bulindo-Kira'!E39,'25.09 Bulindo-Kira'!E39,'27.09 Bulindo-Kira'!E39,'26.09 Bulind-Kira-24h'!E39,'28.09 Bulindo-Kira- 24h'!E39,'29.09 Bulindo-Kira'!E39)</f>
        <v>5.1428571428571432</v>
      </c>
      <c r="F39" s="49">
        <f>AVERAGE('23.09 Bulindo-Kiira'!F39,'24.09 Bulindo-Kira'!F39,'25.09 Bulindo-Kira'!F39,'27.09 Bulindo-Kira'!F39,'26.09 Bulind-Kira-24h'!F39,'28.09 Bulindo-Kira- 24h'!F39,'29.09 Bulindo-Kira'!F39)</f>
        <v>10</v>
      </c>
      <c r="G39" s="49">
        <f>AVERAGE('23.09 Bulindo-Kiira'!G39,'24.09 Bulindo-Kira'!G39,'25.09 Bulindo-Kira'!G39,'27.09 Bulindo-Kira'!G39,'26.09 Bulind-Kira-24h'!G39,'28.09 Bulindo-Kira- 24h'!G39,'29.09 Bulindo-Kira'!G39)</f>
        <v>0.2857142857142857</v>
      </c>
      <c r="H39" s="49">
        <f>AVERAGE('23.09 Bulindo-Kiira'!H39,'24.09 Bulindo-Kira'!H39,'25.09 Bulindo-Kira'!H39,'27.09 Bulindo-Kira'!H39,'26.09 Bulind-Kira-24h'!H39,'28.09 Bulindo-Kira- 24h'!H39,'29.09 Bulindo-Kira'!H39)</f>
        <v>0</v>
      </c>
      <c r="I39" s="49">
        <f>AVERAGE('23.09 Bulindo-Kiira'!I39,'24.09 Bulindo-Kira'!I39,'25.09 Bulindo-Kira'!I39,'27.09 Bulindo-Kira'!I39,'26.09 Bulind-Kira-24h'!I39,'28.09 Bulindo-Kira- 24h'!I39,'29.09 Bulindo-Kira'!I39)</f>
        <v>7.5714285714285712</v>
      </c>
      <c r="J39" s="49">
        <f>AVERAGE('23.09 Bulindo-Kiira'!J39,'24.09 Bulindo-Kira'!J39,'25.09 Bulindo-Kira'!J39,'27.09 Bulindo-Kira'!J39,'26.09 Bulind-Kira-24h'!J39,'28.09 Bulindo-Kira- 24h'!J39,'29.09 Bulindo-Kira'!J39)</f>
        <v>1.7142857142857142</v>
      </c>
      <c r="K39" s="49">
        <f>AVERAGE('23.09 Bulindo-Kiira'!K39,'24.09 Bulindo-Kira'!K39,'25.09 Bulindo-Kira'!K39,'27.09 Bulindo-Kira'!K39,'26.09 Bulind-Kira-24h'!K39,'28.09 Bulindo-Kira- 24h'!K39,'29.09 Bulindo-Kira'!K39)</f>
        <v>0.7142857142857143</v>
      </c>
      <c r="L39" s="49">
        <f>AVERAGE('23.09 Bulindo-Kiira'!L39,'24.09 Bulindo-Kira'!L39,'25.09 Bulindo-Kira'!L39,'27.09 Bulindo-Kira'!L39,'26.09 Bulind-Kira-24h'!L39,'28.09 Bulindo-Kira- 24h'!L39,'29.09 Bulindo-Kira'!L39)</f>
        <v>0</v>
      </c>
      <c r="M39" s="49">
        <f>AVERAGE('23.09 Bulindo-Kiira'!M39,'24.09 Bulindo-Kira'!M39,'25.09 Bulindo-Kira'!M39,'27.09 Bulindo-Kira'!M39,'26.09 Bulind-Kira-24h'!M39,'28.09 Bulindo-Kira- 24h'!M39,'29.09 Bulindo-Kira'!M39)</f>
        <v>56.285714285714285</v>
      </c>
      <c r="N39" s="49">
        <f>AVERAGE('23.09 Bulindo-Kiira'!N39,'24.09 Bulindo-Kira'!N39,'25.09 Bulindo-Kira'!N39,'27.09 Bulindo-Kira'!N39,'26.09 Bulind-Kira-24h'!N39,'28.09 Bulindo-Kira- 24h'!N39,'29.09 Bulindo-Kira'!N39)</f>
        <v>0</v>
      </c>
      <c r="O39" s="15">
        <f t="shared" si="0"/>
        <v>70.428571428571416</v>
      </c>
      <c r="P39" s="15">
        <f t="shared" si="1"/>
        <v>126.71428571428569</v>
      </c>
      <c r="R39" s="29" t="s">
        <v>87</v>
      </c>
      <c r="S39" s="16">
        <f t="shared" ref="S39:AF39" si="31">SUM(S19:S21)</f>
        <v>664</v>
      </c>
      <c r="T39" s="16">
        <f t="shared" si="31"/>
        <v>87.571428571428569</v>
      </c>
      <c r="U39" s="16">
        <f t="shared" si="31"/>
        <v>68</v>
      </c>
      <c r="V39" s="16">
        <f t="shared" si="31"/>
        <v>124.57142857142856</v>
      </c>
      <c r="W39" s="16">
        <f t="shared" si="31"/>
        <v>6.4285714285714279</v>
      </c>
      <c r="X39" s="16">
        <f t="shared" si="31"/>
        <v>0.5714285714285714</v>
      </c>
      <c r="Y39" s="16">
        <f t="shared" si="31"/>
        <v>63.285714285714292</v>
      </c>
      <c r="Z39" s="16">
        <f t="shared" si="31"/>
        <v>22.142857142857146</v>
      </c>
      <c r="AA39" s="16">
        <f t="shared" si="31"/>
        <v>10.428571428571429</v>
      </c>
      <c r="AB39" s="16">
        <f t="shared" si="31"/>
        <v>0.8571428571428571</v>
      </c>
      <c r="AC39" s="16">
        <f t="shared" si="31"/>
        <v>857.85714285714289</v>
      </c>
      <c r="AD39" s="16">
        <f t="shared" si="31"/>
        <v>0.71428571428571419</v>
      </c>
      <c r="AE39" s="32">
        <f t="shared" si="31"/>
        <v>1048.5714285714284</v>
      </c>
      <c r="AF39" s="32">
        <f t="shared" si="31"/>
        <v>1906.4285714285713</v>
      </c>
    </row>
    <row r="40" spans="2:32" ht="23.1" customHeight="1" x14ac:dyDescent="0.25">
      <c r="B40" s="24" t="s">
        <v>67</v>
      </c>
      <c r="C40" s="49">
        <f>AVERAGE('23.09 Bulindo-Kiira'!C40,'24.09 Bulindo-Kira'!C40,'25.09 Bulindo-Kira'!C40,'27.09 Bulindo-Kira'!C40,'26.09 Bulind-Kira-24h'!C40,'28.09 Bulindo-Kira- 24h'!C40,'29.09 Bulindo-Kira'!C40)</f>
        <v>38.428571428571431</v>
      </c>
      <c r="D40" s="49">
        <f>AVERAGE('23.09 Bulindo-Kiira'!D40,'24.09 Bulindo-Kira'!D40,'25.09 Bulindo-Kira'!D40,'27.09 Bulindo-Kira'!D40,'26.09 Bulind-Kira-24h'!D40,'28.09 Bulindo-Kira- 24h'!D40,'29.09 Bulindo-Kira'!D40)</f>
        <v>3</v>
      </c>
      <c r="E40" s="49">
        <f>AVERAGE('23.09 Bulindo-Kiira'!E40,'24.09 Bulindo-Kira'!E40,'25.09 Bulindo-Kira'!E40,'27.09 Bulindo-Kira'!E40,'26.09 Bulind-Kira-24h'!E40,'28.09 Bulindo-Kira- 24h'!E40,'29.09 Bulindo-Kira'!E40)</f>
        <v>7.1428571428571432</v>
      </c>
      <c r="F40" s="49">
        <f>AVERAGE('23.09 Bulindo-Kiira'!F40,'24.09 Bulindo-Kira'!F40,'25.09 Bulindo-Kira'!F40,'27.09 Bulindo-Kira'!F40,'26.09 Bulind-Kira-24h'!F40,'28.09 Bulindo-Kira- 24h'!F40,'29.09 Bulindo-Kira'!F40)</f>
        <v>11.857142857142858</v>
      </c>
      <c r="G40" s="49">
        <f>AVERAGE('23.09 Bulindo-Kiira'!G40,'24.09 Bulindo-Kira'!G40,'25.09 Bulindo-Kira'!G40,'27.09 Bulindo-Kira'!G40,'26.09 Bulind-Kira-24h'!G40,'28.09 Bulindo-Kira- 24h'!G40,'29.09 Bulindo-Kira'!G40)</f>
        <v>0.5714285714285714</v>
      </c>
      <c r="H40" s="49">
        <f>AVERAGE('23.09 Bulindo-Kiira'!H40,'24.09 Bulindo-Kira'!H40,'25.09 Bulindo-Kira'!H40,'27.09 Bulindo-Kira'!H40,'26.09 Bulind-Kira-24h'!H40,'28.09 Bulindo-Kira- 24h'!H40,'29.09 Bulindo-Kira'!H40)</f>
        <v>0</v>
      </c>
      <c r="I40" s="49">
        <f>AVERAGE('23.09 Bulindo-Kiira'!I40,'24.09 Bulindo-Kira'!I40,'25.09 Bulindo-Kira'!I40,'27.09 Bulindo-Kira'!I40,'26.09 Bulind-Kira-24h'!I40,'28.09 Bulindo-Kira- 24h'!I40,'29.09 Bulindo-Kira'!I40)</f>
        <v>7.4285714285714288</v>
      </c>
      <c r="J40" s="49">
        <f>AVERAGE('23.09 Bulindo-Kiira'!J40,'24.09 Bulindo-Kira'!J40,'25.09 Bulindo-Kira'!J40,'27.09 Bulindo-Kira'!J40,'26.09 Bulind-Kira-24h'!J40,'28.09 Bulindo-Kira- 24h'!J40,'29.09 Bulindo-Kira'!J40)</f>
        <v>1.2857142857142858</v>
      </c>
      <c r="K40" s="49">
        <f>AVERAGE('23.09 Bulindo-Kiira'!K40,'24.09 Bulindo-Kira'!K40,'25.09 Bulindo-Kira'!K40,'27.09 Bulindo-Kira'!K40,'26.09 Bulind-Kira-24h'!K40,'28.09 Bulindo-Kira- 24h'!K40,'29.09 Bulindo-Kira'!K40)</f>
        <v>0.7142857142857143</v>
      </c>
      <c r="L40" s="49">
        <f>AVERAGE('23.09 Bulindo-Kiira'!L40,'24.09 Bulindo-Kira'!L40,'25.09 Bulindo-Kira'!L40,'27.09 Bulindo-Kira'!L40,'26.09 Bulind-Kira-24h'!L40,'28.09 Bulindo-Kira- 24h'!L40,'29.09 Bulindo-Kira'!L40)</f>
        <v>0</v>
      </c>
      <c r="M40" s="49">
        <f>AVERAGE('23.09 Bulindo-Kiira'!M40,'24.09 Bulindo-Kira'!M40,'25.09 Bulindo-Kira'!M40,'27.09 Bulindo-Kira'!M40,'26.09 Bulind-Kira-24h'!M40,'28.09 Bulindo-Kira- 24h'!M40,'29.09 Bulindo-Kira'!M40)</f>
        <v>66.142857142857139</v>
      </c>
      <c r="N40" s="49">
        <f>AVERAGE('23.09 Bulindo-Kiira'!N40,'24.09 Bulindo-Kira'!N40,'25.09 Bulindo-Kira'!N40,'27.09 Bulindo-Kira'!N40,'26.09 Bulind-Kira-24h'!N40,'28.09 Bulindo-Kira- 24h'!N40,'29.09 Bulindo-Kira'!N40)</f>
        <v>0</v>
      </c>
      <c r="O40" s="15">
        <f t="shared" si="0"/>
        <v>70.428571428571431</v>
      </c>
      <c r="P40" s="15">
        <f t="shared" si="1"/>
        <v>136.57142857142856</v>
      </c>
      <c r="R40" s="5" t="s">
        <v>17</v>
      </c>
      <c r="S40" s="16">
        <f t="shared" ref="S40:AF40" si="32">SUM(S10:S21)</f>
        <v>2470.2857142857138</v>
      </c>
      <c r="T40" s="16">
        <f t="shared" si="32"/>
        <v>325.42857142857144</v>
      </c>
      <c r="U40" s="16">
        <f t="shared" si="32"/>
        <v>290.00000000000006</v>
      </c>
      <c r="V40" s="16">
        <f t="shared" si="32"/>
        <v>484.71428571428567</v>
      </c>
      <c r="W40" s="16">
        <f t="shared" si="32"/>
        <v>12.857142857142854</v>
      </c>
      <c r="X40" s="16">
        <f t="shared" si="32"/>
        <v>5.1428571428571432</v>
      </c>
      <c r="Y40" s="16">
        <f t="shared" si="32"/>
        <v>320.42857142857144</v>
      </c>
      <c r="Z40" s="16">
        <f t="shared" si="32"/>
        <v>56.571428571428577</v>
      </c>
      <c r="AA40" s="16">
        <f t="shared" si="32"/>
        <v>34.714285714285708</v>
      </c>
      <c r="AB40" s="16">
        <f t="shared" si="32"/>
        <v>3.2857142857142851</v>
      </c>
      <c r="AC40" s="16">
        <f t="shared" si="32"/>
        <v>3670.7142857142867</v>
      </c>
      <c r="AD40" s="16">
        <f t="shared" si="32"/>
        <v>2.2857142857142856</v>
      </c>
      <c r="AE40" s="32">
        <f t="shared" si="32"/>
        <v>4005.7142857142853</v>
      </c>
      <c r="AF40" s="32">
        <f t="shared" si="32"/>
        <v>7676.4285714285716</v>
      </c>
    </row>
    <row r="41" spans="2:32" ht="23.1" customHeight="1" x14ac:dyDescent="0.25">
      <c r="B41" s="23" t="s">
        <v>68</v>
      </c>
      <c r="C41" s="49">
        <f>AVERAGE('23.09 Bulindo-Kiira'!C41,'24.09 Bulindo-Kira'!C41,'25.09 Bulindo-Kira'!C41,'27.09 Bulindo-Kira'!C41,'26.09 Bulind-Kira-24h'!C41,'28.09 Bulindo-Kira- 24h'!C41,'29.09 Bulindo-Kira'!C41)</f>
        <v>31.857142857142858</v>
      </c>
      <c r="D41" s="49">
        <f>AVERAGE('23.09 Bulindo-Kiira'!D41,'24.09 Bulindo-Kira'!D41,'25.09 Bulindo-Kira'!D41,'27.09 Bulindo-Kira'!D41,'26.09 Bulind-Kira-24h'!D41,'28.09 Bulindo-Kira- 24h'!D41,'29.09 Bulindo-Kira'!D41)</f>
        <v>4.2857142857142856</v>
      </c>
      <c r="E41" s="49">
        <f>AVERAGE('23.09 Bulindo-Kiira'!E41,'24.09 Bulindo-Kira'!E41,'25.09 Bulindo-Kira'!E41,'27.09 Bulindo-Kira'!E41,'26.09 Bulind-Kira-24h'!E41,'28.09 Bulindo-Kira- 24h'!E41,'29.09 Bulindo-Kira'!E41)</f>
        <v>4.5714285714285712</v>
      </c>
      <c r="F41" s="49">
        <f>AVERAGE('23.09 Bulindo-Kiira'!F41,'24.09 Bulindo-Kira'!F41,'25.09 Bulindo-Kira'!F41,'27.09 Bulindo-Kira'!F41,'26.09 Bulind-Kira-24h'!F41,'28.09 Bulindo-Kira- 24h'!F41,'29.09 Bulindo-Kira'!F41)</f>
        <v>7.4285714285714288</v>
      </c>
      <c r="G41" s="49">
        <f>AVERAGE('23.09 Bulindo-Kiira'!G41,'24.09 Bulindo-Kira'!G41,'25.09 Bulindo-Kira'!G41,'27.09 Bulindo-Kira'!G41,'26.09 Bulind-Kira-24h'!G41,'28.09 Bulindo-Kira- 24h'!G41,'29.09 Bulindo-Kira'!G41)</f>
        <v>0</v>
      </c>
      <c r="H41" s="49">
        <f>AVERAGE('23.09 Bulindo-Kiira'!H41,'24.09 Bulindo-Kira'!H41,'25.09 Bulindo-Kira'!H41,'27.09 Bulindo-Kira'!H41,'26.09 Bulind-Kira-24h'!H41,'28.09 Bulindo-Kira- 24h'!H41,'29.09 Bulindo-Kira'!H41)</f>
        <v>0</v>
      </c>
      <c r="I41" s="49">
        <f>AVERAGE('23.09 Bulindo-Kiira'!I41,'24.09 Bulindo-Kira'!I41,'25.09 Bulindo-Kira'!I41,'27.09 Bulindo-Kira'!I41,'26.09 Bulind-Kira-24h'!I41,'28.09 Bulindo-Kira- 24h'!I41,'29.09 Bulindo-Kira'!I41)</f>
        <v>7.4285714285714288</v>
      </c>
      <c r="J41" s="49">
        <f>AVERAGE('23.09 Bulindo-Kiira'!J41,'24.09 Bulindo-Kira'!J41,'25.09 Bulindo-Kira'!J41,'27.09 Bulindo-Kira'!J41,'26.09 Bulind-Kira-24h'!J41,'28.09 Bulindo-Kira- 24h'!J41,'29.09 Bulindo-Kira'!J41)</f>
        <v>0.8571428571428571</v>
      </c>
      <c r="K41" s="49">
        <f>AVERAGE('23.09 Bulindo-Kiira'!K41,'24.09 Bulindo-Kira'!K41,'25.09 Bulindo-Kira'!K41,'27.09 Bulindo-Kira'!K41,'26.09 Bulind-Kira-24h'!K41,'28.09 Bulindo-Kira- 24h'!K41,'29.09 Bulindo-Kira'!K41)</f>
        <v>0.5714285714285714</v>
      </c>
      <c r="L41" s="49">
        <f>AVERAGE('23.09 Bulindo-Kiira'!L41,'24.09 Bulindo-Kira'!L41,'25.09 Bulindo-Kira'!L41,'27.09 Bulindo-Kira'!L41,'26.09 Bulind-Kira-24h'!L41,'28.09 Bulindo-Kira- 24h'!L41,'29.09 Bulindo-Kira'!L41)</f>
        <v>0.2857142857142857</v>
      </c>
      <c r="M41" s="49">
        <f>AVERAGE('23.09 Bulindo-Kiira'!M41,'24.09 Bulindo-Kira'!M41,'25.09 Bulindo-Kira'!M41,'27.09 Bulindo-Kira'!M41,'26.09 Bulind-Kira-24h'!M41,'28.09 Bulindo-Kira- 24h'!M41,'29.09 Bulindo-Kira'!M41)</f>
        <v>59.857142857142854</v>
      </c>
      <c r="N41" s="49">
        <f>AVERAGE('23.09 Bulindo-Kiira'!N41,'24.09 Bulindo-Kira'!N41,'25.09 Bulindo-Kira'!N41,'27.09 Bulindo-Kira'!N41,'26.09 Bulind-Kira-24h'!N41,'28.09 Bulindo-Kira- 24h'!N41,'29.09 Bulindo-Kira'!N41)</f>
        <v>0</v>
      </c>
      <c r="O41" s="15">
        <f t="shared" si="0"/>
        <v>57.285714285714285</v>
      </c>
      <c r="P41" s="15">
        <f t="shared" si="1"/>
        <v>117.14285714285714</v>
      </c>
      <c r="R41" s="5" t="s">
        <v>182</v>
      </c>
      <c r="S41" s="60">
        <f>SUM(S10:S33)</f>
        <v>3591.2857142857138</v>
      </c>
      <c r="T41" s="60">
        <f t="shared" ref="T41:AD41" si="33">SUM(T10:T33)</f>
        <v>464.42857142857144</v>
      </c>
      <c r="U41" s="60">
        <f t="shared" si="33"/>
        <v>402.00000000000006</v>
      </c>
      <c r="V41" s="60">
        <f t="shared" si="33"/>
        <v>664.21428571428567</v>
      </c>
      <c r="W41" s="60">
        <f t="shared" si="33"/>
        <v>21.357142857142854</v>
      </c>
      <c r="X41" s="60">
        <f t="shared" si="33"/>
        <v>5.6428571428571432</v>
      </c>
      <c r="Y41" s="60">
        <f t="shared" si="33"/>
        <v>413.42857142857144</v>
      </c>
      <c r="Z41" s="60">
        <f t="shared" si="33"/>
        <v>65.571428571428584</v>
      </c>
      <c r="AA41" s="60">
        <f t="shared" si="33"/>
        <v>38.214285714285708</v>
      </c>
      <c r="AB41" s="60">
        <f t="shared" si="33"/>
        <v>3.7857142857142851</v>
      </c>
      <c r="AC41" s="60">
        <f t="shared" si="33"/>
        <v>5117.7142857142862</v>
      </c>
      <c r="AD41" s="60">
        <f t="shared" si="33"/>
        <v>2.2857142857142856</v>
      </c>
      <c r="AE41" s="61">
        <f>SUM(AE10:AE33)</f>
        <v>5672.2142857142853</v>
      </c>
      <c r="AF41" s="61">
        <f>SUM(AF10:AF33)</f>
        <v>10789.928571428572</v>
      </c>
    </row>
    <row r="42" spans="2:32" ht="23.1" customHeight="1" x14ac:dyDescent="0.25">
      <c r="B42" s="24" t="s">
        <v>69</v>
      </c>
      <c r="C42" s="49">
        <f>AVERAGE('23.09 Bulindo-Kiira'!C42,'24.09 Bulindo-Kira'!C42,'25.09 Bulindo-Kira'!C42,'27.09 Bulindo-Kira'!C42,'26.09 Bulind-Kira-24h'!C42,'28.09 Bulindo-Kira- 24h'!C42,'29.09 Bulindo-Kira'!C42)</f>
        <v>35.857142857142854</v>
      </c>
      <c r="D42" s="49">
        <f>AVERAGE('23.09 Bulindo-Kiira'!D42,'24.09 Bulindo-Kira'!D42,'25.09 Bulindo-Kira'!D42,'27.09 Bulindo-Kira'!D42,'26.09 Bulind-Kira-24h'!D42,'28.09 Bulindo-Kira- 24h'!D42,'29.09 Bulindo-Kira'!D42)</f>
        <v>5.2857142857142856</v>
      </c>
      <c r="E42" s="49">
        <f>AVERAGE('23.09 Bulindo-Kiira'!E42,'24.09 Bulindo-Kira'!E42,'25.09 Bulindo-Kira'!E42,'27.09 Bulindo-Kira'!E42,'26.09 Bulind-Kira-24h'!E42,'28.09 Bulindo-Kira- 24h'!E42,'29.09 Bulindo-Kira'!E42)</f>
        <v>4.5714285714285712</v>
      </c>
      <c r="F42" s="49">
        <f>AVERAGE('23.09 Bulindo-Kiira'!F42,'24.09 Bulindo-Kira'!F42,'25.09 Bulindo-Kira'!F42,'27.09 Bulindo-Kira'!F42,'26.09 Bulind-Kira-24h'!F42,'28.09 Bulindo-Kira- 24h'!F42,'29.09 Bulindo-Kira'!F42)</f>
        <v>11.571428571428571</v>
      </c>
      <c r="G42" s="49">
        <f>AVERAGE('23.09 Bulindo-Kiira'!G42,'24.09 Bulindo-Kira'!G42,'25.09 Bulindo-Kira'!G42,'27.09 Bulindo-Kira'!G42,'26.09 Bulind-Kira-24h'!G42,'28.09 Bulindo-Kira- 24h'!G42,'29.09 Bulindo-Kira'!G42)</f>
        <v>0</v>
      </c>
      <c r="H42" s="49">
        <f>AVERAGE('23.09 Bulindo-Kiira'!H42,'24.09 Bulindo-Kira'!H42,'25.09 Bulindo-Kira'!H42,'27.09 Bulindo-Kira'!H42,'26.09 Bulind-Kira-24h'!H42,'28.09 Bulindo-Kira- 24h'!H42,'29.09 Bulindo-Kira'!H42)</f>
        <v>0</v>
      </c>
      <c r="I42" s="49">
        <f>AVERAGE('23.09 Bulindo-Kiira'!I42,'24.09 Bulindo-Kira'!I42,'25.09 Bulindo-Kira'!I42,'27.09 Bulindo-Kira'!I42,'26.09 Bulind-Kira-24h'!I42,'28.09 Bulindo-Kira- 24h'!I42,'29.09 Bulindo-Kira'!I42)</f>
        <v>10.285714285714286</v>
      </c>
      <c r="J42" s="49">
        <f>AVERAGE('23.09 Bulindo-Kiira'!J42,'24.09 Bulindo-Kira'!J42,'25.09 Bulindo-Kira'!J42,'27.09 Bulindo-Kira'!J42,'26.09 Bulind-Kira-24h'!J42,'28.09 Bulindo-Kira- 24h'!J42,'29.09 Bulindo-Kira'!J42)</f>
        <v>1.8571428571428572</v>
      </c>
      <c r="K42" s="49">
        <f>AVERAGE('23.09 Bulindo-Kiira'!K42,'24.09 Bulindo-Kira'!K42,'25.09 Bulindo-Kira'!K42,'27.09 Bulindo-Kira'!K42,'26.09 Bulind-Kira-24h'!K42,'28.09 Bulindo-Kira- 24h'!K42,'29.09 Bulindo-Kira'!K42)</f>
        <v>1.1428571428571428</v>
      </c>
      <c r="L42" s="49">
        <f>AVERAGE('23.09 Bulindo-Kiira'!L42,'24.09 Bulindo-Kira'!L42,'25.09 Bulindo-Kira'!L42,'27.09 Bulindo-Kira'!L42,'26.09 Bulind-Kira-24h'!L42,'28.09 Bulindo-Kira- 24h'!L42,'29.09 Bulindo-Kira'!L42)</f>
        <v>0.2857142857142857</v>
      </c>
      <c r="M42" s="49">
        <f>AVERAGE('23.09 Bulindo-Kiira'!M42,'24.09 Bulindo-Kira'!M42,'25.09 Bulindo-Kira'!M42,'27.09 Bulindo-Kira'!M42,'26.09 Bulind-Kira-24h'!M42,'28.09 Bulindo-Kira- 24h'!M42,'29.09 Bulindo-Kira'!M42)</f>
        <v>63.428571428571431</v>
      </c>
      <c r="N42" s="49">
        <f>AVERAGE('23.09 Bulindo-Kiira'!N42,'24.09 Bulindo-Kira'!N42,'25.09 Bulindo-Kira'!N42,'27.09 Bulindo-Kira'!N42,'26.09 Bulind-Kira-24h'!N42,'28.09 Bulindo-Kira- 24h'!N42,'29.09 Bulindo-Kira'!N42)</f>
        <v>0.14285714285714285</v>
      </c>
      <c r="O42" s="15">
        <f t="shared" si="0"/>
        <v>71</v>
      </c>
      <c r="P42" s="15">
        <f t="shared" si="1"/>
        <v>134.42857142857142</v>
      </c>
      <c r="R42" s="5" t="s">
        <v>160</v>
      </c>
      <c r="S42" s="48">
        <f>S41/S40</f>
        <v>1.4537936618089291</v>
      </c>
      <c r="T42" s="48">
        <f t="shared" ref="T42:AF42" si="34">T41/T40</f>
        <v>1.4271290605794555</v>
      </c>
      <c r="U42" s="48">
        <f t="shared" si="34"/>
        <v>1.386206896551724</v>
      </c>
      <c r="V42" s="48">
        <f t="shared" si="34"/>
        <v>1.3703212496315944</v>
      </c>
      <c r="W42" s="48">
        <f t="shared" si="34"/>
        <v>1.6611111111111112</v>
      </c>
      <c r="X42" s="48">
        <f t="shared" si="34"/>
        <v>1.0972222222222223</v>
      </c>
      <c r="Y42" s="48">
        <f t="shared" si="34"/>
        <v>1.2902362906821221</v>
      </c>
      <c r="Z42" s="48">
        <f t="shared" si="34"/>
        <v>1.1590909090909092</v>
      </c>
      <c r="AA42" s="48">
        <f t="shared" si="34"/>
        <v>1.1008230452674896</v>
      </c>
      <c r="AB42" s="48">
        <f t="shared" si="34"/>
        <v>1.1521739130434783</v>
      </c>
      <c r="AC42" s="48">
        <f t="shared" si="34"/>
        <v>1.3942012064604006</v>
      </c>
      <c r="AD42" s="48">
        <f>AD41/AD40</f>
        <v>1</v>
      </c>
      <c r="AE42" s="59">
        <f t="shared" si="34"/>
        <v>1.4160306704707561</v>
      </c>
      <c r="AF42" s="59">
        <f t="shared" si="34"/>
        <v>1.4055922583046432</v>
      </c>
    </row>
    <row r="43" spans="2:32" ht="23.1" customHeight="1" x14ac:dyDescent="0.25">
      <c r="B43" s="23" t="s">
        <v>70</v>
      </c>
      <c r="C43" s="49">
        <f>AVERAGE('23.09 Bulindo-Kiira'!C43,'24.09 Bulindo-Kira'!C43,'25.09 Bulindo-Kira'!C43,'27.09 Bulindo-Kira'!C43,'26.09 Bulind-Kira-24h'!C43,'28.09 Bulindo-Kira- 24h'!C43,'29.09 Bulindo-Kira'!C43)</f>
        <v>41.714285714285715</v>
      </c>
      <c r="D43" s="49">
        <f>AVERAGE('23.09 Bulindo-Kiira'!D43,'24.09 Bulindo-Kira'!D43,'25.09 Bulindo-Kira'!D43,'27.09 Bulindo-Kira'!D43,'26.09 Bulind-Kira-24h'!D43,'28.09 Bulindo-Kira- 24h'!D43,'29.09 Bulindo-Kira'!D43)</f>
        <v>5.4285714285714288</v>
      </c>
      <c r="E43" s="49">
        <f>AVERAGE('23.09 Bulindo-Kiira'!E43,'24.09 Bulindo-Kira'!E43,'25.09 Bulindo-Kira'!E43,'27.09 Bulindo-Kira'!E43,'26.09 Bulind-Kira-24h'!E43,'28.09 Bulindo-Kira- 24h'!E43,'29.09 Bulindo-Kira'!E43)</f>
        <v>6.8571428571428568</v>
      </c>
      <c r="F43" s="49">
        <f>AVERAGE('23.09 Bulindo-Kiira'!F43,'24.09 Bulindo-Kira'!F43,'25.09 Bulindo-Kira'!F43,'27.09 Bulindo-Kira'!F43,'26.09 Bulind-Kira-24h'!F43,'28.09 Bulindo-Kira- 24h'!F43,'29.09 Bulindo-Kira'!F43)</f>
        <v>9.8571428571428577</v>
      </c>
      <c r="G43" s="49">
        <f>AVERAGE('23.09 Bulindo-Kiira'!G43,'24.09 Bulindo-Kira'!G43,'25.09 Bulindo-Kira'!G43,'27.09 Bulindo-Kira'!G43,'26.09 Bulind-Kira-24h'!G43,'28.09 Bulindo-Kira- 24h'!G43,'29.09 Bulindo-Kira'!G43)</f>
        <v>0.2857142857142857</v>
      </c>
      <c r="H43" s="49">
        <f>AVERAGE('23.09 Bulindo-Kiira'!H43,'24.09 Bulindo-Kira'!H43,'25.09 Bulindo-Kira'!H43,'27.09 Bulindo-Kira'!H43,'26.09 Bulind-Kira-24h'!H43,'28.09 Bulindo-Kira- 24h'!H43,'29.09 Bulindo-Kira'!H43)</f>
        <v>1.4285714285714286</v>
      </c>
      <c r="I43" s="49">
        <f>AVERAGE('23.09 Bulindo-Kiira'!I43,'24.09 Bulindo-Kira'!I43,'25.09 Bulindo-Kira'!I43,'27.09 Bulindo-Kira'!I43,'26.09 Bulind-Kira-24h'!I43,'28.09 Bulindo-Kira- 24h'!I43,'29.09 Bulindo-Kira'!I43)</f>
        <v>7.7142857142857144</v>
      </c>
      <c r="J43" s="49">
        <f>AVERAGE('23.09 Bulindo-Kiira'!J43,'24.09 Bulindo-Kira'!J43,'25.09 Bulindo-Kira'!J43,'27.09 Bulindo-Kira'!J43,'26.09 Bulind-Kira-24h'!J43,'28.09 Bulindo-Kira- 24h'!J43,'29.09 Bulindo-Kira'!J43)</f>
        <v>0.8571428571428571</v>
      </c>
      <c r="K43" s="49">
        <f>AVERAGE('23.09 Bulindo-Kiira'!K43,'24.09 Bulindo-Kira'!K43,'25.09 Bulindo-Kira'!K43,'27.09 Bulindo-Kira'!K43,'26.09 Bulind-Kira-24h'!K43,'28.09 Bulindo-Kira- 24h'!K43,'29.09 Bulindo-Kira'!K43)</f>
        <v>0.8571428571428571</v>
      </c>
      <c r="L43" s="49">
        <f>AVERAGE('23.09 Bulindo-Kiira'!L43,'24.09 Bulindo-Kira'!L43,'25.09 Bulindo-Kira'!L43,'27.09 Bulindo-Kira'!L43,'26.09 Bulind-Kira-24h'!L43,'28.09 Bulindo-Kira- 24h'!L43,'29.09 Bulindo-Kira'!L43)</f>
        <v>0.42857142857142855</v>
      </c>
      <c r="M43" s="49">
        <f>AVERAGE('23.09 Bulindo-Kiira'!M43,'24.09 Bulindo-Kira'!M43,'25.09 Bulindo-Kira'!M43,'27.09 Bulindo-Kira'!M43,'26.09 Bulind-Kira-24h'!M43,'28.09 Bulindo-Kira- 24h'!M43,'29.09 Bulindo-Kira'!M43)</f>
        <v>68</v>
      </c>
      <c r="N43" s="49">
        <f>AVERAGE('23.09 Bulindo-Kiira'!N43,'24.09 Bulindo-Kira'!N43,'25.09 Bulindo-Kira'!N43,'27.09 Bulindo-Kira'!N43,'26.09 Bulind-Kira-24h'!N43,'28.09 Bulindo-Kira- 24h'!N43,'29.09 Bulindo-Kira'!N43)</f>
        <v>0</v>
      </c>
      <c r="O43" s="15">
        <f t="shared" si="0"/>
        <v>75.428571428571445</v>
      </c>
      <c r="P43" s="15">
        <f t="shared" si="1"/>
        <v>143.42857142857144</v>
      </c>
    </row>
    <row r="44" spans="2:32" ht="23.1" customHeight="1" x14ac:dyDescent="0.25">
      <c r="B44" s="25" t="s">
        <v>71</v>
      </c>
      <c r="C44" s="49">
        <f>AVERAGE('23.09 Bulindo-Kiira'!C44,'24.09 Bulindo-Kira'!C44,'25.09 Bulindo-Kira'!C44,'27.09 Bulindo-Kira'!C44,'26.09 Bulind-Kira-24h'!C44,'28.09 Bulindo-Kira- 24h'!C44,'29.09 Bulindo-Kira'!C44)</f>
        <v>48</v>
      </c>
      <c r="D44" s="49">
        <f>AVERAGE('23.09 Bulindo-Kiira'!D44,'24.09 Bulindo-Kira'!D44,'25.09 Bulindo-Kira'!D44,'27.09 Bulindo-Kira'!D44,'26.09 Bulind-Kira-24h'!D44,'28.09 Bulindo-Kira- 24h'!D44,'29.09 Bulindo-Kira'!D44)</f>
        <v>4.5714285714285712</v>
      </c>
      <c r="E44" s="49">
        <f>AVERAGE('23.09 Bulindo-Kiira'!E44,'24.09 Bulindo-Kira'!E44,'25.09 Bulindo-Kira'!E44,'27.09 Bulindo-Kira'!E44,'26.09 Bulind-Kira-24h'!E44,'28.09 Bulindo-Kira- 24h'!E44,'29.09 Bulindo-Kira'!E44)</f>
        <v>5</v>
      </c>
      <c r="F44" s="49">
        <f>AVERAGE('23.09 Bulindo-Kiira'!F44,'24.09 Bulindo-Kira'!F44,'25.09 Bulindo-Kira'!F44,'27.09 Bulindo-Kira'!F44,'26.09 Bulind-Kira-24h'!F44,'28.09 Bulindo-Kira- 24h'!F44,'29.09 Bulindo-Kira'!F44)</f>
        <v>11.142857142857142</v>
      </c>
      <c r="G44" s="49">
        <f>AVERAGE('23.09 Bulindo-Kiira'!G44,'24.09 Bulindo-Kira'!G44,'25.09 Bulindo-Kira'!G44,'27.09 Bulindo-Kira'!G44,'26.09 Bulind-Kira-24h'!G44,'28.09 Bulindo-Kira- 24h'!G44,'29.09 Bulindo-Kira'!G44)</f>
        <v>0.2857142857142857</v>
      </c>
      <c r="H44" s="49">
        <f>AVERAGE('23.09 Bulindo-Kiira'!H44,'24.09 Bulindo-Kira'!H44,'25.09 Bulindo-Kira'!H44,'27.09 Bulindo-Kira'!H44,'26.09 Bulind-Kira-24h'!H44,'28.09 Bulindo-Kira- 24h'!H44,'29.09 Bulindo-Kira'!H44)</f>
        <v>0</v>
      </c>
      <c r="I44" s="49">
        <f>AVERAGE('23.09 Bulindo-Kiira'!I44,'24.09 Bulindo-Kira'!I44,'25.09 Bulindo-Kira'!I44,'27.09 Bulindo-Kira'!I44,'26.09 Bulind-Kira-24h'!I44,'28.09 Bulindo-Kira- 24h'!I44,'29.09 Bulindo-Kira'!I44)</f>
        <v>6.5714285714285712</v>
      </c>
      <c r="J44" s="49">
        <f>AVERAGE('23.09 Bulindo-Kiira'!J44,'24.09 Bulindo-Kira'!J44,'25.09 Bulindo-Kira'!J44,'27.09 Bulindo-Kira'!J44,'26.09 Bulind-Kira-24h'!J44,'28.09 Bulindo-Kira- 24h'!J44,'29.09 Bulindo-Kira'!J44)</f>
        <v>0.8571428571428571</v>
      </c>
      <c r="K44" s="49">
        <f>AVERAGE('23.09 Bulindo-Kiira'!K44,'24.09 Bulindo-Kira'!K44,'25.09 Bulindo-Kira'!K44,'27.09 Bulindo-Kira'!K44,'26.09 Bulind-Kira-24h'!K44,'28.09 Bulindo-Kira- 24h'!K44,'29.09 Bulindo-Kira'!K44)</f>
        <v>1.5714285714285714</v>
      </c>
      <c r="L44" s="49">
        <f>AVERAGE('23.09 Bulindo-Kiira'!L44,'24.09 Bulindo-Kira'!L44,'25.09 Bulindo-Kira'!L44,'27.09 Bulindo-Kira'!L44,'26.09 Bulind-Kira-24h'!L44,'28.09 Bulindo-Kira- 24h'!L44,'29.09 Bulindo-Kira'!L44)</f>
        <v>0.42857142857142855</v>
      </c>
      <c r="M44" s="49">
        <f>AVERAGE('23.09 Bulindo-Kiira'!M44,'24.09 Bulindo-Kira'!M44,'25.09 Bulindo-Kira'!M44,'27.09 Bulindo-Kira'!M44,'26.09 Bulind-Kira-24h'!M44,'28.09 Bulindo-Kira- 24h'!M44,'29.09 Bulindo-Kira'!M44)</f>
        <v>71.428571428571431</v>
      </c>
      <c r="N44" s="49">
        <f>AVERAGE('23.09 Bulindo-Kiira'!N44,'24.09 Bulindo-Kira'!N44,'25.09 Bulindo-Kira'!N44,'27.09 Bulindo-Kira'!N44,'26.09 Bulind-Kira-24h'!N44,'28.09 Bulindo-Kira- 24h'!N44,'29.09 Bulindo-Kira'!N44)</f>
        <v>0.14285714285714285</v>
      </c>
      <c r="O44" s="15">
        <f t="shared" si="0"/>
        <v>78.571428571428569</v>
      </c>
      <c r="P44" s="15">
        <f t="shared" si="1"/>
        <v>150</v>
      </c>
    </row>
    <row r="45" spans="2:32" ht="23.1" customHeight="1" x14ac:dyDescent="0.25">
      <c r="B45" s="23" t="s">
        <v>72</v>
      </c>
      <c r="C45" s="49">
        <f>AVERAGE('23.09 Bulindo-Kiira'!C45,'24.09 Bulindo-Kira'!C45,'25.09 Bulindo-Kira'!C45,'27.09 Bulindo-Kira'!C45,'26.09 Bulind-Kira-24h'!C45,'28.09 Bulindo-Kira- 24h'!C45,'29.09 Bulindo-Kira'!C45)</f>
        <v>43.285714285714285</v>
      </c>
      <c r="D45" s="49">
        <f>AVERAGE('23.09 Bulindo-Kiira'!D45,'24.09 Bulindo-Kira'!D45,'25.09 Bulindo-Kira'!D45,'27.09 Bulindo-Kira'!D45,'26.09 Bulind-Kira-24h'!D45,'28.09 Bulindo-Kira- 24h'!D45,'29.09 Bulindo-Kira'!D45)</f>
        <v>5.4285714285714288</v>
      </c>
      <c r="E45" s="49">
        <f>AVERAGE('23.09 Bulindo-Kiira'!E45,'24.09 Bulindo-Kira'!E45,'25.09 Bulindo-Kira'!E45,'27.09 Bulindo-Kira'!E45,'26.09 Bulind-Kira-24h'!E45,'28.09 Bulindo-Kira- 24h'!E45,'29.09 Bulindo-Kira'!E45)</f>
        <v>5.5714285714285712</v>
      </c>
      <c r="F45" s="49">
        <f>AVERAGE('23.09 Bulindo-Kiira'!F45,'24.09 Bulindo-Kira'!F45,'25.09 Bulindo-Kira'!F45,'27.09 Bulindo-Kira'!F45,'26.09 Bulind-Kira-24h'!F45,'28.09 Bulindo-Kira- 24h'!F45,'29.09 Bulindo-Kira'!F45)</f>
        <v>7.8571428571428568</v>
      </c>
      <c r="G45" s="49">
        <f>AVERAGE('23.09 Bulindo-Kiira'!G45,'24.09 Bulindo-Kira'!G45,'25.09 Bulindo-Kira'!G45,'27.09 Bulindo-Kira'!G45,'26.09 Bulind-Kira-24h'!G45,'28.09 Bulindo-Kira- 24h'!G45,'29.09 Bulindo-Kira'!G45)</f>
        <v>0.5714285714285714</v>
      </c>
      <c r="H45" s="49">
        <f>AVERAGE('23.09 Bulindo-Kiira'!H45,'24.09 Bulindo-Kira'!H45,'25.09 Bulindo-Kira'!H45,'27.09 Bulindo-Kira'!H45,'26.09 Bulind-Kira-24h'!H45,'28.09 Bulindo-Kira- 24h'!H45,'29.09 Bulindo-Kira'!H45)</f>
        <v>0</v>
      </c>
      <c r="I45" s="49">
        <f>AVERAGE('23.09 Bulindo-Kiira'!I45,'24.09 Bulindo-Kira'!I45,'25.09 Bulindo-Kira'!I45,'27.09 Bulindo-Kira'!I45,'26.09 Bulind-Kira-24h'!I45,'28.09 Bulindo-Kira- 24h'!I45,'29.09 Bulindo-Kira'!I45)</f>
        <v>7.5714285714285712</v>
      </c>
      <c r="J45" s="49">
        <f>AVERAGE('23.09 Bulindo-Kiira'!J45,'24.09 Bulindo-Kira'!J45,'25.09 Bulindo-Kira'!J45,'27.09 Bulindo-Kira'!J45,'26.09 Bulind-Kira-24h'!J45,'28.09 Bulindo-Kira- 24h'!J45,'29.09 Bulindo-Kira'!J45)</f>
        <v>1.2857142857142858</v>
      </c>
      <c r="K45" s="49">
        <f>AVERAGE('23.09 Bulindo-Kiira'!K45,'24.09 Bulindo-Kira'!K45,'25.09 Bulindo-Kira'!K45,'27.09 Bulindo-Kira'!K45,'26.09 Bulind-Kira-24h'!K45,'28.09 Bulindo-Kira- 24h'!K45,'29.09 Bulindo-Kira'!K45)</f>
        <v>0.5714285714285714</v>
      </c>
      <c r="L45" s="49">
        <f>AVERAGE('23.09 Bulindo-Kiira'!L45,'24.09 Bulindo-Kira'!L45,'25.09 Bulindo-Kira'!L45,'27.09 Bulindo-Kira'!L45,'26.09 Bulind-Kira-24h'!L45,'28.09 Bulindo-Kira- 24h'!L45,'29.09 Bulindo-Kira'!L45)</f>
        <v>0</v>
      </c>
      <c r="M45" s="49">
        <f>AVERAGE('23.09 Bulindo-Kiira'!M45,'24.09 Bulindo-Kira'!M45,'25.09 Bulindo-Kira'!M45,'27.09 Bulindo-Kira'!M45,'26.09 Bulind-Kira-24h'!M45,'28.09 Bulindo-Kira- 24h'!M45,'29.09 Bulindo-Kira'!M45)</f>
        <v>64.285714285714292</v>
      </c>
      <c r="N45" s="49">
        <f>AVERAGE('23.09 Bulindo-Kiira'!N45,'24.09 Bulindo-Kira'!N45,'25.09 Bulindo-Kira'!N45,'27.09 Bulindo-Kira'!N45,'26.09 Bulind-Kira-24h'!N45,'28.09 Bulindo-Kira- 24h'!N45,'29.09 Bulindo-Kira'!N45)</f>
        <v>0.14285714285714285</v>
      </c>
      <c r="O45" s="15">
        <f t="shared" si="0"/>
        <v>72.285714285714278</v>
      </c>
      <c r="P45" s="15">
        <f t="shared" si="1"/>
        <v>136.57142857142858</v>
      </c>
    </row>
    <row r="46" spans="2:32" ht="23.1" customHeight="1" x14ac:dyDescent="0.25">
      <c r="B46" s="24" t="s">
        <v>73</v>
      </c>
      <c r="C46" s="49">
        <f>AVERAGE('23.09 Bulindo-Kiira'!C46,'24.09 Bulindo-Kira'!C46,'25.09 Bulindo-Kira'!C46,'27.09 Bulindo-Kira'!C46,'26.09 Bulind-Kira-24h'!C46,'28.09 Bulindo-Kira- 24h'!C46,'29.09 Bulindo-Kira'!C46)</f>
        <v>48.142857142857146</v>
      </c>
      <c r="D46" s="49">
        <f>AVERAGE('23.09 Bulindo-Kiira'!D46,'24.09 Bulindo-Kira'!D46,'25.09 Bulindo-Kira'!D46,'27.09 Bulindo-Kira'!D46,'26.09 Bulind-Kira-24h'!D46,'28.09 Bulindo-Kira- 24h'!D46,'29.09 Bulindo-Kira'!D46)</f>
        <v>5.4285714285714288</v>
      </c>
      <c r="E46" s="49">
        <f>AVERAGE('23.09 Bulindo-Kiira'!E46,'24.09 Bulindo-Kira'!E46,'25.09 Bulindo-Kira'!E46,'27.09 Bulindo-Kira'!E46,'26.09 Bulind-Kira-24h'!E46,'28.09 Bulindo-Kira- 24h'!E46,'29.09 Bulindo-Kira'!E46)</f>
        <v>4.5714285714285712</v>
      </c>
      <c r="F46" s="49">
        <f>AVERAGE('23.09 Bulindo-Kiira'!F46,'24.09 Bulindo-Kira'!F46,'25.09 Bulindo-Kira'!F46,'27.09 Bulindo-Kira'!F46,'26.09 Bulind-Kira-24h'!F46,'28.09 Bulindo-Kira- 24h'!F46,'29.09 Bulindo-Kira'!F46)</f>
        <v>8.5714285714285712</v>
      </c>
      <c r="G46" s="49">
        <f>AVERAGE('23.09 Bulindo-Kiira'!G46,'24.09 Bulindo-Kira'!G46,'25.09 Bulindo-Kira'!G46,'27.09 Bulindo-Kira'!G46,'26.09 Bulind-Kira-24h'!G46,'28.09 Bulindo-Kira- 24h'!G46,'29.09 Bulindo-Kira'!G46)</f>
        <v>0</v>
      </c>
      <c r="H46" s="49">
        <f>AVERAGE('23.09 Bulindo-Kiira'!H46,'24.09 Bulindo-Kira'!H46,'25.09 Bulindo-Kira'!H46,'27.09 Bulindo-Kira'!H46,'26.09 Bulind-Kira-24h'!H46,'28.09 Bulindo-Kira- 24h'!H46,'29.09 Bulindo-Kira'!H46)</f>
        <v>0</v>
      </c>
      <c r="I46" s="49">
        <f>AVERAGE('23.09 Bulindo-Kiira'!I46,'24.09 Bulindo-Kira'!I46,'25.09 Bulindo-Kira'!I46,'27.09 Bulindo-Kira'!I46,'26.09 Bulind-Kira-24h'!I46,'28.09 Bulindo-Kira- 24h'!I46,'29.09 Bulindo-Kira'!I46)</f>
        <v>7.1428571428571432</v>
      </c>
      <c r="J46" s="49">
        <f>AVERAGE('23.09 Bulindo-Kiira'!J46,'24.09 Bulindo-Kira'!J46,'25.09 Bulindo-Kira'!J46,'27.09 Bulindo-Kira'!J46,'26.09 Bulind-Kira-24h'!J46,'28.09 Bulindo-Kira- 24h'!J46,'29.09 Bulindo-Kira'!J46)</f>
        <v>1.1428571428571428</v>
      </c>
      <c r="K46" s="49">
        <f>AVERAGE('23.09 Bulindo-Kiira'!K46,'24.09 Bulindo-Kira'!K46,'25.09 Bulindo-Kira'!K46,'27.09 Bulindo-Kira'!K46,'26.09 Bulind-Kira-24h'!K46,'28.09 Bulindo-Kira- 24h'!K46,'29.09 Bulindo-Kira'!K46)</f>
        <v>1.8571428571428572</v>
      </c>
      <c r="L46" s="49">
        <f>AVERAGE('23.09 Bulindo-Kiira'!L46,'24.09 Bulindo-Kira'!L46,'25.09 Bulindo-Kira'!L46,'27.09 Bulindo-Kira'!L46,'26.09 Bulind-Kira-24h'!L46,'28.09 Bulindo-Kira- 24h'!L46,'29.09 Bulindo-Kira'!L46)</f>
        <v>0.14285714285714285</v>
      </c>
      <c r="M46" s="49">
        <f>AVERAGE('23.09 Bulindo-Kiira'!M46,'24.09 Bulindo-Kira'!M46,'25.09 Bulindo-Kira'!M46,'27.09 Bulindo-Kira'!M46,'26.09 Bulind-Kira-24h'!M46,'28.09 Bulindo-Kira- 24h'!M46,'29.09 Bulindo-Kira'!M46)</f>
        <v>68.714285714285708</v>
      </c>
      <c r="N46" s="49">
        <f>AVERAGE('23.09 Bulindo-Kiira'!N46,'24.09 Bulindo-Kira'!N46,'25.09 Bulindo-Kira'!N46,'27.09 Bulindo-Kira'!N46,'26.09 Bulind-Kira-24h'!N46,'28.09 Bulindo-Kira- 24h'!N46,'29.09 Bulindo-Kira'!N46)</f>
        <v>0</v>
      </c>
      <c r="O46" s="15">
        <f t="shared" si="0"/>
        <v>77</v>
      </c>
      <c r="P46" s="15">
        <f t="shared" si="1"/>
        <v>145.71428571428572</v>
      </c>
    </row>
    <row r="47" spans="2:32" ht="23.1" customHeight="1" x14ac:dyDescent="0.25">
      <c r="B47" s="24" t="s">
        <v>74</v>
      </c>
      <c r="C47" s="49">
        <f>AVERAGE('23.09 Bulindo-Kiira'!C47,'24.09 Bulindo-Kira'!C47,'25.09 Bulindo-Kira'!C47,'27.09 Bulindo-Kira'!C47,'26.09 Bulind-Kira-24h'!C47,'28.09 Bulindo-Kira- 24h'!C47,'29.09 Bulindo-Kira'!C47)</f>
        <v>41.571428571428569</v>
      </c>
      <c r="D47" s="49">
        <f>AVERAGE('23.09 Bulindo-Kiira'!D47,'24.09 Bulindo-Kira'!D47,'25.09 Bulindo-Kira'!D47,'27.09 Bulindo-Kira'!D47,'26.09 Bulind-Kira-24h'!D47,'28.09 Bulindo-Kira- 24h'!D47,'29.09 Bulindo-Kira'!D47)</f>
        <v>7.1428571428571432</v>
      </c>
      <c r="E47" s="49">
        <f>AVERAGE('23.09 Bulindo-Kiira'!E47,'24.09 Bulindo-Kira'!E47,'25.09 Bulindo-Kira'!E47,'27.09 Bulindo-Kira'!E47,'26.09 Bulind-Kira-24h'!E47,'28.09 Bulindo-Kira- 24h'!E47,'29.09 Bulindo-Kira'!E47)</f>
        <v>6.1428571428571432</v>
      </c>
      <c r="F47" s="49">
        <f>AVERAGE('23.09 Bulindo-Kiira'!F47,'24.09 Bulindo-Kira'!F47,'25.09 Bulindo-Kira'!F47,'27.09 Bulindo-Kira'!F47,'26.09 Bulind-Kira-24h'!F47,'28.09 Bulindo-Kira- 24h'!F47,'29.09 Bulindo-Kira'!F47)</f>
        <v>9.1428571428571423</v>
      </c>
      <c r="G47" s="49">
        <f>AVERAGE('23.09 Bulindo-Kiira'!G47,'24.09 Bulindo-Kira'!G47,'25.09 Bulindo-Kira'!G47,'27.09 Bulindo-Kira'!G47,'26.09 Bulind-Kira-24h'!G47,'28.09 Bulindo-Kira- 24h'!G47,'29.09 Bulindo-Kira'!G47)</f>
        <v>0</v>
      </c>
      <c r="H47" s="49">
        <f>AVERAGE('23.09 Bulindo-Kiira'!H47,'24.09 Bulindo-Kira'!H47,'25.09 Bulindo-Kira'!H47,'27.09 Bulindo-Kira'!H47,'26.09 Bulind-Kira-24h'!H47,'28.09 Bulindo-Kira- 24h'!H47,'29.09 Bulindo-Kira'!H47)</f>
        <v>0</v>
      </c>
      <c r="I47" s="49">
        <f>AVERAGE('23.09 Bulindo-Kiira'!I47,'24.09 Bulindo-Kira'!I47,'25.09 Bulindo-Kira'!I47,'27.09 Bulindo-Kira'!I47,'26.09 Bulind-Kira-24h'!I47,'28.09 Bulindo-Kira- 24h'!I47,'29.09 Bulindo-Kira'!I47)</f>
        <v>6.5714285714285712</v>
      </c>
      <c r="J47" s="49">
        <f>AVERAGE('23.09 Bulindo-Kiira'!J47,'24.09 Bulindo-Kira'!J47,'25.09 Bulindo-Kira'!J47,'27.09 Bulindo-Kira'!J47,'26.09 Bulind-Kira-24h'!J47,'28.09 Bulindo-Kira- 24h'!J47,'29.09 Bulindo-Kira'!J47)</f>
        <v>0.7142857142857143</v>
      </c>
      <c r="K47" s="49">
        <f>AVERAGE('23.09 Bulindo-Kiira'!K47,'24.09 Bulindo-Kira'!K47,'25.09 Bulindo-Kira'!K47,'27.09 Bulindo-Kira'!K47,'26.09 Bulind-Kira-24h'!K47,'28.09 Bulindo-Kira- 24h'!K47,'29.09 Bulindo-Kira'!K47)</f>
        <v>0.2857142857142857</v>
      </c>
      <c r="L47" s="49">
        <f>AVERAGE('23.09 Bulindo-Kiira'!L47,'24.09 Bulindo-Kira'!L47,'25.09 Bulindo-Kira'!L47,'27.09 Bulindo-Kira'!L47,'26.09 Bulind-Kira-24h'!L47,'28.09 Bulindo-Kira- 24h'!L47,'29.09 Bulindo-Kira'!L47)</f>
        <v>0.14285714285714285</v>
      </c>
      <c r="M47" s="49">
        <f>AVERAGE('23.09 Bulindo-Kiira'!M47,'24.09 Bulindo-Kira'!M47,'25.09 Bulindo-Kira'!M47,'27.09 Bulindo-Kira'!M47,'26.09 Bulind-Kira-24h'!M47,'28.09 Bulindo-Kira- 24h'!M47,'29.09 Bulindo-Kira'!M47)</f>
        <v>72.142857142857139</v>
      </c>
      <c r="N47" s="49">
        <f>AVERAGE('23.09 Bulindo-Kiira'!N47,'24.09 Bulindo-Kira'!N47,'25.09 Bulindo-Kira'!N47,'27.09 Bulindo-Kira'!N47,'26.09 Bulind-Kira-24h'!N47,'28.09 Bulindo-Kira- 24h'!N47,'29.09 Bulindo-Kira'!N47)</f>
        <v>0.2857142857142857</v>
      </c>
      <c r="O47" s="15">
        <f t="shared" si="0"/>
        <v>72</v>
      </c>
      <c r="P47" s="15">
        <f t="shared" si="1"/>
        <v>144.14285714285711</v>
      </c>
    </row>
    <row r="48" spans="2:32" ht="23.1" customHeight="1" x14ac:dyDescent="0.25">
      <c r="B48" s="24" t="s">
        <v>75</v>
      </c>
      <c r="C48" s="49">
        <f>AVERAGE('23.09 Bulindo-Kiira'!C48,'24.09 Bulindo-Kira'!C48,'25.09 Bulindo-Kira'!C48,'27.09 Bulindo-Kira'!C48,'26.09 Bulind-Kira-24h'!C48,'28.09 Bulindo-Kira- 24h'!C48,'29.09 Bulindo-Kira'!C48)</f>
        <v>49.285714285714285</v>
      </c>
      <c r="D48" s="49">
        <f>AVERAGE('23.09 Bulindo-Kiira'!D48,'24.09 Bulindo-Kira'!D48,'25.09 Bulindo-Kira'!D48,'27.09 Bulindo-Kira'!D48,'26.09 Bulind-Kira-24h'!D48,'28.09 Bulindo-Kira- 24h'!D48,'29.09 Bulindo-Kira'!D48)</f>
        <v>6.7142857142857144</v>
      </c>
      <c r="E48" s="49">
        <f>AVERAGE('23.09 Bulindo-Kiira'!E48,'24.09 Bulindo-Kira'!E48,'25.09 Bulindo-Kira'!E48,'27.09 Bulindo-Kira'!E48,'26.09 Bulind-Kira-24h'!E48,'28.09 Bulindo-Kira- 24h'!E48,'29.09 Bulindo-Kira'!E48)</f>
        <v>6.1428571428571432</v>
      </c>
      <c r="F48" s="49">
        <f>AVERAGE('23.09 Bulindo-Kiira'!F48,'24.09 Bulindo-Kira'!F48,'25.09 Bulindo-Kira'!F48,'27.09 Bulindo-Kira'!F48,'26.09 Bulind-Kira-24h'!F48,'28.09 Bulindo-Kira- 24h'!F48,'29.09 Bulindo-Kira'!F48)</f>
        <v>9.4285714285714288</v>
      </c>
      <c r="G48" s="49">
        <f>AVERAGE('23.09 Bulindo-Kiira'!G48,'24.09 Bulindo-Kira'!G48,'25.09 Bulindo-Kira'!G48,'27.09 Bulindo-Kira'!G48,'26.09 Bulind-Kira-24h'!G48,'28.09 Bulindo-Kira- 24h'!G48,'29.09 Bulindo-Kira'!G48)</f>
        <v>0.42857142857142855</v>
      </c>
      <c r="H48" s="49">
        <f>AVERAGE('23.09 Bulindo-Kiira'!H48,'24.09 Bulindo-Kira'!H48,'25.09 Bulindo-Kira'!H48,'27.09 Bulindo-Kira'!H48,'26.09 Bulind-Kira-24h'!H48,'28.09 Bulindo-Kira- 24h'!H48,'29.09 Bulindo-Kira'!H48)</f>
        <v>0.2857142857142857</v>
      </c>
      <c r="I48" s="49">
        <f>AVERAGE('23.09 Bulindo-Kiira'!I48,'24.09 Bulindo-Kira'!I48,'25.09 Bulindo-Kira'!I48,'27.09 Bulindo-Kira'!I48,'26.09 Bulind-Kira-24h'!I48,'28.09 Bulindo-Kira- 24h'!I48,'29.09 Bulindo-Kira'!I48)</f>
        <v>5.4285714285714288</v>
      </c>
      <c r="J48" s="49">
        <f>AVERAGE('23.09 Bulindo-Kiira'!J48,'24.09 Bulindo-Kira'!J48,'25.09 Bulindo-Kira'!J48,'27.09 Bulindo-Kira'!J48,'26.09 Bulind-Kira-24h'!J48,'28.09 Bulindo-Kira- 24h'!J48,'29.09 Bulindo-Kira'!J48)</f>
        <v>0.7142857142857143</v>
      </c>
      <c r="K48" s="49">
        <f>AVERAGE('23.09 Bulindo-Kiira'!K48,'24.09 Bulindo-Kira'!K48,'25.09 Bulindo-Kira'!K48,'27.09 Bulindo-Kira'!K48,'26.09 Bulind-Kira-24h'!K48,'28.09 Bulindo-Kira- 24h'!K48,'29.09 Bulindo-Kira'!K48)</f>
        <v>1</v>
      </c>
      <c r="L48" s="49">
        <f>AVERAGE('23.09 Bulindo-Kiira'!L48,'24.09 Bulindo-Kira'!L48,'25.09 Bulindo-Kira'!L48,'27.09 Bulindo-Kira'!L48,'26.09 Bulind-Kira-24h'!L48,'28.09 Bulindo-Kira- 24h'!L48,'29.09 Bulindo-Kira'!L48)</f>
        <v>0</v>
      </c>
      <c r="M48" s="49">
        <f>AVERAGE('23.09 Bulindo-Kiira'!M48,'24.09 Bulindo-Kira'!M48,'25.09 Bulindo-Kira'!M48,'27.09 Bulindo-Kira'!M48,'26.09 Bulind-Kira-24h'!M48,'28.09 Bulindo-Kira- 24h'!M48,'29.09 Bulindo-Kira'!M48)</f>
        <v>77.428571428571431</v>
      </c>
      <c r="N48" s="49">
        <f>AVERAGE('23.09 Bulindo-Kiira'!N48,'24.09 Bulindo-Kira'!N48,'25.09 Bulindo-Kira'!N48,'27.09 Bulindo-Kira'!N48,'26.09 Bulind-Kira-24h'!N48,'28.09 Bulindo-Kira- 24h'!N48,'29.09 Bulindo-Kira'!N48)</f>
        <v>0.14285714285714285</v>
      </c>
      <c r="O48" s="15">
        <f t="shared" si="0"/>
        <v>79.571428571428569</v>
      </c>
      <c r="P48" s="15">
        <f t="shared" si="1"/>
        <v>157</v>
      </c>
    </row>
    <row r="49" spans="2:20" ht="23.1" customHeight="1" x14ac:dyDescent="0.25">
      <c r="B49" s="23" t="s">
        <v>76</v>
      </c>
      <c r="C49" s="49">
        <f>AVERAGE('23.09 Bulindo-Kiira'!C49,'24.09 Bulindo-Kira'!C49,'25.09 Bulindo-Kira'!C49,'27.09 Bulindo-Kira'!C49,'26.09 Bulind-Kira-24h'!C49,'28.09 Bulindo-Kira- 24h'!C49,'29.09 Bulindo-Kira'!C49)</f>
        <v>54</v>
      </c>
      <c r="D49" s="49">
        <f>AVERAGE('23.09 Bulindo-Kiira'!D49,'24.09 Bulindo-Kira'!D49,'25.09 Bulindo-Kira'!D49,'27.09 Bulindo-Kira'!D49,'26.09 Bulind-Kira-24h'!D49,'28.09 Bulindo-Kira- 24h'!D49,'29.09 Bulindo-Kira'!D49)</f>
        <v>6.4285714285714288</v>
      </c>
      <c r="E49" s="49">
        <f>AVERAGE('23.09 Bulindo-Kiira'!E49,'24.09 Bulindo-Kira'!E49,'25.09 Bulindo-Kira'!E49,'27.09 Bulindo-Kira'!E49,'26.09 Bulind-Kira-24h'!E49,'28.09 Bulindo-Kira- 24h'!E49,'29.09 Bulindo-Kira'!E49)</f>
        <v>4.5714285714285712</v>
      </c>
      <c r="F49" s="49">
        <f>AVERAGE('23.09 Bulindo-Kiira'!F49,'24.09 Bulindo-Kira'!F49,'25.09 Bulindo-Kira'!F49,'27.09 Bulindo-Kira'!F49,'26.09 Bulind-Kira-24h'!F49,'28.09 Bulindo-Kira- 24h'!F49,'29.09 Bulindo-Kira'!F49)</f>
        <v>8.5714285714285712</v>
      </c>
      <c r="G49" s="49">
        <f>AVERAGE('23.09 Bulindo-Kiira'!G49,'24.09 Bulindo-Kira'!G49,'25.09 Bulindo-Kira'!G49,'27.09 Bulindo-Kira'!G49,'26.09 Bulind-Kira-24h'!G49,'28.09 Bulindo-Kira- 24h'!G49,'29.09 Bulindo-Kira'!G49)</f>
        <v>1.5714285714285714</v>
      </c>
      <c r="H49" s="49">
        <f>AVERAGE('23.09 Bulindo-Kiira'!H49,'24.09 Bulindo-Kira'!H49,'25.09 Bulindo-Kira'!H49,'27.09 Bulindo-Kira'!H49,'26.09 Bulind-Kira-24h'!H49,'28.09 Bulindo-Kira- 24h'!H49,'29.09 Bulindo-Kira'!H49)</f>
        <v>0.14285714285714285</v>
      </c>
      <c r="I49" s="49">
        <f>AVERAGE('23.09 Bulindo-Kiira'!I49,'24.09 Bulindo-Kira'!I49,'25.09 Bulindo-Kira'!I49,'27.09 Bulindo-Kira'!I49,'26.09 Bulind-Kira-24h'!I49,'28.09 Bulindo-Kira- 24h'!I49,'29.09 Bulindo-Kira'!I49)</f>
        <v>6.1428571428571432</v>
      </c>
      <c r="J49" s="49">
        <f>AVERAGE('23.09 Bulindo-Kiira'!J49,'24.09 Bulindo-Kira'!J49,'25.09 Bulindo-Kira'!J49,'27.09 Bulindo-Kira'!J49,'26.09 Bulind-Kira-24h'!J49,'28.09 Bulindo-Kira- 24h'!J49,'29.09 Bulindo-Kira'!J49)</f>
        <v>1.5714285714285714</v>
      </c>
      <c r="K49" s="49">
        <f>AVERAGE('23.09 Bulindo-Kiira'!K49,'24.09 Bulindo-Kira'!K49,'25.09 Bulindo-Kira'!K49,'27.09 Bulindo-Kira'!K49,'26.09 Bulind-Kira-24h'!K49,'28.09 Bulindo-Kira- 24h'!K49,'29.09 Bulindo-Kira'!K49)</f>
        <v>0.5714285714285714</v>
      </c>
      <c r="L49" s="49">
        <f>AVERAGE('23.09 Bulindo-Kiira'!L49,'24.09 Bulindo-Kira'!L49,'25.09 Bulindo-Kira'!L49,'27.09 Bulindo-Kira'!L49,'26.09 Bulind-Kira-24h'!L49,'28.09 Bulindo-Kira- 24h'!L49,'29.09 Bulindo-Kira'!L49)</f>
        <v>0.14285714285714285</v>
      </c>
      <c r="M49" s="49">
        <f>AVERAGE('23.09 Bulindo-Kiira'!M49,'24.09 Bulindo-Kira'!M49,'25.09 Bulindo-Kira'!M49,'27.09 Bulindo-Kira'!M49,'26.09 Bulind-Kira-24h'!M49,'28.09 Bulindo-Kira- 24h'!M49,'29.09 Bulindo-Kira'!M49)</f>
        <v>75</v>
      </c>
      <c r="N49" s="49">
        <f>AVERAGE('23.09 Bulindo-Kiira'!N49,'24.09 Bulindo-Kira'!N49,'25.09 Bulindo-Kira'!N49,'27.09 Bulindo-Kira'!N49,'26.09 Bulind-Kira-24h'!N49,'28.09 Bulindo-Kira- 24h'!N49,'29.09 Bulindo-Kira'!N49)</f>
        <v>0</v>
      </c>
      <c r="O49" s="15">
        <f t="shared" si="0"/>
        <v>83.714285714285694</v>
      </c>
      <c r="P49" s="15">
        <f t="shared" si="1"/>
        <v>158.71428571428569</v>
      </c>
    </row>
    <row r="50" spans="2:20" ht="23.1" customHeight="1" x14ac:dyDescent="0.25">
      <c r="B50" s="24" t="s">
        <v>77</v>
      </c>
      <c r="C50" s="49">
        <f>AVERAGE('23.09 Bulindo-Kiira'!C50,'24.09 Bulindo-Kira'!C50,'25.09 Bulindo-Kira'!C50,'27.09 Bulindo-Kira'!C50,'26.09 Bulind-Kira-24h'!C50,'28.09 Bulindo-Kira- 24h'!C50,'29.09 Bulindo-Kira'!C50)</f>
        <v>51.857142857142854</v>
      </c>
      <c r="D50" s="49">
        <f>AVERAGE('23.09 Bulindo-Kiira'!D50,'24.09 Bulindo-Kira'!D50,'25.09 Bulindo-Kira'!D50,'27.09 Bulindo-Kira'!D50,'26.09 Bulind-Kira-24h'!D50,'28.09 Bulindo-Kira- 24h'!D50,'29.09 Bulindo-Kira'!D50)</f>
        <v>7.1428571428571432</v>
      </c>
      <c r="E50" s="49">
        <f>AVERAGE('23.09 Bulindo-Kiira'!E50,'24.09 Bulindo-Kira'!E50,'25.09 Bulindo-Kira'!E50,'27.09 Bulindo-Kira'!E50,'26.09 Bulind-Kira-24h'!E50,'28.09 Bulindo-Kira- 24h'!E50,'29.09 Bulindo-Kira'!E50)</f>
        <v>5.7142857142857144</v>
      </c>
      <c r="F50" s="49">
        <f>AVERAGE('23.09 Bulindo-Kiira'!F50,'24.09 Bulindo-Kira'!F50,'25.09 Bulindo-Kira'!F50,'27.09 Bulindo-Kira'!F50,'26.09 Bulind-Kira-24h'!F50,'28.09 Bulindo-Kira- 24h'!F50,'29.09 Bulindo-Kira'!F50)</f>
        <v>11.714285714285714</v>
      </c>
      <c r="G50" s="49">
        <f>AVERAGE('23.09 Bulindo-Kiira'!G50,'24.09 Bulindo-Kira'!G50,'25.09 Bulindo-Kira'!G50,'27.09 Bulindo-Kira'!G50,'26.09 Bulind-Kira-24h'!G50,'28.09 Bulindo-Kira- 24h'!G50,'29.09 Bulindo-Kira'!G50)</f>
        <v>1.1428571428571428</v>
      </c>
      <c r="H50" s="49">
        <f>AVERAGE('23.09 Bulindo-Kiira'!H50,'24.09 Bulindo-Kira'!H50,'25.09 Bulindo-Kira'!H50,'27.09 Bulindo-Kira'!H50,'26.09 Bulind-Kira-24h'!H50,'28.09 Bulindo-Kira- 24h'!H50,'29.09 Bulindo-Kira'!H50)</f>
        <v>0</v>
      </c>
      <c r="I50" s="49">
        <f>AVERAGE('23.09 Bulindo-Kiira'!I50,'24.09 Bulindo-Kira'!I50,'25.09 Bulindo-Kira'!I50,'27.09 Bulindo-Kira'!I50,'26.09 Bulind-Kira-24h'!I50,'28.09 Bulindo-Kira- 24h'!I50,'29.09 Bulindo-Kira'!I50)</f>
        <v>4.8571428571428568</v>
      </c>
      <c r="J50" s="49">
        <f>AVERAGE('23.09 Bulindo-Kiira'!J50,'24.09 Bulindo-Kira'!J50,'25.09 Bulindo-Kira'!J50,'27.09 Bulindo-Kira'!J50,'26.09 Bulind-Kira-24h'!J50,'28.09 Bulindo-Kira- 24h'!J50,'29.09 Bulindo-Kira'!J50)</f>
        <v>2.2857142857142856</v>
      </c>
      <c r="K50" s="49">
        <f>AVERAGE('23.09 Bulindo-Kiira'!K50,'24.09 Bulindo-Kira'!K50,'25.09 Bulindo-Kira'!K50,'27.09 Bulindo-Kira'!K50,'26.09 Bulind-Kira-24h'!K50,'28.09 Bulindo-Kira- 24h'!K50,'29.09 Bulindo-Kira'!K50)</f>
        <v>1</v>
      </c>
      <c r="L50" s="49">
        <f>AVERAGE('23.09 Bulindo-Kiira'!L50,'24.09 Bulindo-Kira'!L50,'25.09 Bulindo-Kira'!L50,'27.09 Bulindo-Kira'!L50,'26.09 Bulind-Kira-24h'!L50,'28.09 Bulindo-Kira- 24h'!L50,'29.09 Bulindo-Kira'!L50)</f>
        <v>0.14285714285714285</v>
      </c>
      <c r="M50" s="49">
        <f>AVERAGE('23.09 Bulindo-Kiira'!M50,'24.09 Bulindo-Kira'!M50,'25.09 Bulindo-Kira'!M50,'27.09 Bulindo-Kira'!M50,'26.09 Bulind-Kira-24h'!M50,'28.09 Bulindo-Kira- 24h'!M50,'29.09 Bulindo-Kira'!M50)</f>
        <v>69.857142857142861</v>
      </c>
      <c r="N50" s="49">
        <f>AVERAGE('23.09 Bulindo-Kiira'!N50,'24.09 Bulindo-Kira'!N50,'25.09 Bulindo-Kira'!N50,'27.09 Bulindo-Kira'!N50,'26.09 Bulind-Kira-24h'!N50,'28.09 Bulindo-Kira- 24h'!N50,'29.09 Bulindo-Kira'!N50)</f>
        <v>0</v>
      </c>
      <c r="O50" s="15">
        <f t="shared" si="0"/>
        <v>85.857142857142847</v>
      </c>
      <c r="P50" s="15">
        <f t="shared" si="1"/>
        <v>155.71428571428572</v>
      </c>
      <c r="R50" s="8"/>
      <c r="T50"/>
    </row>
    <row r="51" spans="2:20" ht="23.1" customHeight="1" x14ac:dyDescent="0.25">
      <c r="B51" s="24" t="s">
        <v>78</v>
      </c>
      <c r="C51" s="49">
        <f>AVERAGE('23.09 Bulindo-Kiira'!C51,'24.09 Bulindo-Kira'!C51,'25.09 Bulindo-Kira'!C51,'27.09 Bulindo-Kira'!C51,'26.09 Bulind-Kira-24h'!C51,'28.09 Bulindo-Kira- 24h'!C51,'29.09 Bulindo-Kira'!C51)</f>
        <v>58.857142857142854</v>
      </c>
      <c r="D51" s="49">
        <f>AVERAGE('23.09 Bulindo-Kiira'!D51,'24.09 Bulindo-Kira'!D51,'25.09 Bulindo-Kira'!D51,'27.09 Bulindo-Kira'!D51,'26.09 Bulind-Kira-24h'!D51,'28.09 Bulindo-Kira- 24h'!D51,'29.09 Bulindo-Kira'!D51)</f>
        <v>6.1428571428571432</v>
      </c>
      <c r="E51" s="49">
        <f>AVERAGE('23.09 Bulindo-Kiira'!E51,'24.09 Bulindo-Kira'!E51,'25.09 Bulindo-Kira'!E51,'27.09 Bulindo-Kira'!E51,'26.09 Bulind-Kira-24h'!E51,'28.09 Bulindo-Kira- 24h'!E51,'29.09 Bulindo-Kira'!E51)</f>
        <v>5.2857142857142856</v>
      </c>
      <c r="F51" s="49">
        <f>AVERAGE('23.09 Bulindo-Kiira'!F51,'24.09 Bulindo-Kira'!F51,'25.09 Bulindo-Kira'!F51,'27.09 Bulindo-Kira'!F51,'26.09 Bulind-Kira-24h'!F51,'28.09 Bulindo-Kira- 24h'!F51,'29.09 Bulindo-Kira'!F51)</f>
        <v>12.285714285714286</v>
      </c>
      <c r="G51" s="49">
        <f>AVERAGE('23.09 Bulindo-Kiira'!G51,'24.09 Bulindo-Kira'!G51,'25.09 Bulindo-Kira'!G51,'27.09 Bulindo-Kira'!G51,'26.09 Bulind-Kira-24h'!G51,'28.09 Bulindo-Kira- 24h'!G51,'29.09 Bulindo-Kira'!G51)</f>
        <v>0.42857142857142855</v>
      </c>
      <c r="H51" s="49">
        <f>AVERAGE('23.09 Bulindo-Kiira'!H51,'24.09 Bulindo-Kira'!H51,'25.09 Bulindo-Kira'!H51,'27.09 Bulindo-Kira'!H51,'26.09 Bulind-Kira-24h'!H51,'28.09 Bulindo-Kira- 24h'!H51,'29.09 Bulindo-Kira'!H51)</f>
        <v>0.14285714285714285</v>
      </c>
      <c r="I51" s="49">
        <f>AVERAGE('23.09 Bulindo-Kiira'!I51,'24.09 Bulindo-Kira'!I51,'25.09 Bulindo-Kira'!I51,'27.09 Bulindo-Kira'!I51,'26.09 Bulind-Kira-24h'!I51,'28.09 Bulindo-Kira- 24h'!I51,'29.09 Bulindo-Kira'!I51)</f>
        <v>5.5714285714285712</v>
      </c>
      <c r="J51" s="49">
        <f>AVERAGE('23.09 Bulindo-Kiira'!J51,'24.09 Bulindo-Kira'!J51,'25.09 Bulindo-Kira'!J51,'27.09 Bulindo-Kira'!J51,'26.09 Bulind-Kira-24h'!J51,'28.09 Bulindo-Kira- 24h'!J51,'29.09 Bulindo-Kira'!J51)</f>
        <v>2.5714285714285716</v>
      </c>
      <c r="K51" s="49">
        <f>AVERAGE('23.09 Bulindo-Kiira'!K51,'24.09 Bulindo-Kira'!K51,'25.09 Bulindo-Kira'!K51,'27.09 Bulindo-Kira'!K51,'26.09 Bulind-Kira-24h'!K51,'28.09 Bulindo-Kira- 24h'!K51,'29.09 Bulindo-Kira'!K51)</f>
        <v>0.42857142857142855</v>
      </c>
      <c r="L51" s="49">
        <f>AVERAGE('23.09 Bulindo-Kiira'!L51,'24.09 Bulindo-Kira'!L51,'25.09 Bulindo-Kira'!L51,'27.09 Bulindo-Kira'!L51,'26.09 Bulind-Kira-24h'!L51,'28.09 Bulindo-Kira- 24h'!L51,'29.09 Bulindo-Kira'!L51)</f>
        <v>0</v>
      </c>
      <c r="M51" s="49">
        <f>AVERAGE('23.09 Bulindo-Kiira'!M51,'24.09 Bulindo-Kira'!M51,'25.09 Bulindo-Kira'!M51,'27.09 Bulindo-Kira'!M51,'26.09 Bulind-Kira-24h'!M51,'28.09 Bulindo-Kira- 24h'!M51,'29.09 Bulindo-Kira'!M51)</f>
        <v>68.714285714285708</v>
      </c>
      <c r="N51" s="49">
        <f>AVERAGE('23.09 Bulindo-Kiira'!N51,'24.09 Bulindo-Kira'!N51,'25.09 Bulindo-Kira'!N51,'27.09 Bulindo-Kira'!N51,'26.09 Bulind-Kira-24h'!N51,'28.09 Bulindo-Kira- 24h'!N51,'29.09 Bulindo-Kira'!N51)</f>
        <v>0.14285714285714285</v>
      </c>
      <c r="O51" s="15">
        <f t="shared" si="0"/>
        <v>91.857142857142861</v>
      </c>
      <c r="P51" s="15">
        <f t="shared" si="1"/>
        <v>160.57142857142858</v>
      </c>
      <c r="R51" s="8"/>
      <c r="T51"/>
    </row>
    <row r="52" spans="2:20" ht="23.1" customHeight="1" x14ac:dyDescent="0.25">
      <c r="B52" s="24" t="s">
        <v>79</v>
      </c>
      <c r="C52" s="49">
        <f>AVERAGE('23.09 Bulindo-Kiira'!C52,'24.09 Bulindo-Kira'!C52,'25.09 Bulindo-Kira'!C52,'27.09 Bulindo-Kira'!C52,'26.09 Bulind-Kira-24h'!C52,'28.09 Bulindo-Kira- 24h'!C52,'29.09 Bulindo-Kira'!C52)</f>
        <v>53.142857142857146</v>
      </c>
      <c r="D52" s="49">
        <f>AVERAGE('23.09 Bulindo-Kiira'!D52,'24.09 Bulindo-Kira'!D52,'25.09 Bulindo-Kira'!D52,'27.09 Bulindo-Kira'!D52,'26.09 Bulind-Kira-24h'!D52,'28.09 Bulindo-Kira- 24h'!D52,'29.09 Bulindo-Kira'!D52)</f>
        <v>7.8571428571428568</v>
      </c>
      <c r="E52" s="49">
        <f>AVERAGE('23.09 Bulindo-Kiira'!E52,'24.09 Bulindo-Kira'!E52,'25.09 Bulindo-Kira'!E52,'27.09 Bulindo-Kira'!E52,'26.09 Bulind-Kira-24h'!E52,'28.09 Bulindo-Kira- 24h'!E52,'29.09 Bulindo-Kira'!E52)</f>
        <v>6.8571428571428568</v>
      </c>
      <c r="F52" s="49">
        <f>AVERAGE('23.09 Bulindo-Kiira'!F52,'24.09 Bulindo-Kira'!F52,'25.09 Bulindo-Kira'!F52,'27.09 Bulindo-Kira'!F52,'26.09 Bulind-Kira-24h'!F52,'28.09 Bulindo-Kira- 24h'!F52,'29.09 Bulindo-Kira'!F52)</f>
        <v>11.285714285714286</v>
      </c>
      <c r="G52" s="49">
        <f>AVERAGE('23.09 Bulindo-Kiira'!G52,'24.09 Bulindo-Kira'!G52,'25.09 Bulindo-Kira'!G52,'27.09 Bulindo-Kira'!G52,'26.09 Bulind-Kira-24h'!G52,'28.09 Bulindo-Kira- 24h'!G52,'29.09 Bulindo-Kira'!G52)</f>
        <v>0.42857142857142855</v>
      </c>
      <c r="H52" s="49">
        <f>AVERAGE('23.09 Bulindo-Kiira'!H52,'24.09 Bulindo-Kira'!H52,'25.09 Bulindo-Kira'!H52,'27.09 Bulindo-Kira'!H52,'26.09 Bulind-Kira-24h'!H52,'28.09 Bulindo-Kira- 24h'!H52,'29.09 Bulindo-Kira'!H52)</f>
        <v>0</v>
      </c>
      <c r="I52" s="49">
        <f>AVERAGE('23.09 Bulindo-Kiira'!I52,'24.09 Bulindo-Kira'!I52,'25.09 Bulindo-Kira'!I52,'27.09 Bulindo-Kira'!I52,'26.09 Bulind-Kira-24h'!I52,'28.09 Bulindo-Kira- 24h'!I52,'29.09 Bulindo-Kira'!I52)</f>
        <v>4.5714285714285712</v>
      </c>
      <c r="J52" s="49">
        <f>AVERAGE('23.09 Bulindo-Kiira'!J52,'24.09 Bulindo-Kira'!J52,'25.09 Bulindo-Kira'!J52,'27.09 Bulindo-Kira'!J52,'26.09 Bulind-Kira-24h'!J52,'28.09 Bulindo-Kira- 24h'!J52,'29.09 Bulindo-Kira'!J52)</f>
        <v>2</v>
      </c>
      <c r="K52" s="49">
        <f>AVERAGE('23.09 Bulindo-Kiira'!K52,'24.09 Bulindo-Kira'!K52,'25.09 Bulindo-Kira'!K52,'27.09 Bulindo-Kira'!K52,'26.09 Bulind-Kira-24h'!K52,'28.09 Bulindo-Kira- 24h'!K52,'29.09 Bulindo-Kira'!K52)</f>
        <v>0.7142857142857143</v>
      </c>
      <c r="L52" s="49">
        <f>AVERAGE('23.09 Bulindo-Kiira'!L52,'24.09 Bulindo-Kira'!L52,'25.09 Bulindo-Kira'!L52,'27.09 Bulindo-Kira'!L52,'26.09 Bulind-Kira-24h'!L52,'28.09 Bulindo-Kira- 24h'!L52,'29.09 Bulindo-Kira'!L52)</f>
        <v>0</v>
      </c>
      <c r="M52" s="49">
        <f>AVERAGE('23.09 Bulindo-Kiira'!M52,'24.09 Bulindo-Kira'!M52,'25.09 Bulindo-Kira'!M52,'27.09 Bulindo-Kira'!M52,'26.09 Bulind-Kira-24h'!M52,'28.09 Bulindo-Kira- 24h'!M52,'29.09 Bulindo-Kira'!M52)</f>
        <v>71.428571428571431</v>
      </c>
      <c r="N52" s="49">
        <f>AVERAGE('23.09 Bulindo-Kiira'!N52,'24.09 Bulindo-Kira'!N52,'25.09 Bulindo-Kira'!N52,'27.09 Bulindo-Kira'!N52,'26.09 Bulind-Kira-24h'!N52,'28.09 Bulindo-Kira- 24h'!N52,'29.09 Bulindo-Kira'!N52)</f>
        <v>0</v>
      </c>
      <c r="O52" s="15">
        <f t="shared" si="0"/>
        <v>86.857142857142861</v>
      </c>
      <c r="P52" s="15">
        <f t="shared" si="1"/>
        <v>158.28571428571428</v>
      </c>
      <c r="R52" s="8"/>
      <c r="T52"/>
    </row>
    <row r="53" spans="2:20" ht="23.1" customHeight="1" x14ac:dyDescent="0.25">
      <c r="B53" s="23" t="s">
        <v>80</v>
      </c>
      <c r="C53" s="49">
        <f>AVERAGE('23.09 Bulindo-Kiira'!C53,'24.09 Bulindo-Kira'!C53,'25.09 Bulindo-Kira'!C53,'27.09 Bulindo-Kira'!C53,'26.09 Bulind-Kira-24h'!C53,'28.09 Bulindo-Kira- 24h'!C53,'29.09 Bulindo-Kira'!C53)</f>
        <v>47.571428571428569</v>
      </c>
      <c r="D53" s="49">
        <f>AVERAGE('23.09 Bulindo-Kiira'!D53,'24.09 Bulindo-Kira'!D53,'25.09 Bulindo-Kira'!D53,'27.09 Bulindo-Kira'!D53,'26.09 Bulind-Kira-24h'!D53,'28.09 Bulindo-Kira- 24h'!D53,'29.09 Bulindo-Kira'!D53)</f>
        <v>7.2857142857142856</v>
      </c>
      <c r="E53" s="49">
        <f>AVERAGE('23.09 Bulindo-Kiira'!E53,'24.09 Bulindo-Kira'!E53,'25.09 Bulindo-Kira'!E53,'27.09 Bulindo-Kira'!E53,'26.09 Bulind-Kira-24h'!E53,'28.09 Bulindo-Kira- 24h'!E53,'29.09 Bulindo-Kira'!E53)</f>
        <v>6.5714285714285712</v>
      </c>
      <c r="F53" s="49">
        <f>AVERAGE('23.09 Bulindo-Kiira'!F53,'24.09 Bulindo-Kira'!F53,'25.09 Bulindo-Kira'!F53,'27.09 Bulindo-Kira'!F53,'26.09 Bulind-Kira-24h'!F53,'28.09 Bulindo-Kira- 24h'!F53,'29.09 Bulindo-Kira'!F53)</f>
        <v>13.285714285714286</v>
      </c>
      <c r="G53" s="49">
        <f>AVERAGE('23.09 Bulindo-Kiira'!G53,'24.09 Bulindo-Kira'!G53,'25.09 Bulindo-Kira'!G53,'27.09 Bulindo-Kira'!G53,'26.09 Bulind-Kira-24h'!G53,'28.09 Bulindo-Kira- 24h'!G53,'29.09 Bulindo-Kira'!G53)</f>
        <v>0.14285714285714285</v>
      </c>
      <c r="H53" s="49">
        <f>AVERAGE('23.09 Bulindo-Kiira'!H53,'24.09 Bulindo-Kira'!H53,'25.09 Bulindo-Kira'!H53,'27.09 Bulindo-Kira'!H53,'26.09 Bulind-Kira-24h'!H53,'28.09 Bulindo-Kira- 24h'!H53,'29.09 Bulindo-Kira'!H53)</f>
        <v>0</v>
      </c>
      <c r="I53" s="49">
        <f>AVERAGE('23.09 Bulindo-Kiira'!I53,'24.09 Bulindo-Kira'!I53,'25.09 Bulindo-Kira'!I53,'27.09 Bulindo-Kira'!I53,'26.09 Bulind-Kira-24h'!I53,'28.09 Bulindo-Kira- 24h'!I53,'29.09 Bulindo-Kira'!I53)</f>
        <v>5.1428571428571432</v>
      </c>
      <c r="J53" s="49">
        <f>AVERAGE('23.09 Bulindo-Kiira'!J53,'24.09 Bulindo-Kira'!J53,'25.09 Bulindo-Kira'!J53,'27.09 Bulindo-Kira'!J53,'26.09 Bulind-Kira-24h'!J53,'28.09 Bulindo-Kira- 24h'!J53,'29.09 Bulindo-Kira'!J53)</f>
        <v>1</v>
      </c>
      <c r="K53" s="49">
        <f>AVERAGE('23.09 Bulindo-Kiira'!K53,'24.09 Bulindo-Kira'!K53,'25.09 Bulindo-Kira'!K53,'27.09 Bulindo-Kira'!K53,'26.09 Bulind-Kira-24h'!K53,'28.09 Bulindo-Kira- 24h'!K53,'29.09 Bulindo-Kira'!K53)</f>
        <v>1.2857142857142858</v>
      </c>
      <c r="L53" s="49">
        <f>AVERAGE('23.09 Bulindo-Kiira'!L53,'24.09 Bulindo-Kira'!L53,'25.09 Bulindo-Kira'!L53,'27.09 Bulindo-Kira'!L53,'26.09 Bulind-Kira-24h'!L53,'28.09 Bulindo-Kira- 24h'!L53,'29.09 Bulindo-Kira'!L53)</f>
        <v>0</v>
      </c>
      <c r="M53" s="49">
        <f>AVERAGE('23.09 Bulindo-Kiira'!M53,'24.09 Bulindo-Kira'!M53,'25.09 Bulindo-Kira'!M53,'27.09 Bulindo-Kira'!M53,'26.09 Bulind-Kira-24h'!M53,'28.09 Bulindo-Kira- 24h'!M53,'29.09 Bulindo-Kira'!M53)</f>
        <v>69.428571428571431</v>
      </c>
      <c r="N53" s="49">
        <f>AVERAGE('23.09 Bulindo-Kiira'!N53,'24.09 Bulindo-Kira'!N53,'25.09 Bulindo-Kira'!N53,'27.09 Bulindo-Kira'!N53,'26.09 Bulind-Kira-24h'!N53,'28.09 Bulindo-Kira- 24h'!N53,'29.09 Bulindo-Kira'!N53)</f>
        <v>0.14285714285714285</v>
      </c>
      <c r="O53" s="15">
        <f t="shared" si="0"/>
        <v>82.428571428571416</v>
      </c>
      <c r="P53" s="15">
        <f t="shared" si="1"/>
        <v>151.85714285714286</v>
      </c>
      <c r="R53" s="8"/>
      <c r="T53"/>
    </row>
    <row r="54" spans="2:20" ht="23.1" customHeight="1" x14ac:dyDescent="0.25">
      <c r="B54" s="23" t="s">
        <v>81</v>
      </c>
      <c r="C54" s="49">
        <f>AVERAGE('23.09 Bulindo-Kiira'!C54,'24.09 Bulindo-Kira'!C54,'25.09 Bulindo-Kira'!C54,'27.09 Bulindo-Kira'!C54,'26.09 Bulind-Kira-24h'!C54,'28.09 Bulindo-Kira- 24h'!C54,'29.09 Bulindo-Kira'!C54)</f>
        <v>126.85714285714286</v>
      </c>
      <c r="D54" s="49">
        <f>AVERAGE('23.09 Bulindo-Kiira'!D54,'24.09 Bulindo-Kira'!D54,'25.09 Bulindo-Kira'!D54,'27.09 Bulindo-Kira'!D54,'26.09 Bulind-Kira-24h'!D54,'28.09 Bulindo-Kira- 24h'!D54,'29.09 Bulindo-Kira'!D54)</f>
        <v>7.5714285714285712</v>
      </c>
      <c r="E54" s="49">
        <f>AVERAGE('23.09 Bulindo-Kiira'!E54,'24.09 Bulindo-Kira'!E54,'25.09 Bulindo-Kira'!E54,'27.09 Bulindo-Kira'!E54,'26.09 Bulind-Kira-24h'!E54,'28.09 Bulindo-Kira- 24h'!E54,'29.09 Bulindo-Kira'!E54)</f>
        <v>7.1428571428571432</v>
      </c>
      <c r="F54" s="49">
        <f>AVERAGE('23.09 Bulindo-Kiira'!F54,'24.09 Bulindo-Kira'!F54,'25.09 Bulindo-Kira'!F54,'27.09 Bulindo-Kira'!F54,'26.09 Bulind-Kira-24h'!F54,'28.09 Bulindo-Kira- 24h'!F54,'29.09 Bulindo-Kira'!F54)</f>
        <v>12.428571428571429</v>
      </c>
      <c r="G54" s="49">
        <f>AVERAGE('23.09 Bulindo-Kiira'!G54,'24.09 Bulindo-Kira'!G54,'25.09 Bulindo-Kira'!G54,'27.09 Bulindo-Kira'!G54,'26.09 Bulind-Kira-24h'!G54,'28.09 Bulindo-Kira- 24h'!G54,'29.09 Bulindo-Kira'!G54)</f>
        <v>1.1428571428571428</v>
      </c>
      <c r="H54" s="49">
        <f>AVERAGE('23.09 Bulindo-Kiira'!H54,'24.09 Bulindo-Kira'!H54,'25.09 Bulindo-Kira'!H54,'27.09 Bulindo-Kira'!H54,'26.09 Bulind-Kira-24h'!H54,'28.09 Bulindo-Kira- 24h'!H54,'29.09 Bulindo-Kira'!H54)</f>
        <v>0</v>
      </c>
      <c r="I54" s="49">
        <f>AVERAGE('23.09 Bulindo-Kiira'!I54,'24.09 Bulindo-Kira'!I54,'25.09 Bulindo-Kira'!I54,'27.09 Bulindo-Kira'!I54,'26.09 Bulind-Kira-24h'!I54,'28.09 Bulindo-Kira- 24h'!I54,'29.09 Bulindo-Kira'!I54)</f>
        <v>6.5714285714285712</v>
      </c>
      <c r="J54" s="49">
        <f>AVERAGE('23.09 Bulindo-Kiira'!J54,'24.09 Bulindo-Kira'!J54,'25.09 Bulindo-Kira'!J54,'27.09 Bulindo-Kira'!J54,'26.09 Bulind-Kira-24h'!J54,'28.09 Bulindo-Kira- 24h'!J54,'29.09 Bulindo-Kira'!J54)</f>
        <v>2.7142857142857144</v>
      </c>
      <c r="K54" s="49">
        <f>AVERAGE('23.09 Bulindo-Kiira'!K54,'24.09 Bulindo-Kira'!K54,'25.09 Bulindo-Kira'!K54,'27.09 Bulindo-Kira'!K54,'26.09 Bulind-Kira-24h'!K54,'28.09 Bulindo-Kira- 24h'!K54,'29.09 Bulindo-Kira'!K54)</f>
        <v>0.8571428571428571</v>
      </c>
      <c r="L54" s="49">
        <f>AVERAGE('23.09 Bulindo-Kiira'!L54,'24.09 Bulindo-Kira'!L54,'25.09 Bulindo-Kira'!L54,'27.09 Bulindo-Kira'!L54,'26.09 Bulind-Kira-24h'!L54,'28.09 Bulindo-Kira- 24h'!L54,'29.09 Bulindo-Kira'!L54)</f>
        <v>0</v>
      </c>
      <c r="M54" s="49">
        <f>AVERAGE('23.09 Bulindo-Kiira'!M54,'24.09 Bulindo-Kira'!M54,'25.09 Bulindo-Kira'!M54,'27.09 Bulindo-Kira'!M54,'26.09 Bulind-Kira-24h'!M54,'28.09 Bulindo-Kira- 24h'!M54,'29.09 Bulindo-Kira'!M54)</f>
        <v>74.142857142857139</v>
      </c>
      <c r="N54" s="49">
        <f>AVERAGE('23.09 Bulindo-Kiira'!N54,'24.09 Bulindo-Kira'!N54,'25.09 Bulindo-Kira'!N54,'27.09 Bulindo-Kira'!N54,'26.09 Bulind-Kira-24h'!N54,'28.09 Bulindo-Kira- 24h'!N54,'29.09 Bulindo-Kira'!N54)</f>
        <v>0</v>
      </c>
      <c r="O54" s="15">
        <f t="shared" si="0"/>
        <v>165.28571428571431</v>
      </c>
      <c r="P54" s="15">
        <f t="shared" si="1"/>
        <v>239.42857142857144</v>
      </c>
      <c r="R54" s="8"/>
      <c r="T54"/>
    </row>
    <row r="55" spans="2:20" ht="23.1" customHeight="1" x14ac:dyDescent="0.25">
      <c r="B55" s="23" t="s">
        <v>82</v>
      </c>
      <c r="C55" s="49">
        <f>AVERAGE('23.09 Bulindo-Kiira'!C55,'24.09 Bulindo-Kira'!C55,'25.09 Bulindo-Kira'!C55,'27.09 Bulindo-Kira'!C55,'26.09 Bulind-Kira-24h'!C55,'28.09 Bulindo-Kira- 24h'!C55,'29.09 Bulindo-Kira'!C55)</f>
        <v>44.285714285714285</v>
      </c>
      <c r="D55" s="49">
        <f>AVERAGE('23.09 Bulindo-Kiira'!D55,'24.09 Bulindo-Kira'!D55,'25.09 Bulindo-Kira'!D55,'27.09 Bulindo-Kira'!D55,'26.09 Bulind-Kira-24h'!D55,'28.09 Bulindo-Kira- 24h'!D55,'29.09 Bulindo-Kira'!D55)</f>
        <v>9.1428571428571423</v>
      </c>
      <c r="E55" s="49">
        <f>AVERAGE('23.09 Bulindo-Kiira'!E55,'24.09 Bulindo-Kira'!E55,'25.09 Bulindo-Kira'!E55,'27.09 Bulindo-Kira'!E55,'26.09 Bulind-Kira-24h'!E55,'28.09 Bulindo-Kira- 24h'!E55,'29.09 Bulindo-Kira'!E55)</f>
        <v>5.7142857142857144</v>
      </c>
      <c r="F55" s="49">
        <f>AVERAGE('23.09 Bulindo-Kiira'!F55,'24.09 Bulindo-Kira'!F55,'25.09 Bulindo-Kira'!F55,'27.09 Bulindo-Kira'!F55,'26.09 Bulind-Kira-24h'!F55,'28.09 Bulindo-Kira- 24h'!F55,'29.09 Bulindo-Kira'!F55)</f>
        <v>8.8571428571428577</v>
      </c>
      <c r="G55" s="49">
        <f>AVERAGE('23.09 Bulindo-Kiira'!G55,'24.09 Bulindo-Kira'!G55,'25.09 Bulindo-Kira'!G55,'27.09 Bulindo-Kira'!G55,'26.09 Bulind-Kira-24h'!G55,'28.09 Bulindo-Kira- 24h'!G55,'29.09 Bulindo-Kira'!G55)</f>
        <v>0.2857142857142857</v>
      </c>
      <c r="H55" s="49">
        <f>AVERAGE('23.09 Bulindo-Kiira'!H55,'24.09 Bulindo-Kira'!H55,'25.09 Bulindo-Kira'!H55,'27.09 Bulindo-Kira'!H55,'26.09 Bulind-Kira-24h'!H55,'28.09 Bulindo-Kira- 24h'!H55,'29.09 Bulindo-Kira'!H55)</f>
        <v>0</v>
      </c>
      <c r="I55" s="49">
        <f>AVERAGE('23.09 Bulindo-Kiira'!I55,'24.09 Bulindo-Kira'!I55,'25.09 Bulindo-Kira'!I55,'27.09 Bulindo-Kira'!I55,'26.09 Bulind-Kira-24h'!I55,'28.09 Bulindo-Kira- 24h'!I55,'29.09 Bulindo-Kira'!I55)</f>
        <v>5.1428571428571432</v>
      </c>
      <c r="J55" s="49">
        <f>AVERAGE('23.09 Bulindo-Kiira'!J55,'24.09 Bulindo-Kira'!J55,'25.09 Bulindo-Kira'!J55,'27.09 Bulindo-Kira'!J55,'26.09 Bulind-Kira-24h'!J55,'28.09 Bulindo-Kira- 24h'!J55,'29.09 Bulindo-Kira'!J55)</f>
        <v>2.5714285714285716</v>
      </c>
      <c r="K55" s="49">
        <f>AVERAGE('23.09 Bulindo-Kiira'!K55,'24.09 Bulindo-Kira'!K55,'25.09 Bulindo-Kira'!K55,'27.09 Bulindo-Kira'!K55,'26.09 Bulind-Kira-24h'!K55,'28.09 Bulindo-Kira- 24h'!K55,'29.09 Bulindo-Kira'!K55)</f>
        <v>0.42857142857142855</v>
      </c>
      <c r="L55" s="49">
        <f>AVERAGE('23.09 Bulindo-Kiira'!L55,'24.09 Bulindo-Kira'!L55,'25.09 Bulindo-Kira'!L55,'27.09 Bulindo-Kira'!L55,'26.09 Bulind-Kira-24h'!L55,'28.09 Bulindo-Kira- 24h'!L55,'29.09 Bulindo-Kira'!L55)</f>
        <v>0.14285714285714285</v>
      </c>
      <c r="M55" s="49">
        <f>AVERAGE('23.09 Bulindo-Kiira'!M55,'24.09 Bulindo-Kira'!M55,'25.09 Bulindo-Kira'!M55,'27.09 Bulindo-Kira'!M55,'26.09 Bulind-Kira-24h'!M55,'28.09 Bulindo-Kira- 24h'!M55,'29.09 Bulindo-Kira'!M55)</f>
        <v>69.571428571428569</v>
      </c>
      <c r="N55" s="49">
        <f>AVERAGE('23.09 Bulindo-Kiira'!N55,'24.09 Bulindo-Kira'!N55,'25.09 Bulindo-Kira'!N55,'27.09 Bulindo-Kira'!N55,'26.09 Bulind-Kira-24h'!N55,'28.09 Bulindo-Kira- 24h'!N55,'29.09 Bulindo-Kira'!N55)</f>
        <v>0</v>
      </c>
      <c r="O55" s="15">
        <f t="shared" si="0"/>
        <v>76.571428571428569</v>
      </c>
      <c r="P55" s="15">
        <f t="shared" si="1"/>
        <v>146.14285714285714</v>
      </c>
      <c r="R55" s="8"/>
      <c r="T55"/>
    </row>
    <row r="56" spans="2:20" ht="23.1" customHeight="1" x14ac:dyDescent="0.25">
      <c r="B56" s="23" t="s">
        <v>83</v>
      </c>
      <c r="C56" s="49">
        <f>AVERAGE('23.09 Bulindo-Kiira'!C56,'24.09 Bulindo-Kira'!C56,'25.09 Bulindo-Kira'!C56,'27.09 Bulindo-Kira'!C56,'26.09 Bulind-Kira-24h'!C56,'28.09 Bulindo-Kira- 24h'!C56,'29.09 Bulindo-Kira'!C56)</f>
        <v>42.428571428571431</v>
      </c>
      <c r="D56" s="49">
        <f>AVERAGE('23.09 Bulindo-Kiira'!D56,'24.09 Bulindo-Kira'!D56,'25.09 Bulindo-Kira'!D56,'27.09 Bulindo-Kira'!D56,'26.09 Bulind-Kira-24h'!D56,'28.09 Bulindo-Kira- 24h'!D56,'29.09 Bulindo-Kira'!D56)</f>
        <v>9</v>
      </c>
      <c r="E56" s="49">
        <f>AVERAGE('23.09 Bulindo-Kiira'!E56,'24.09 Bulindo-Kira'!E56,'25.09 Bulindo-Kira'!E56,'27.09 Bulindo-Kira'!E56,'26.09 Bulind-Kira-24h'!E56,'28.09 Bulindo-Kira- 24h'!E56,'29.09 Bulindo-Kira'!E56)</f>
        <v>3.5714285714285716</v>
      </c>
      <c r="F56" s="49">
        <f>AVERAGE('23.09 Bulindo-Kiira'!F56,'24.09 Bulindo-Kira'!F56,'25.09 Bulindo-Kira'!F56,'27.09 Bulindo-Kira'!F56,'26.09 Bulind-Kira-24h'!F56,'28.09 Bulindo-Kira- 24h'!F56,'29.09 Bulindo-Kira'!F56)</f>
        <v>9.8571428571428577</v>
      </c>
      <c r="G56" s="49">
        <f>AVERAGE('23.09 Bulindo-Kiira'!G56,'24.09 Bulindo-Kira'!G56,'25.09 Bulindo-Kira'!G56,'27.09 Bulindo-Kira'!G56,'26.09 Bulind-Kira-24h'!G56,'28.09 Bulindo-Kira- 24h'!G56,'29.09 Bulindo-Kira'!G56)</f>
        <v>0.2857142857142857</v>
      </c>
      <c r="H56" s="49">
        <f>AVERAGE('23.09 Bulindo-Kiira'!H56,'24.09 Bulindo-Kira'!H56,'25.09 Bulindo-Kira'!H56,'27.09 Bulindo-Kira'!H56,'26.09 Bulind-Kira-24h'!H56,'28.09 Bulindo-Kira- 24h'!H56,'29.09 Bulindo-Kira'!H56)</f>
        <v>0</v>
      </c>
      <c r="I56" s="49">
        <f>AVERAGE('23.09 Bulindo-Kiira'!I56,'24.09 Bulindo-Kira'!I56,'25.09 Bulindo-Kira'!I56,'27.09 Bulindo-Kira'!I56,'26.09 Bulind-Kira-24h'!I56,'28.09 Bulindo-Kira- 24h'!I56,'29.09 Bulindo-Kira'!I56)</f>
        <v>3.2857142857142856</v>
      </c>
      <c r="J56" s="49">
        <f>AVERAGE('23.09 Bulindo-Kiira'!J56,'24.09 Bulindo-Kira'!J56,'25.09 Bulindo-Kira'!J56,'27.09 Bulindo-Kira'!J56,'26.09 Bulind-Kira-24h'!J56,'28.09 Bulindo-Kira- 24h'!J56,'29.09 Bulindo-Kira'!J56)</f>
        <v>2.4285714285714284</v>
      </c>
      <c r="K56" s="49">
        <f>AVERAGE('23.09 Bulindo-Kiira'!K56,'24.09 Bulindo-Kira'!K56,'25.09 Bulindo-Kira'!K56,'27.09 Bulindo-Kira'!K56,'26.09 Bulind-Kira-24h'!K56,'28.09 Bulindo-Kira- 24h'!K56,'29.09 Bulindo-Kira'!K56)</f>
        <v>1.5714285714285714</v>
      </c>
      <c r="L56" s="49">
        <f>AVERAGE('23.09 Bulindo-Kiira'!L56,'24.09 Bulindo-Kira'!L56,'25.09 Bulindo-Kira'!L56,'27.09 Bulindo-Kira'!L56,'26.09 Bulind-Kira-24h'!L56,'28.09 Bulindo-Kira- 24h'!L56,'29.09 Bulindo-Kira'!L56)</f>
        <v>0.14285714285714285</v>
      </c>
      <c r="M56" s="49">
        <f>AVERAGE('23.09 Bulindo-Kiira'!M56,'24.09 Bulindo-Kira'!M56,'25.09 Bulindo-Kira'!M56,'27.09 Bulindo-Kira'!M56,'26.09 Bulind-Kira-24h'!M56,'28.09 Bulindo-Kira- 24h'!M56,'29.09 Bulindo-Kira'!M56)</f>
        <v>69.142857142857139</v>
      </c>
      <c r="N56" s="49">
        <f>AVERAGE('23.09 Bulindo-Kiira'!N56,'24.09 Bulindo-Kira'!N56,'25.09 Bulindo-Kira'!N56,'27.09 Bulindo-Kira'!N56,'26.09 Bulind-Kira-24h'!N56,'28.09 Bulindo-Kira- 24h'!N56,'29.09 Bulindo-Kira'!N56)</f>
        <v>0</v>
      </c>
      <c r="O56" s="15">
        <f t="shared" si="0"/>
        <v>72.571428571428584</v>
      </c>
      <c r="P56" s="15">
        <f t="shared" si="1"/>
        <v>141.71428571428572</v>
      </c>
      <c r="R56" s="8"/>
      <c r="T56"/>
    </row>
    <row r="57" spans="2:20" ht="23.1" customHeight="1" x14ac:dyDescent="0.25">
      <c r="B57" s="23" t="s">
        <v>84</v>
      </c>
      <c r="C57" s="49">
        <f>AVERAGE('23.09 Bulindo-Kiira'!C57,'24.09 Bulindo-Kira'!C57,'25.09 Bulindo-Kira'!C57,'27.09 Bulindo-Kira'!C57,'26.09 Bulind-Kira-24h'!C57,'28.09 Bulindo-Kira- 24h'!C57,'29.09 Bulindo-Kira'!C57)</f>
        <v>46</v>
      </c>
      <c r="D57" s="49">
        <f>AVERAGE('23.09 Bulindo-Kiira'!D57,'24.09 Bulindo-Kira'!D57,'25.09 Bulindo-Kira'!D57,'27.09 Bulindo-Kira'!D57,'26.09 Bulind-Kira-24h'!D57,'28.09 Bulindo-Kira- 24h'!D57,'29.09 Bulindo-Kira'!D57)</f>
        <v>7.7142857142857144</v>
      </c>
      <c r="E57" s="49">
        <f>AVERAGE('23.09 Bulindo-Kiira'!E57,'24.09 Bulindo-Kira'!E57,'25.09 Bulindo-Kira'!E57,'27.09 Bulindo-Kira'!E57,'26.09 Bulind-Kira-24h'!E57,'28.09 Bulindo-Kira- 24h'!E57,'29.09 Bulindo-Kira'!E57)</f>
        <v>5.7142857142857144</v>
      </c>
      <c r="F57" s="49">
        <f>AVERAGE('23.09 Bulindo-Kiira'!F57,'24.09 Bulindo-Kira'!F57,'25.09 Bulindo-Kira'!F57,'27.09 Bulindo-Kira'!F57,'26.09 Bulind-Kira-24h'!F57,'28.09 Bulindo-Kira- 24h'!F57,'29.09 Bulindo-Kira'!F57)</f>
        <v>9.1428571428571423</v>
      </c>
      <c r="G57" s="49">
        <f>AVERAGE('23.09 Bulindo-Kiira'!G57,'24.09 Bulindo-Kira'!G57,'25.09 Bulindo-Kira'!G57,'27.09 Bulindo-Kira'!G57,'26.09 Bulind-Kira-24h'!G57,'28.09 Bulindo-Kira- 24h'!G57,'29.09 Bulindo-Kira'!G57)</f>
        <v>0.5714285714285714</v>
      </c>
      <c r="H57" s="49">
        <f>AVERAGE('23.09 Bulindo-Kiira'!H57,'24.09 Bulindo-Kira'!H57,'25.09 Bulindo-Kira'!H57,'27.09 Bulindo-Kira'!H57,'26.09 Bulind-Kira-24h'!H57,'28.09 Bulindo-Kira- 24h'!H57,'29.09 Bulindo-Kira'!H57)</f>
        <v>0</v>
      </c>
      <c r="I57" s="49">
        <f>AVERAGE('23.09 Bulindo-Kiira'!I57,'24.09 Bulindo-Kira'!I57,'25.09 Bulindo-Kira'!I57,'27.09 Bulindo-Kira'!I57,'26.09 Bulind-Kira-24h'!I57,'28.09 Bulindo-Kira- 24h'!I57,'29.09 Bulindo-Kira'!I57)</f>
        <v>2.8571428571428572</v>
      </c>
      <c r="J57" s="49">
        <f>AVERAGE('23.09 Bulindo-Kiira'!J57,'24.09 Bulindo-Kira'!J57,'25.09 Bulindo-Kira'!J57,'27.09 Bulindo-Kira'!J57,'26.09 Bulind-Kira-24h'!J57,'28.09 Bulindo-Kira- 24h'!J57,'29.09 Bulindo-Kira'!J57)</f>
        <v>2.4285714285714284</v>
      </c>
      <c r="K57" s="49">
        <f>AVERAGE('23.09 Bulindo-Kiira'!K57,'24.09 Bulindo-Kira'!K57,'25.09 Bulindo-Kira'!K57,'27.09 Bulindo-Kira'!K57,'26.09 Bulind-Kira-24h'!K57,'28.09 Bulindo-Kira- 24h'!K57,'29.09 Bulindo-Kira'!K57)</f>
        <v>0.42857142857142855</v>
      </c>
      <c r="L57" s="49">
        <f>AVERAGE('23.09 Bulindo-Kiira'!L57,'24.09 Bulindo-Kira'!L57,'25.09 Bulindo-Kira'!L57,'27.09 Bulindo-Kira'!L57,'26.09 Bulind-Kira-24h'!L57,'28.09 Bulindo-Kira- 24h'!L57,'29.09 Bulindo-Kira'!L57)</f>
        <v>0</v>
      </c>
      <c r="M57" s="49">
        <f>AVERAGE('23.09 Bulindo-Kiira'!M57,'24.09 Bulindo-Kira'!M57,'25.09 Bulindo-Kira'!M57,'27.09 Bulindo-Kira'!M57,'26.09 Bulind-Kira-24h'!M57,'28.09 Bulindo-Kira- 24h'!M57,'29.09 Bulindo-Kira'!M57)</f>
        <v>72.285714285714292</v>
      </c>
      <c r="N57" s="49">
        <f>AVERAGE('23.09 Bulindo-Kiira'!N57,'24.09 Bulindo-Kira'!N57,'25.09 Bulindo-Kira'!N57,'27.09 Bulindo-Kira'!N57,'26.09 Bulind-Kira-24h'!N57,'28.09 Bulindo-Kira- 24h'!N57,'29.09 Bulindo-Kira'!N57)</f>
        <v>0</v>
      </c>
      <c r="O57" s="15">
        <f t="shared" si="0"/>
        <v>74.857142857142861</v>
      </c>
      <c r="P57" s="15">
        <f t="shared" si="1"/>
        <v>147.14285714285717</v>
      </c>
      <c r="R57" s="8"/>
      <c r="T57"/>
    </row>
    <row r="58" spans="2:20" ht="23.1" customHeight="1" x14ac:dyDescent="0.25">
      <c r="B58" s="23" t="s">
        <v>99</v>
      </c>
      <c r="C58" s="49">
        <f>AVERAGE('26.09 Bulind-Kira-24h'!C58,'28.09 Bulindo-Kira- 24h'!C58)</f>
        <v>59.5</v>
      </c>
      <c r="D58" s="49">
        <f>AVERAGE('26.09 Bulind-Kira-24h'!D58,'28.09 Bulindo-Kira- 24h'!D58)</f>
        <v>7</v>
      </c>
      <c r="E58" s="49">
        <f>AVERAGE('26.09 Bulind-Kira-24h'!E58,'28.09 Bulindo-Kira- 24h'!E58)</f>
        <v>8</v>
      </c>
      <c r="F58" s="49">
        <f>AVERAGE('26.09 Bulind-Kira-24h'!F58,'28.09 Bulindo-Kira- 24h'!F58)</f>
        <v>8</v>
      </c>
      <c r="G58" s="49">
        <f>AVERAGE('26.09 Bulind-Kira-24h'!G58,'28.09 Bulindo-Kira- 24h'!G58)</f>
        <v>0</v>
      </c>
      <c r="H58" s="49">
        <f>AVERAGE('26.09 Bulind-Kira-24h'!H58,'28.09 Bulindo-Kira- 24h'!H58)</f>
        <v>0.5</v>
      </c>
      <c r="I58" s="49">
        <f>AVERAGE('26.09 Bulind-Kira-24h'!I58,'28.09 Bulindo-Kira- 24h'!I58)</f>
        <v>8</v>
      </c>
      <c r="J58" s="49">
        <f>AVERAGE('26.09 Bulind-Kira-24h'!J58,'28.09 Bulindo-Kira- 24h'!J58)</f>
        <v>0</v>
      </c>
      <c r="K58" s="49">
        <f>AVERAGE('26.09 Bulind-Kira-24h'!K58,'28.09 Bulindo-Kira- 24h'!K58)</f>
        <v>0</v>
      </c>
      <c r="L58" s="49">
        <f>AVERAGE('26.09 Bulind-Kira-24h'!L58,'28.09 Bulindo-Kira- 24h'!L58)</f>
        <v>0</v>
      </c>
      <c r="M58" s="49">
        <f>AVERAGE('26.09 Bulind-Kira-24h'!M58,'28.09 Bulindo-Kira- 24h'!M58)</f>
        <v>98</v>
      </c>
      <c r="N58" s="49">
        <f>AVERAGE('26.09 Bulind-Kira-24h'!N58,'28.09 Bulindo-Kira- 24h'!N58)</f>
        <v>0</v>
      </c>
      <c r="O58" s="15">
        <f t="shared" si="0"/>
        <v>91</v>
      </c>
      <c r="P58" s="15">
        <f t="shared" si="1"/>
        <v>189</v>
      </c>
      <c r="R58" s="8"/>
      <c r="T58"/>
    </row>
    <row r="59" spans="2:20" ht="23.1" customHeight="1" x14ac:dyDescent="0.25">
      <c r="B59" s="23" t="s">
        <v>100</v>
      </c>
      <c r="C59" s="49">
        <f>AVERAGE('26.09 Bulind-Kira-24h'!C59,'28.09 Bulindo-Kira- 24h'!C59)</f>
        <v>69.5</v>
      </c>
      <c r="D59" s="49">
        <f>AVERAGE('26.09 Bulind-Kira-24h'!D59,'28.09 Bulindo-Kira- 24h'!D59)</f>
        <v>5.5</v>
      </c>
      <c r="E59" s="49">
        <f>AVERAGE('26.09 Bulind-Kira-24h'!E59,'28.09 Bulindo-Kira- 24h'!E59)</f>
        <v>9</v>
      </c>
      <c r="F59" s="49">
        <f>AVERAGE('26.09 Bulind-Kira-24h'!F59,'28.09 Bulindo-Kira- 24h'!F59)</f>
        <v>11.5</v>
      </c>
      <c r="G59" s="49">
        <f>AVERAGE('26.09 Bulind-Kira-24h'!G59,'28.09 Bulindo-Kira- 24h'!G59)</f>
        <v>0</v>
      </c>
      <c r="H59" s="49">
        <f>AVERAGE('26.09 Bulind-Kira-24h'!H59,'28.09 Bulindo-Kira- 24h'!H59)</f>
        <v>0</v>
      </c>
      <c r="I59" s="49">
        <f>AVERAGE('26.09 Bulind-Kira-24h'!I59,'28.09 Bulindo-Kira- 24h'!I59)</f>
        <v>6.5</v>
      </c>
      <c r="J59" s="49">
        <f>AVERAGE('26.09 Bulind-Kira-24h'!J59,'28.09 Bulindo-Kira- 24h'!J59)</f>
        <v>1.5</v>
      </c>
      <c r="K59" s="49">
        <f>AVERAGE('26.09 Bulind-Kira-24h'!K59,'28.09 Bulindo-Kira- 24h'!K59)</f>
        <v>0.5</v>
      </c>
      <c r="L59" s="49">
        <f>AVERAGE('26.09 Bulind-Kira-24h'!L59,'28.09 Bulindo-Kira- 24h'!L59)</f>
        <v>0</v>
      </c>
      <c r="M59" s="49">
        <f>AVERAGE('26.09 Bulind-Kira-24h'!M59,'28.09 Bulindo-Kira- 24h'!M59)</f>
        <v>110</v>
      </c>
      <c r="N59" s="49">
        <f>AVERAGE('26.09 Bulind-Kira-24h'!N59,'28.09 Bulindo-Kira- 24h'!N59)</f>
        <v>0</v>
      </c>
      <c r="O59" s="15">
        <f t="shared" ref="O59:O105" si="35">SUM(C59:L59,N59)</f>
        <v>104</v>
      </c>
      <c r="P59" s="15">
        <f t="shared" ref="P59:P105" si="36">SUM(C59:N59)</f>
        <v>214</v>
      </c>
      <c r="R59" s="8"/>
      <c r="T59"/>
    </row>
    <row r="60" spans="2:20" ht="23.1" customHeight="1" x14ac:dyDescent="0.25">
      <c r="B60" s="23" t="s">
        <v>101</v>
      </c>
      <c r="C60" s="49">
        <f>AVERAGE('26.09 Bulind-Kira-24h'!C60,'28.09 Bulindo-Kira- 24h'!C60)</f>
        <v>59.5</v>
      </c>
      <c r="D60" s="49">
        <f>AVERAGE('26.09 Bulind-Kira-24h'!D60,'28.09 Bulindo-Kira- 24h'!D60)</f>
        <v>11.5</v>
      </c>
      <c r="E60" s="49">
        <f>AVERAGE('26.09 Bulind-Kira-24h'!E60,'28.09 Bulindo-Kira- 24h'!E60)</f>
        <v>7.5</v>
      </c>
      <c r="F60" s="49">
        <f>AVERAGE('26.09 Bulind-Kira-24h'!F60,'28.09 Bulindo-Kira- 24h'!F60)</f>
        <v>10.5</v>
      </c>
      <c r="G60" s="49">
        <f>AVERAGE('26.09 Bulind-Kira-24h'!G60,'28.09 Bulindo-Kira- 24h'!G60)</f>
        <v>0.5</v>
      </c>
      <c r="H60" s="49">
        <f>AVERAGE('26.09 Bulind-Kira-24h'!H60,'28.09 Bulindo-Kira- 24h'!H60)</f>
        <v>0</v>
      </c>
      <c r="I60" s="49">
        <f>AVERAGE('26.09 Bulind-Kira-24h'!I60,'28.09 Bulindo-Kira- 24h'!I60)</f>
        <v>4.5</v>
      </c>
      <c r="J60" s="49">
        <f>AVERAGE('26.09 Bulind-Kira-24h'!J60,'28.09 Bulindo-Kira- 24h'!J60)</f>
        <v>1.5</v>
      </c>
      <c r="K60" s="49">
        <f>AVERAGE('26.09 Bulind-Kira-24h'!K60,'28.09 Bulindo-Kira- 24h'!K60)</f>
        <v>0</v>
      </c>
      <c r="L60" s="49">
        <f>AVERAGE('26.09 Bulind-Kira-24h'!L60,'28.09 Bulindo-Kira- 24h'!L60)</f>
        <v>0</v>
      </c>
      <c r="M60" s="49">
        <f>AVERAGE('26.09 Bulind-Kira-24h'!M60,'28.09 Bulindo-Kira- 24h'!M60)</f>
        <v>83</v>
      </c>
      <c r="N60" s="49">
        <f>AVERAGE('26.09 Bulind-Kira-24h'!N60,'28.09 Bulindo-Kira- 24h'!N60)</f>
        <v>0</v>
      </c>
      <c r="O60" s="15">
        <f t="shared" si="35"/>
        <v>95.5</v>
      </c>
      <c r="P60" s="15">
        <f t="shared" si="36"/>
        <v>178.5</v>
      </c>
      <c r="R60" s="8"/>
      <c r="T60"/>
    </row>
    <row r="61" spans="2:20" ht="23.1" customHeight="1" x14ac:dyDescent="0.25">
      <c r="B61" s="23" t="s">
        <v>102</v>
      </c>
      <c r="C61" s="49">
        <f>AVERAGE('26.09 Bulind-Kira-24h'!C61,'28.09 Bulindo-Kira- 24h'!C61)</f>
        <v>45.5</v>
      </c>
      <c r="D61" s="49">
        <f>AVERAGE('26.09 Bulind-Kira-24h'!D61,'28.09 Bulindo-Kira- 24h'!D61)</f>
        <v>7.5</v>
      </c>
      <c r="E61" s="49">
        <f>AVERAGE('26.09 Bulind-Kira-24h'!E61,'28.09 Bulindo-Kira- 24h'!E61)</f>
        <v>7.5</v>
      </c>
      <c r="F61" s="49">
        <f>AVERAGE('26.09 Bulind-Kira-24h'!F61,'28.09 Bulindo-Kira- 24h'!F61)</f>
        <v>5</v>
      </c>
      <c r="G61" s="49">
        <f>AVERAGE('26.09 Bulind-Kira-24h'!G61,'28.09 Bulindo-Kira- 24h'!G61)</f>
        <v>0.5</v>
      </c>
      <c r="H61" s="49">
        <f>AVERAGE('26.09 Bulind-Kira-24h'!H61,'28.09 Bulindo-Kira- 24h'!H61)</f>
        <v>0</v>
      </c>
      <c r="I61" s="49">
        <f>AVERAGE('26.09 Bulind-Kira-24h'!I61,'28.09 Bulindo-Kira- 24h'!I61)</f>
        <v>8.5</v>
      </c>
      <c r="J61" s="49">
        <f>AVERAGE('26.09 Bulind-Kira-24h'!J61,'28.09 Bulindo-Kira- 24h'!J61)</f>
        <v>0</v>
      </c>
      <c r="K61" s="49">
        <f>AVERAGE('26.09 Bulind-Kira-24h'!K61,'28.09 Bulindo-Kira- 24h'!K61)</f>
        <v>0</v>
      </c>
      <c r="L61" s="49">
        <f>AVERAGE('26.09 Bulind-Kira-24h'!L61,'28.09 Bulindo-Kira- 24h'!L61)</f>
        <v>0</v>
      </c>
      <c r="M61" s="49">
        <f>AVERAGE('26.09 Bulind-Kira-24h'!M61,'28.09 Bulindo-Kira- 24h'!M61)</f>
        <v>44.5</v>
      </c>
      <c r="N61" s="49">
        <f>AVERAGE('26.09 Bulind-Kira-24h'!N61,'28.09 Bulindo-Kira- 24h'!N61)</f>
        <v>0</v>
      </c>
      <c r="O61" s="15">
        <f t="shared" si="35"/>
        <v>74.5</v>
      </c>
      <c r="P61" s="15">
        <f t="shared" si="36"/>
        <v>119</v>
      </c>
      <c r="R61" s="8"/>
      <c r="T61"/>
    </row>
    <row r="62" spans="2:20" ht="23.1" customHeight="1" x14ac:dyDescent="0.25">
      <c r="B62" s="23" t="s">
        <v>107</v>
      </c>
      <c r="C62" s="49">
        <f>AVERAGE('26.09 Bulind-Kira-24h'!C62,'28.09 Bulindo-Kira- 24h'!C62)</f>
        <v>33.5</v>
      </c>
      <c r="D62" s="49">
        <f>AVERAGE('26.09 Bulind-Kira-24h'!D62,'28.09 Bulindo-Kira- 24h'!D62)</f>
        <v>8.5</v>
      </c>
      <c r="E62" s="49">
        <f>AVERAGE('26.09 Bulind-Kira-24h'!E62,'28.09 Bulindo-Kira- 24h'!E62)</f>
        <v>6.5</v>
      </c>
      <c r="F62" s="49">
        <f>AVERAGE('26.09 Bulind-Kira-24h'!F62,'28.09 Bulindo-Kira- 24h'!F62)</f>
        <v>10.5</v>
      </c>
      <c r="G62" s="49">
        <f>AVERAGE('26.09 Bulind-Kira-24h'!G62,'28.09 Bulindo-Kira- 24h'!G62)</f>
        <v>0</v>
      </c>
      <c r="H62" s="49">
        <f>AVERAGE('26.09 Bulind-Kira-24h'!H62,'28.09 Bulindo-Kira- 24h'!H62)</f>
        <v>0</v>
      </c>
      <c r="I62" s="49">
        <f>AVERAGE('26.09 Bulind-Kira-24h'!I62,'28.09 Bulindo-Kira- 24h'!I62)</f>
        <v>6.5</v>
      </c>
      <c r="J62" s="49">
        <f>AVERAGE('26.09 Bulind-Kira-24h'!J62,'28.09 Bulindo-Kira- 24h'!J62)</f>
        <v>0</v>
      </c>
      <c r="K62" s="49">
        <f>AVERAGE('26.09 Bulind-Kira-24h'!K62,'28.09 Bulindo-Kira- 24h'!K62)</f>
        <v>0</v>
      </c>
      <c r="L62" s="49">
        <f>AVERAGE('26.09 Bulind-Kira-24h'!L62,'28.09 Bulindo-Kira- 24h'!L62)</f>
        <v>0</v>
      </c>
      <c r="M62" s="49">
        <f>AVERAGE('26.09 Bulind-Kira-24h'!M62,'28.09 Bulindo-Kira- 24h'!M62)</f>
        <v>84</v>
      </c>
      <c r="N62" s="49">
        <f>AVERAGE('26.09 Bulind-Kira-24h'!N62,'28.09 Bulindo-Kira- 24h'!N62)</f>
        <v>0</v>
      </c>
      <c r="O62" s="15">
        <f t="shared" si="35"/>
        <v>65.5</v>
      </c>
      <c r="P62" s="15">
        <f t="shared" si="36"/>
        <v>149.5</v>
      </c>
      <c r="R62" s="8"/>
      <c r="T62"/>
    </row>
    <row r="63" spans="2:20" ht="23.1" customHeight="1" x14ac:dyDescent="0.25">
      <c r="B63" s="23" t="s">
        <v>108</v>
      </c>
      <c r="C63" s="49">
        <f>AVERAGE('26.09 Bulind-Kira-24h'!C63,'28.09 Bulindo-Kira- 24h'!C63)</f>
        <v>49.5</v>
      </c>
      <c r="D63" s="49">
        <f>AVERAGE('26.09 Bulind-Kira-24h'!D63,'28.09 Bulindo-Kira- 24h'!D63)</f>
        <v>5.5</v>
      </c>
      <c r="E63" s="49">
        <f>AVERAGE('26.09 Bulind-Kira-24h'!E63,'28.09 Bulindo-Kira- 24h'!E63)</f>
        <v>6.5</v>
      </c>
      <c r="F63" s="49">
        <f>AVERAGE('26.09 Bulind-Kira-24h'!F63,'28.09 Bulindo-Kira- 24h'!F63)</f>
        <v>6</v>
      </c>
      <c r="G63" s="49">
        <f>AVERAGE('26.09 Bulind-Kira-24h'!G63,'28.09 Bulindo-Kira- 24h'!G63)</f>
        <v>0</v>
      </c>
      <c r="H63" s="49">
        <f>AVERAGE('26.09 Bulind-Kira-24h'!H63,'28.09 Bulindo-Kira- 24h'!H63)</f>
        <v>0</v>
      </c>
      <c r="I63" s="49">
        <f>AVERAGE('26.09 Bulind-Kira-24h'!I63,'28.09 Bulindo-Kira- 24h'!I63)</f>
        <v>6</v>
      </c>
      <c r="J63" s="49">
        <f>AVERAGE('26.09 Bulind-Kira-24h'!J63,'28.09 Bulindo-Kira- 24h'!J63)</f>
        <v>0</v>
      </c>
      <c r="K63" s="49">
        <f>AVERAGE('26.09 Bulind-Kira-24h'!K63,'28.09 Bulindo-Kira- 24h'!K63)</f>
        <v>0.5</v>
      </c>
      <c r="L63" s="49">
        <f>AVERAGE('26.09 Bulind-Kira-24h'!L63,'28.09 Bulindo-Kira- 24h'!L63)</f>
        <v>0</v>
      </c>
      <c r="M63" s="49">
        <f>AVERAGE('26.09 Bulind-Kira-24h'!M63,'28.09 Bulindo-Kira- 24h'!M63)</f>
        <v>82</v>
      </c>
      <c r="N63" s="49">
        <f>AVERAGE('26.09 Bulind-Kira-24h'!N63,'28.09 Bulindo-Kira- 24h'!N63)</f>
        <v>0</v>
      </c>
      <c r="O63" s="15">
        <f t="shared" si="35"/>
        <v>74</v>
      </c>
      <c r="P63" s="15">
        <f t="shared" si="36"/>
        <v>156</v>
      </c>
      <c r="R63" s="8"/>
      <c r="T63"/>
    </row>
    <row r="64" spans="2:20" ht="23.1" customHeight="1" x14ac:dyDescent="0.25">
      <c r="B64" s="23" t="s">
        <v>109</v>
      </c>
      <c r="C64" s="49">
        <f>AVERAGE('26.09 Bulind-Kira-24h'!C64,'28.09 Bulindo-Kira- 24h'!C64)</f>
        <v>39.5</v>
      </c>
      <c r="D64" s="49">
        <f>AVERAGE('26.09 Bulind-Kira-24h'!D64,'28.09 Bulindo-Kira- 24h'!D64)</f>
        <v>5</v>
      </c>
      <c r="E64" s="49">
        <f>AVERAGE('26.09 Bulind-Kira-24h'!E64,'28.09 Bulindo-Kira- 24h'!E64)</f>
        <v>3</v>
      </c>
      <c r="F64" s="49">
        <f>AVERAGE('26.09 Bulind-Kira-24h'!F64,'28.09 Bulindo-Kira- 24h'!F64)</f>
        <v>8.5</v>
      </c>
      <c r="G64" s="49">
        <f>AVERAGE('26.09 Bulind-Kira-24h'!G64,'28.09 Bulindo-Kira- 24h'!G64)</f>
        <v>0</v>
      </c>
      <c r="H64" s="49">
        <f>AVERAGE('26.09 Bulind-Kira-24h'!H64,'28.09 Bulindo-Kira- 24h'!H64)</f>
        <v>0</v>
      </c>
      <c r="I64" s="49">
        <f>AVERAGE('26.09 Bulind-Kira-24h'!I64,'28.09 Bulindo-Kira- 24h'!I64)</f>
        <v>2</v>
      </c>
      <c r="J64" s="49">
        <f>AVERAGE('26.09 Bulind-Kira-24h'!J64,'28.09 Bulindo-Kira- 24h'!J64)</f>
        <v>0</v>
      </c>
      <c r="K64" s="49">
        <f>AVERAGE('26.09 Bulind-Kira-24h'!K64,'28.09 Bulindo-Kira- 24h'!K64)</f>
        <v>1</v>
      </c>
      <c r="L64" s="49">
        <f>AVERAGE('26.09 Bulind-Kira-24h'!L64,'28.09 Bulindo-Kira- 24h'!L64)</f>
        <v>0</v>
      </c>
      <c r="M64" s="49">
        <f>AVERAGE('26.09 Bulind-Kira-24h'!M64,'28.09 Bulindo-Kira- 24h'!M64)</f>
        <v>73.5</v>
      </c>
      <c r="N64" s="49">
        <f>AVERAGE('26.09 Bulind-Kira-24h'!N64,'28.09 Bulindo-Kira- 24h'!N64)</f>
        <v>0</v>
      </c>
      <c r="O64" s="15">
        <f t="shared" si="35"/>
        <v>59</v>
      </c>
      <c r="P64" s="15">
        <f t="shared" si="36"/>
        <v>132.5</v>
      </c>
      <c r="R64" s="8"/>
      <c r="T64"/>
    </row>
    <row r="65" spans="2:20" ht="23.1" customHeight="1" x14ac:dyDescent="0.25">
      <c r="B65" s="23" t="s">
        <v>158</v>
      </c>
      <c r="C65" s="49">
        <f>AVERAGE('26.09 Bulind-Kira-24h'!C65,'28.09 Bulindo-Kira- 24h'!C65)</f>
        <v>49.5</v>
      </c>
      <c r="D65" s="49">
        <f>AVERAGE('26.09 Bulind-Kira-24h'!D65,'28.09 Bulindo-Kira- 24h'!D65)</f>
        <v>4</v>
      </c>
      <c r="E65" s="49">
        <f>AVERAGE('26.09 Bulind-Kira-24h'!E65,'28.09 Bulindo-Kira- 24h'!E65)</f>
        <v>5</v>
      </c>
      <c r="F65" s="49">
        <f>AVERAGE('26.09 Bulind-Kira-24h'!F65,'28.09 Bulindo-Kira- 24h'!F65)</f>
        <v>6.5</v>
      </c>
      <c r="G65" s="49">
        <f>AVERAGE('26.09 Bulind-Kira-24h'!G65,'28.09 Bulindo-Kira- 24h'!G65)</f>
        <v>0</v>
      </c>
      <c r="H65" s="49">
        <f>AVERAGE('26.09 Bulind-Kira-24h'!H65,'28.09 Bulindo-Kira- 24h'!H65)</f>
        <v>0</v>
      </c>
      <c r="I65" s="49">
        <f>AVERAGE('26.09 Bulind-Kira-24h'!I65,'28.09 Bulindo-Kira- 24h'!I65)</f>
        <v>8</v>
      </c>
      <c r="J65" s="49">
        <f>AVERAGE('26.09 Bulind-Kira-24h'!J65,'28.09 Bulindo-Kira- 24h'!J65)</f>
        <v>0.5</v>
      </c>
      <c r="K65" s="49">
        <f>AVERAGE('26.09 Bulind-Kira-24h'!K65,'28.09 Bulindo-Kira- 24h'!K65)</f>
        <v>0.5</v>
      </c>
      <c r="L65" s="49">
        <f>AVERAGE('26.09 Bulind-Kira-24h'!L65,'28.09 Bulindo-Kira- 24h'!L65)</f>
        <v>0</v>
      </c>
      <c r="M65" s="49">
        <f>AVERAGE('26.09 Bulind-Kira-24h'!M65,'28.09 Bulindo-Kira- 24h'!M65)</f>
        <v>76.5</v>
      </c>
      <c r="N65" s="49">
        <f>AVERAGE('26.09 Bulind-Kira-24h'!N65,'28.09 Bulindo-Kira- 24h'!N65)</f>
        <v>0</v>
      </c>
      <c r="O65" s="15">
        <f t="shared" si="35"/>
        <v>74</v>
      </c>
      <c r="P65" s="15">
        <f t="shared" si="36"/>
        <v>150.5</v>
      </c>
      <c r="R65" s="8"/>
      <c r="T65"/>
    </row>
    <row r="66" spans="2:20" ht="23.1" customHeight="1" x14ac:dyDescent="0.25">
      <c r="B66" s="23" t="s">
        <v>103</v>
      </c>
      <c r="C66" s="49">
        <f>AVERAGE('26.09 Bulind-Kira-24h'!C66,'28.09 Bulindo-Kira- 24h'!C66)</f>
        <v>38.5</v>
      </c>
      <c r="D66" s="49">
        <f>AVERAGE('26.09 Bulind-Kira-24h'!D66,'28.09 Bulindo-Kira- 24h'!D66)</f>
        <v>3.5</v>
      </c>
      <c r="E66" s="49">
        <f>AVERAGE('26.09 Bulind-Kira-24h'!E66,'28.09 Bulindo-Kira- 24h'!E66)</f>
        <v>1.5</v>
      </c>
      <c r="F66" s="49">
        <f>AVERAGE('26.09 Bulind-Kira-24h'!F66,'28.09 Bulindo-Kira- 24h'!F66)</f>
        <v>5.5</v>
      </c>
      <c r="G66" s="49">
        <f>AVERAGE('26.09 Bulind-Kira-24h'!G66,'28.09 Bulindo-Kira- 24h'!G66)</f>
        <v>0.5</v>
      </c>
      <c r="H66" s="49">
        <f>AVERAGE('26.09 Bulind-Kira-24h'!H66,'28.09 Bulindo-Kira- 24h'!H66)</f>
        <v>0</v>
      </c>
      <c r="I66" s="49">
        <f>AVERAGE('26.09 Bulind-Kira-24h'!I66,'28.09 Bulindo-Kira- 24h'!I66)</f>
        <v>2.5</v>
      </c>
      <c r="J66" s="49">
        <f>AVERAGE('26.09 Bulind-Kira-24h'!J66,'28.09 Bulindo-Kira- 24h'!J66)</f>
        <v>0.5</v>
      </c>
      <c r="K66" s="49">
        <f>AVERAGE('26.09 Bulind-Kira-24h'!K66,'28.09 Bulindo-Kira- 24h'!K66)</f>
        <v>0</v>
      </c>
      <c r="L66" s="49">
        <f>AVERAGE('26.09 Bulind-Kira-24h'!L66,'28.09 Bulindo-Kira- 24h'!L66)</f>
        <v>0</v>
      </c>
      <c r="M66" s="49">
        <f>AVERAGE('26.09 Bulind-Kira-24h'!M66,'28.09 Bulindo-Kira- 24h'!M66)</f>
        <v>55.5</v>
      </c>
      <c r="N66" s="49">
        <f>AVERAGE('26.09 Bulind-Kira-24h'!N66,'28.09 Bulindo-Kira- 24h'!N66)</f>
        <v>0</v>
      </c>
      <c r="O66" s="15">
        <f t="shared" si="35"/>
        <v>52.5</v>
      </c>
      <c r="P66" s="15">
        <f t="shared" si="36"/>
        <v>108</v>
      </c>
      <c r="R66" s="8"/>
      <c r="T66"/>
    </row>
    <row r="67" spans="2:20" ht="23.1" customHeight="1" x14ac:dyDescent="0.25">
      <c r="B67" s="23" t="s">
        <v>104</v>
      </c>
      <c r="C67" s="49">
        <f>AVERAGE('26.09 Bulind-Kira-24h'!C67,'28.09 Bulindo-Kira- 24h'!C67)</f>
        <v>28</v>
      </c>
      <c r="D67" s="49">
        <f>AVERAGE('26.09 Bulind-Kira-24h'!D67,'28.09 Bulindo-Kira- 24h'!D67)</f>
        <v>5.5</v>
      </c>
      <c r="E67" s="49">
        <f>AVERAGE('26.09 Bulind-Kira-24h'!E67,'28.09 Bulindo-Kira- 24h'!E67)</f>
        <v>5.5</v>
      </c>
      <c r="F67" s="49">
        <f>AVERAGE('26.09 Bulind-Kira-24h'!F67,'28.09 Bulindo-Kira- 24h'!F67)</f>
        <v>6</v>
      </c>
      <c r="G67" s="49">
        <f>AVERAGE('26.09 Bulind-Kira-24h'!G67,'28.09 Bulindo-Kira- 24h'!G67)</f>
        <v>0</v>
      </c>
      <c r="H67" s="49">
        <f>AVERAGE('26.09 Bulind-Kira-24h'!H67,'28.09 Bulindo-Kira- 24h'!H67)</f>
        <v>0</v>
      </c>
      <c r="I67" s="49">
        <f>AVERAGE('26.09 Bulind-Kira-24h'!I67,'28.09 Bulindo-Kira- 24h'!I67)</f>
        <v>3</v>
      </c>
      <c r="J67" s="49">
        <f>AVERAGE('26.09 Bulind-Kira-24h'!J67,'28.09 Bulindo-Kira- 24h'!J67)</f>
        <v>0.5</v>
      </c>
      <c r="K67" s="49">
        <f>AVERAGE('26.09 Bulind-Kira-24h'!K67,'28.09 Bulindo-Kira- 24h'!K67)</f>
        <v>0</v>
      </c>
      <c r="L67" s="49">
        <f>AVERAGE('26.09 Bulind-Kira-24h'!L67,'28.09 Bulindo-Kira- 24h'!L67)</f>
        <v>0</v>
      </c>
      <c r="M67" s="49">
        <f>AVERAGE('26.09 Bulind-Kira-24h'!M67,'28.09 Bulindo-Kira- 24h'!M67)</f>
        <v>54.5</v>
      </c>
      <c r="N67" s="49">
        <f>AVERAGE('26.09 Bulind-Kira-24h'!N67,'28.09 Bulindo-Kira- 24h'!N67)</f>
        <v>0</v>
      </c>
      <c r="O67" s="15">
        <f t="shared" si="35"/>
        <v>48.5</v>
      </c>
      <c r="P67" s="15">
        <f t="shared" si="36"/>
        <v>103</v>
      </c>
      <c r="R67" s="8"/>
      <c r="T67"/>
    </row>
    <row r="68" spans="2:20" ht="23.1" customHeight="1" x14ac:dyDescent="0.25">
      <c r="B68" s="23" t="s">
        <v>105</v>
      </c>
      <c r="C68" s="49">
        <f>AVERAGE('26.09 Bulind-Kira-24h'!C68,'28.09 Bulindo-Kira- 24h'!C68)</f>
        <v>30.5</v>
      </c>
      <c r="D68" s="49">
        <f>AVERAGE('26.09 Bulind-Kira-24h'!D68,'28.09 Bulindo-Kira- 24h'!D68)</f>
        <v>4.5</v>
      </c>
      <c r="E68" s="49">
        <f>AVERAGE('26.09 Bulind-Kira-24h'!E68,'28.09 Bulindo-Kira- 24h'!E68)</f>
        <v>5.5</v>
      </c>
      <c r="F68" s="49">
        <f>AVERAGE('26.09 Bulind-Kira-24h'!F68,'28.09 Bulindo-Kira- 24h'!F68)</f>
        <v>5.5</v>
      </c>
      <c r="G68" s="49">
        <f>AVERAGE('26.09 Bulind-Kira-24h'!G68,'28.09 Bulindo-Kira- 24h'!G68)</f>
        <v>0</v>
      </c>
      <c r="H68" s="49">
        <f>AVERAGE('26.09 Bulind-Kira-24h'!H68,'28.09 Bulindo-Kira- 24h'!H68)</f>
        <v>0</v>
      </c>
      <c r="I68" s="49">
        <f>AVERAGE('26.09 Bulind-Kira-24h'!I68,'28.09 Bulindo-Kira- 24h'!I68)</f>
        <v>3.5</v>
      </c>
      <c r="J68" s="49">
        <f>AVERAGE('26.09 Bulind-Kira-24h'!J68,'28.09 Bulindo-Kira- 24h'!J68)</f>
        <v>0.5</v>
      </c>
      <c r="K68" s="49">
        <f>AVERAGE('26.09 Bulind-Kira-24h'!K68,'28.09 Bulindo-Kira- 24h'!K68)</f>
        <v>0</v>
      </c>
      <c r="L68" s="49">
        <f>AVERAGE('26.09 Bulind-Kira-24h'!L68,'28.09 Bulindo-Kira- 24h'!L68)</f>
        <v>0</v>
      </c>
      <c r="M68" s="49">
        <f>AVERAGE('26.09 Bulind-Kira-24h'!M68,'28.09 Bulindo-Kira- 24h'!M68)</f>
        <v>51.5</v>
      </c>
      <c r="N68" s="49">
        <f>AVERAGE('26.09 Bulind-Kira-24h'!N68,'28.09 Bulindo-Kira- 24h'!N68)</f>
        <v>0</v>
      </c>
      <c r="O68" s="15">
        <f t="shared" si="35"/>
        <v>50</v>
      </c>
      <c r="P68" s="15">
        <f t="shared" si="36"/>
        <v>101.5</v>
      </c>
      <c r="R68" s="8"/>
      <c r="T68"/>
    </row>
    <row r="69" spans="2:20" ht="23.1" customHeight="1" x14ac:dyDescent="0.25">
      <c r="B69" s="23" t="s">
        <v>106</v>
      </c>
      <c r="C69" s="49">
        <f>AVERAGE('26.09 Bulind-Kira-24h'!C69,'28.09 Bulindo-Kira- 24h'!C69)</f>
        <v>29</v>
      </c>
      <c r="D69" s="49">
        <f>AVERAGE('26.09 Bulind-Kira-24h'!D69,'28.09 Bulindo-Kira- 24h'!D69)</f>
        <v>3.5</v>
      </c>
      <c r="E69" s="49">
        <f>AVERAGE('26.09 Bulind-Kira-24h'!E69,'28.09 Bulindo-Kira- 24h'!E69)</f>
        <v>1</v>
      </c>
      <c r="F69" s="49">
        <f>AVERAGE('26.09 Bulind-Kira-24h'!F69,'28.09 Bulindo-Kira- 24h'!F69)</f>
        <v>4</v>
      </c>
      <c r="G69" s="49">
        <f>AVERAGE('26.09 Bulind-Kira-24h'!G69,'28.09 Bulindo-Kira- 24h'!G69)</f>
        <v>0</v>
      </c>
      <c r="H69" s="49">
        <f>AVERAGE('26.09 Bulind-Kira-24h'!H69,'28.09 Bulindo-Kira- 24h'!H69)</f>
        <v>0</v>
      </c>
      <c r="I69" s="49">
        <f>AVERAGE('26.09 Bulind-Kira-24h'!I69,'28.09 Bulindo-Kira- 24h'!I69)</f>
        <v>3</v>
      </c>
      <c r="J69" s="49">
        <f>AVERAGE('26.09 Bulind-Kira-24h'!J69,'28.09 Bulindo-Kira- 24h'!J69)</f>
        <v>0</v>
      </c>
      <c r="K69" s="49">
        <f>AVERAGE('26.09 Bulind-Kira-24h'!K69,'28.09 Bulindo-Kira- 24h'!K69)</f>
        <v>0</v>
      </c>
      <c r="L69" s="49">
        <f>AVERAGE('26.09 Bulind-Kira-24h'!L69,'28.09 Bulindo-Kira- 24h'!L69)</f>
        <v>0</v>
      </c>
      <c r="M69" s="49">
        <f>AVERAGE('26.09 Bulind-Kira-24h'!M69,'28.09 Bulindo-Kira- 24h'!M69)</f>
        <v>53.5</v>
      </c>
      <c r="N69" s="49">
        <f>AVERAGE('26.09 Bulind-Kira-24h'!N69,'28.09 Bulindo-Kira- 24h'!N69)</f>
        <v>0</v>
      </c>
      <c r="O69" s="15">
        <f t="shared" si="35"/>
        <v>40.5</v>
      </c>
      <c r="P69" s="15">
        <f t="shared" si="36"/>
        <v>94</v>
      </c>
      <c r="R69" s="8"/>
      <c r="T69"/>
    </row>
    <row r="70" spans="2:20" ht="23.1" customHeight="1" x14ac:dyDescent="0.25">
      <c r="B70" s="23" t="s">
        <v>110</v>
      </c>
      <c r="C70" s="49">
        <f>AVERAGE('26.09 Bulind-Kira-24h'!C70,'28.09 Bulindo-Kira- 24h'!C70)</f>
        <v>29</v>
      </c>
      <c r="D70" s="49">
        <f>AVERAGE('26.09 Bulind-Kira-24h'!D70,'28.09 Bulindo-Kira- 24h'!D70)</f>
        <v>3</v>
      </c>
      <c r="E70" s="49">
        <f>AVERAGE('26.09 Bulind-Kira-24h'!E70,'28.09 Bulindo-Kira- 24h'!E70)</f>
        <v>2</v>
      </c>
      <c r="F70" s="49">
        <f>AVERAGE('26.09 Bulind-Kira-24h'!F70,'28.09 Bulindo-Kira- 24h'!F70)</f>
        <v>3.5</v>
      </c>
      <c r="G70" s="49">
        <f>AVERAGE('26.09 Bulind-Kira-24h'!G70,'28.09 Bulindo-Kira- 24h'!G70)</f>
        <v>0</v>
      </c>
      <c r="H70" s="49">
        <f>AVERAGE('26.09 Bulind-Kira-24h'!H70,'28.09 Bulindo-Kira- 24h'!H70)</f>
        <v>0</v>
      </c>
      <c r="I70" s="49">
        <f>AVERAGE('26.09 Bulind-Kira-24h'!I70,'28.09 Bulindo-Kira- 24h'!I70)</f>
        <v>2</v>
      </c>
      <c r="J70" s="49">
        <f>AVERAGE('26.09 Bulind-Kira-24h'!J70,'28.09 Bulindo-Kira- 24h'!J70)</f>
        <v>0.5</v>
      </c>
      <c r="K70" s="49">
        <f>AVERAGE('26.09 Bulind-Kira-24h'!K70,'28.09 Bulindo-Kira- 24h'!K70)</f>
        <v>0</v>
      </c>
      <c r="L70" s="49">
        <f>AVERAGE('26.09 Bulind-Kira-24h'!L70,'28.09 Bulindo-Kira- 24h'!L70)</f>
        <v>0</v>
      </c>
      <c r="M70" s="49">
        <f>AVERAGE('26.09 Bulind-Kira-24h'!M70,'28.09 Bulindo-Kira- 24h'!M70)</f>
        <v>41</v>
      </c>
      <c r="N70" s="49">
        <f>AVERAGE('26.09 Bulind-Kira-24h'!N70,'28.09 Bulindo-Kira- 24h'!N70)</f>
        <v>0</v>
      </c>
      <c r="O70" s="15">
        <f t="shared" si="35"/>
        <v>40</v>
      </c>
      <c r="P70" s="15">
        <f t="shared" si="36"/>
        <v>81</v>
      </c>
      <c r="R70" s="8"/>
      <c r="T70"/>
    </row>
    <row r="71" spans="2:20" ht="23.1" customHeight="1" x14ac:dyDescent="0.25">
      <c r="B71" s="23" t="s">
        <v>111</v>
      </c>
      <c r="C71" s="49">
        <f>AVERAGE('26.09 Bulind-Kira-24h'!C71,'28.09 Bulindo-Kira- 24h'!C71)</f>
        <v>29</v>
      </c>
      <c r="D71" s="49">
        <f>AVERAGE('26.09 Bulind-Kira-24h'!D71,'28.09 Bulindo-Kira- 24h'!D71)</f>
        <v>3.5</v>
      </c>
      <c r="E71" s="49">
        <f>AVERAGE('26.09 Bulind-Kira-24h'!E71,'28.09 Bulindo-Kira- 24h'!E71)</f>
        <v>3</v>
      </c>
      <c r="F71" s="49">
        <f>AVERAGE('26.09 Bulind-Kira-24h'!F71,'28.09 Bulindo-Kira- 24h'!F71)</f>
        <v>5</v>
      </c>
      <c r="G71" s="49">
        <f>AVERAGE('26.09 Bulind-Kira-24h'!G71,'28.09 Bulindo-Kira- 24h'!G71)</f>
        <v>0</v>
      </c>
      <c r="H71" s="49">
        <f>AVERAGE('26.09 Bulind-Kira-24h'!H71,'28.09 Bulindo-Kira- 24h'!H71)</f>
        <v>0</v>
      </c>
      <c r="I71" s="49">
        <f>AVERAGE('26.09 Bulind-Kira-24h'!I71,'28.09 Bulindo-Kira- 24h'!I71)</f>
        <v>1.5</v>
      </c>
      <c r="J71" s="49">
        <f>AVERAGE('26.09 Bulind-Kira-24h'!J71,'28.09 Bulindo-Kira- 24h'!J71)</f>
        <v>0</v>
      </c>
      <c r="K71" s="49">
        <f>AVERAGE('26.09 Bulind-Kira-24h'!K71,'28.09 Bulindo-Kira- 24h'!K71)</f>
        <v>0</v>
      </c>
      <c r="L71" s="49">
        <f>AVERAGE('26.09 Bulind-Kira-24h'!L71,'28.09 Bulindo-Kira- 24h'!L71)</f>
        <v>0</v>
      </c>
      <c r="M71" s="49">
        <f>AVERAGE('26.09 Bulind-Kira-24h'!M71,'28.09 Bulindo-Kira- 24h'!M71)</f>
        <v>46</v>
      </c>
      <c r="N71" s="49">
        <f>AVERAGE('26.09 Bulind-Kira-24h'!N71,'28.09 Bulindo-Kira- 24h'!N71)</f>
        <v>0</v>
      </c>
      <c r="O71" s="15">
        <f t="shared" si="35"/>
        <v>42</v>
      </c>
      <c r="P71" s="15">
        <f t="shared" si="36"/>
        <v>88</v>
      </c>
      <c r="R71" s="8"/>
      <c r="T71"/>
    </row>
    <row r="72" spans="2:20" ht="23.1" customHeight="1" x14ac:dyDescent="0.25">
      <c r="B72" s="23" t="s">
        <v>112</v>
      </c>
      <c r="C72" s="49">
        <f>AVERAGE('26.09 Bulind-Kira-24h'!C72,'28.09 Bulindo-Kira- 24h'!C72)</f>
        <v>19</v>
      </c>
      <c r="D72" s="49">
        <f>AVERAGE('26.09 Bulind-Kira-24h'!D72,'28.09 Bulindo-Kira- 24h'!D72)</f>
        <v>2.5</v>
      </c>
      <c r="E72" s="49">
        <f>AVERAGE('26.09 Bulind-Kira-24h'!E72,'28.09 Bulindo-Kira- 24h'!E72)</f>
        <v>2</v>
      </c>
      <c r="F72" s="49">
        <f>AVERAGE('26.09 Bulind-Kira-24h'!F72,'28.09 Bulindo-Kira- 24h'!F72)</f>
        <v>3</v>
      </c>
      <c r="G72" s="49">
        <f>AVERAGE('26.09 Bulind-Kira-24h'!G72,'28.09 Bulindo-Kira- 24h'!G72)</f>
        <v>0</v>
      </c>
      <c r="H72" s="49">
        <f>AVERAGE('26.09 Bulind-Kira-24h'!H72,'28.09 Bulindo-Kira- 24h'!H72)</f>
        <v>0</v>
      </c>
      <c r="I72" s="49">
        <f>AVERAGE('26.09 Bulind-Kira-24h'!I72,'28.09 Bulindo-Kira- 24h'!I72)</f>
        <v>0.5</v>
      </c>
      <c r="J72" s="49">
        <f>AVERAGE('26.09 Bulind-Kira-24h'!J72,'28.09 Bulindo-Kira- 24h'!J72)</f>
        <v>0</v>
      </c>
      <c r="K72" s="49">
        <f>AVERAGE('26.09 Bulind-Kira-24h'!K72,'28.09 Bulindo-Kira- 24h'!K72)</f>
        <v>0</v>
      </c>
      <c r="L72" s="49">
        <f>AVERAGE('26.09 Bulind-Kira-24h'!L72,'28.09 Bulindo-Kira- 24h'!L72)</f>
        <v>0</v>
      </c>
      <c r="M72" s="49">
        <f>AVERAGE('26.09 Bulind-Kira-24h'!M72,'28.09 Bulindo-Kira- 24h'!M72)</f>
        <v>44.5</v>
      </c>
      <c r="N72" s="49">
        <f>AVERAGE('26.09 Bulind-Kira-24h'!N72,'28.09 Bulindo-Kira- 24h'!N72)</f>
        <v>0</v>
      </c>
      <c r="O72" s="15">
        <f t="shared" si="35"/>
        <v>27</v>
      </c>
      <c r="P72" s="15">
        <f t="shared" si="36"/>
        <v>71.5</v>
      </c>
      <c r="R72" s="8"/>
      <c r="T72"/>
    </row>
    <row r="73" spans="2:20" ht="23.1" customHeight="1" x14ac:dyDescent="0.25">
      <c r="B73" s="23" t="s">
        <v>113</v>
      </c>
      <c r="C73" s="49">
        <f>AVERAGE('26.09 Bulind-Kira-24h'!C73,'28.09 Bulindo-Kira- 24h'!C73)</f>
        <v>23</v>
      </c>
      <c r="D73" s="49">
        <f>AVERAGE('26.09 Bulind-Kira-24h'!D73,'28.09 Bulindo-Kira- 24h'!D73)</f>
        <v>3.5</v>
      </c>
      <c r="E73" s="49">
        <f>AVERAGE('26.09 Bulind-Kira-24h'!E73,'28.09 Bulindo-Kira- 24h'!E73)</f>
        <v>2</v>
      </c>
      <c r="F73" s="49">
        <f>AVERAGE('26.09 Bulind-Kira-24h'!F73,'28.09 Bulindo-Kira- 24h'!F73)</f>
        <v>3</v>
      </c>
      <c r="G73" s="49">
        <f>AVERAGE('26.09 Bulind-Kira-24h'!G73,'28.09 Bulindo-Kira- 24h'!G73)</f>
        <v>0.5</v>
      </c>
      <c r="H73" s="49">
        <f>AVERAGE('26.09 Bulind-Kira-24h'!H73,'28.09 Bulindo-Kira- 24h'!H73)</f>
        <v>0</v>
      </c>
      <c r="I73" s="49">
        <f>AVERAGE('26.09 Bulind-Kira-24h'!I73,'28.09 Bulindo-Kira- 24h'!I73)</f>
        <v>2</v>
      </c>
      <c r="J73" s="49">
        <f>AVERAGE('26.09 Bulind-Kira-24h'!J73,'28.09 Bulindo-Kira- 24h'!J73)</f>
        <v>0</v>
      </c>
      <c r="K73" s="49">
        <f>AVERAGE('26.09 Bulind-Kira-24h'!K73,'28.09 Bulindo-Kira- 24h'!K73)</f>
        <v>0.5</v>
      </c>
      <c r="L73" s="49">
        <f>AVERAGE('26.09 Bulind-Kira-24h'!L73,'28.09 Bulindo-Kira- 24h'!L73)</f>
        <v>0</v>
      </c>
      <c r="M73" s="49">
        <f>AVERAGE('26.09 Bulind-Kira-24h'!M73,'28.09 Bulindo-Kira- 24h'!M73)</f>
        <v>46.5</v>
      </c>
      <c r="N73" s="49">
        <f>AVERAGE('26.09 Bulind-Kira-24h'!N73,'28.09 Bulindo-Kira- 24h'!N73)</f>
        <v>0</v>
      </c>
      <c r="O73" s="15">
        <f t="shared" si="35"/>
        <v>34.5</v>
      </c>
      <c r="P73" s="15">
        <f t="shared" si="36"/>
        <v>81</v>
      </c>
      <c r="R73" s="8"/>
      <c r="T73"/>
    </row>
    <row r="74" spans="2:20" ht="23.1" customHeight="1" x14ac:dyDescent="0.25">
      <c r="B74" s="23" t="s">
        <v>114</v>
      </c>
      <c r="C74" s="49">
        <f>AVERAGE('26.09 Bulind-Kira-24h'!C74,'28.09 Bulindo-Kira- 24h'!C74)</f>
        <v>14.5</v>
      </c>
      <c r="D74" s="49">
        <f>AVERAGE('26.09 Bulind-Kira-24h'!D74,'28.09 Bulindo-Kira- 24h'!D74)</f>
        <v>1.5</v>
      </c>
      <c r="E74" s="49">
        <f>AVERAGE('26.09 Bulind-Kira-24h'!E74,'28.09 Bulindo-Kira- 24h'!E74)</f>
        <v>2</v>
      </c>
      <c r="F74" s="49">
        <f>AVERAGE('26.09 Bulind-Kira-24h'!F74,'28.09 Bulindo-Kira- 24h'!F74)</f>
        <v>1</v>
      </c>
      <c r="G74" s="49">
        <f>AVERAGE('26.09 Bulind-Kira-24h'!G74,'28.09 Bulindo-Kira- 24h'!G74)</f>
        <v>0</v>
      </c>
      <c r="H74" s="49">
        <f>AVERAGE('26.09 Bulind-Kira-24h'!H74,'28.09 Bulindo-Kira- 24h'!H74)</f>
        <v>0</v>
      </c>
      <c r="I74" s="49">
        <f>AVERAGE('26.09 Bulind-Kira-24h'!I74,'28.09 Bulindo-Kira- 24h'!I74)</f>
        <v>2.5</v>
      </c>
      <c r="J74" s="49">
        <f>AVERAGE('26.09 Bulind-Kira-24h'!J74,'28.09 Bulindo-Kira- 24h'!J74)</f>
        <v>0</v>
      </c>
      <c r="K74" s="49">
        <f>AVERAGE('26.09 Bulind-Kira-24h'!K74,'28.09 Bulindo-Kira- 24h'!K74)</f>
        <v>0</v>
      </c>
      <c r="L74" s="49">
        <f>AVERAGE('26.09 Bulind-Kira-24h'!L74,'28.09 Bulindo-Kira- 24h'!L74)</f>
        <v>0</v>
      </c>
      <c r="M74" s="49">
        <f>AVERAGE('26.09 Bulind-Kira-24h'!M74,'28.09 Bulindo-Kira- 24h'!M74)</f>
        <v>23</v>
      </c>
      <c r="N74" s="49">
        <f>AVERAGE('26.09 Bulind-Kira-24h'!N74,'28.09 Bulindo-Kira- 24h'!N74)</f>
        <v>0</v>
      </c>
      <c r="O74" s="15">
        <f t="shared" si="35"/>
        <v>21.5</v>
      </c>
      <c r="P74" s="15">
        <f t="shared" si="36"/>
        <v>44.5</v>
      </c>
      <c r="R74" s="8"/>
      <c r="T74"/>
    </row>
    <row r="75" spans="2:20" ht="23.1" customHeight="1" x14ac:dyDescent="0.25">
      <c r="B75" s="23" t="s">
        <v>115</v>
      </c>
      <c r="C75" s="49">
        <f>AVERAGE('26.09 Bulind-Kira-24h'!C75,'28.09 Bulindo-Kira- 24h'!C75)</f>
        <v>18</v>
      </c>
      <c r="D75" s="49">
        <f>AVERAGE('26.09 Bulind-Kira-24h'!D75,'28.09 Bulindo-Kira- 24h'!D75)</f>
        <v>2.5</v>
      </c>
      <c r="E75" s="49">
        <f>AVERAGE('26.09 Bulind-Kira-24h'!E75,'28.09 Bulindo-Kira- 24h'!E75)</f>
        <v>1.5</v>
      </c>
      <c r="F75" s="49">
        <f>AVERAGE('26.09 Bulind-Kira-24h'!F75,'28.09 Bulindo-Kira- 24h'!F75)</f>
        <v>0.5</v>
      </c>
      <c r="G75" s="49">
        <f>AVERAGE('26.09 Bulind-Kira-24h'!G75,'28.09 Bulindo-Kira- 24h'!G75)</f>
        <v>0</v>
      </c>
      <c r="H75" s="49">
        <f>AVERAGE('26.09 Bulind-Kira-24h'!H75,'28.09 Bulindo-Kira- 24h'!H75)</f>
        <v>0</v>
      </c>
      <c r="I75" s="49">
        <f>AVERAGE('26.09 Bulind-Kira-24h'!I75,'28.09 Bulindo-Kira- 24h'!I75)</f>
        <v>1.5</v>
      </c>
      <c r="J75" s="49">
        <f>AVERAGE('26.09 Bulind-Kira-24h'!J75,'28.09 Bulindo-Kira- 24h'!J75)</f>
        <v>0</v>
      </c>
      <c r="K75" s="49">
        <f>AVERAGE('26.09 Bulind-Kira-24h'!K75,'28.09 Bulindo-Kira- 24h'!K75)</f>
        <v>0</v>
      </c>
      <c r="L75" s="49">
        <f>AVERAGE('26.09 Bulind-Kira-24h'!L75,'28.09 Bulindo-Kira- 24h'!L75)</f>
        <v>0</v>
      </c>
      <c r="M75" s="49">
        <f>AVERAGE('26.09 Bulind-Kira-24h'!M75,'28.09 Bulindo-Kira- 24h'!M75)</f>
        <v>30.5</v>
      </c>
      <c r="N75" s="49">
        <f>AVERAGE('26.09 Bulind-Kira-24h'!N75,'28.09 Bulindo-Kira- 24h'!N75)</f>
        <v>0</v>
      </c>
      <c r="O75" s="15">
        <f t="shared" si="35"/>
        <v>24</v>
      </c>
      <c r="P75" s="15">
        <f t="shared" si="36"/>
        <v>54.5</v>
      </c>
      <c r="R75" s="8"/>
      <c r="T75"/>
    </row>
    <row r="76" spans="2:20" ht="23.1" customHeight="1" x14ac:dyDescent="0.25">
      <c r="B76" s="23" t="s">
        <v>116</v>
      </c>
      <c r="C76" s="49">
        <f>AVERAGE('26.09 Bulind-Kira-24h'!C76,'28.09 Bulindo-Kira- 24h'!C76)</f>
        <v>11</v>
      </c>
      <c r="D76" s="49">
        <f>AVERAGE('26.09 Bulind-Kira-24h'!D76,'28.09 Bulindo-Kira- 24h'!D76)</f>
        <v>1</v>
      </c>
      <c r="E76" s="49">
        <f>AVERAGE('26.09 Bulind-Kira-24h'!E76,'28.09 Bulindo-Kira- 24h'!E76)</f>
        <v>1</v>
      </c>
      <c r="F76" s="49">
        <f>AVERAGE('26.09 Bulind-Kira-24h'!F76,'28.09 Bulindo-Kira- 24h'!F76)</f>
        <v>0.5</v>
      </c>
      <c r="G76" s="49">
        <f>AVERAGE('26.09 Bulind-Kira-24h'!G76,'28.09 Bulindo-Kira- 24h'!G76)</f>
        <v>0</v>
      </c>
      <c r="H76" s="49">
        <f>AVERAGE('26.09 Bulind-Kira-24h'!H76,'28.09 Bulindo-Kira- 24h'!H76)</f>
        <v>0</v>
      </c>
      <c r="I76" s="49">
        <f>AVERAGE('26.09 Bulind-Kira-24h'!I76,'28.09 Bulindo-Kira- 24h'!I76)</f>
        <v>1.5</v>
      </c>
      <c r="J76" s="49">
        <f>AVERAGE('26.09 Bulind-Kira-24h'!J76,'28.09 Bulindo-Kira- 24h'!J76)</f>
        <v>0</v>
      </c>
      <c r="K76" s="49">
        <f>AVERAGE('26.09 Bulind-Kira-24h'!K76,'28.09 Bulindo-Kira- 24h'!K76)</f>
        <v>0</v>
      </c>
      <c r="L76" s="49">
        <f>AVERAGE('26.09 Bulind-Kira-24h'!L76,'28.09 Bulindo-Kira- 24h'!L76)</f>
        <v>0</v>
      </c>
      <c r="M76" s="49">
        <f>AVERAGE('26.09 Bulind-Kira-24h'!M76,'28.09 Bulindo-Kira- 24h'!M76)</f>
        <v>29</v>
      </c>
      <c r="N76" s="49">
        <f>AVERAGE('26.09 Bulind-Kira-24h'!N76,'28.09 Bulindo-Kira- 24h'!N76)</f>
        <v>0</v>
      </c>
      <c r="O76" s="15">
        <f t="shared" si="35"/>
        <v>15</v>
      </c>
      <c r="P76" s="15">
        <f t="shared" si="36"/>
        <v>44</v>
      </c>
      <c r="R76" s="8"/>
      <c r="T76"/>
    </row>
    <row r="77" spans="2:20" ht="23.1" customHeight="1" x14ac:dyDescent="0.25">
      <c r="B77" s="23" t="s">
        <v>117</v>
      </c>
      <c r="C77" s="49">
        <f>AVERAGE('26.09 Bulind-Kira-24h'!C77,'28.09 Bulindo-Kira- 24h'!C77)</f>
        <v>13.5</v>
      </c>
      <c r="D77" s="49">
        <f>AVERAGE('26.09 Bulind-Kira-24h'!D77,'28.09 Bulindo-Kira- 24h'!D77)</f>
        <v>1.5</v>
      </c>
      <c r="E77" s="49">
        <f>AVERAGE('26.09 Bulind-Kira-24h'!E77,'28.09 Bulindo-Kira- 24h'!E77)</f>
        <v>2</v>
      </c>
      <c r="F77" s="49">
        <f>AVERAGE('26.09 Bulind-Kira-24h'!F77,'28.09 Bulindo-Kira- 24h'!F77)</f>
        <v>2.5</v>
      </c>
      <c r="G77" s="49">
        <f>AVERAGE('26.09 Bulind-Kira-24h'!G77,'28.09 Bulindo-Kira- 24h'!G77)</f>
        <v>0</v>
      </c>
      <c r="H77" s="49">
        <f>AVERAGE('26.09 Bulind-Kira-24h'!H77,'28.09 Bulindo-Kira- 24h'!H77)</f>
        <v>0</v>
      </c>
      <c r="I77" s="49">
        <f>AVERAGE('26.09 Bulind-Kira-24h'!I77,'28.09 Bulindo-Kira- 24h'!I77)</f>
        <v>0.5</v>
      </c>
      <c r="J77" s="49">
        <f>AVERAGE('26.09 Bulind-Kira-24h'!J77,'28.09 Bulindo-Kira- 24h'!J77)</f>
        <v>1</v>
      </c>
      <c r="K77" s="49">
        <f>AVERAGE('26.09 Bulind-Kira-24h'!K77,'28.09 Bulindo-Kira- 24h'!K77)</f>
        <v>0.5</v>
      </c>
      <c r="L77" s="49">
        <f>AVERAGE('26.09 Bulind-Kira-24h'!L77,'28.09 Bulindo-Kira- 24h'!L77)</f>
        <v>0</v>
      </c>
      <c r="M77" s="49">
        <f>AVERAGE('26.09 Bulind-Kira-24h'!M77,'28.09 Bulindo-Kira- 24h'!M77)</f>
        <v>22.5</v>
      </c>
      <c r="N77" s="49">
        <f>AVERAGE('26.09 Bulind-Kira-24h'!N77,'28.09 Bulindo-Kira- 24h'!N77)</f>
        <v>0</v>
      </c>
      <c r="O77" s="15">
        <f t="shared" si="35"/>
        <v>21.5</v>
      </c>
      <c r="P77" s="15">
        <f t="shared" si="36"/>
        <v>44</v>
      </c>
      <c r="R77" s="8"/>
      <c r="T77"/>
    </row>
    <row r="78" spans="2:20" ht="23.1" customHeight="1" x14ac:dyDescent="0.25">
      <c r="B78" s="24" t="s">
        <v>118</v>
      </c>
      <c r="C78" s="49">
        <f>AVERAGE('26.09 Bulind-Kira-24h'!C78,'28.09 Bulindo-Kira- 24h'!C78)</f>
        <v>12</v>
      </c>
      <c r="D78" s="49">
        <f>AVERAGE('26.09 Bulind-Kira-24h'!D78,'28.09 Bulindo-Kira- 24h'!D78)</f>
        <v>0.5</v>
      </c>
      <c r="E78" s="49">
        <f>AVERAGE('26.09 Bulind-Kira-24h'!E78,'28.09 Bulindo-Kira- 24h'!E78)</f>
        <v>0.5</v>
      </c>
      <c r="F78" s="49">
        <f>AVERAGE('26.09 Bulind-Kira-24h'!F78,'28.09 Bulindo-Kira- 24h'!F78)</f>
        <v>1.5</v>
      </c>
      <c r="G78" s="49">
        <f>AVERAGE('26.09 Bulind-Kira-24h'!G78,'28.09 Bulindo-Kira- 24h'!G78)</f>
        <v>0</v>
      </c>
      <c r="H78" s="49">
        <f>AVERAGE('26.09 Bulind-Kira-24h'!H78,'28.09 Bulindo-Kira- 24h'!H78)</f>
        <v>0</v>
      </c>
      <c r="I78" s="49">
        <f>AVERAGE('26.09 Bulind-Kira-24h'!I78,'28.09 Bulindo-Kira- 24h'!I78)</f>
        <v>1</v>
      </c>
      <c r="J78" s="49">
        <f>AVERAGE('26.09 Bulind-Kira-24h'!J78,'28.09 Bulindo-Kira- 24h'!J78)</f>
        <v>0.5</v>
      </c>
      <c r="K78" s="49">
        <f>AVERAGE('26.09 Bulind-Kira-24h'!K78,'28.09 Bulindo-Kira- 24h'!K78)</f>
        <v>0</v>
      </c>
      <c r="L78" s="49">
        <f>AVERAGE('26.09 Bulind-Kira-24h'!L78,'28.09 Bulindo-Kira- 24h'!L78)</f>
        <v>0</v>
      </c>
      <c r="M78" s="49">
        <f>AVERAGE('26.09 Bulind-Kira-24h'!M78,'28.09 Bulindo-Kira- 24h'!M78)</f>
        <v>13</v>
      </c>
      <c r="N78" s="49">
        <f>AVERAGE('26.09 Bulind-Kira-24h'!N78,'28.09 Bulindo-Kira- 24h'!N78)</f>
        <v>0</v>
      </c>
      <c r="O78" s="15">
        <f t="shared" si="35"/>
        <v>16</v>
      </c>
      <c r="P78" s="15">
        <f t="shared" si="36"/>
        <v>29</v>
      </c>
      <c r="R78" s="8"/>
      <c r="T78"/>
    </row>
    <row r="79" spans="2:20" ht="23.1" customHeight="1" x14ac:dyDescent="0.25">
      <c r="B79" s="23" t="s">
        <v>119</v>
      </c>
      <c r="C79" s="49">
        <f>AVERAGE('26.09 Bulind-Kira-24h'!C79,'28.09 Bulindo-Kira- 24h'!C79)</f>
        <v>11.5</v>
      </c>
      <c r="D79" s="49">
        <f>AVERAGE('26.09 Bulind-Kira-24h'!D79,'28.09 Bulindo-Kira- 24h'!D79)</f>
        <v>1.5</v>
      </c>
      <c r="E79" s="49">
        <f>AVERAGE('26.09 Bulind-Kira-24h'!E79,'28.09 Bulindo-Kira- 24h'!E79)</f>
        <v>1</v>
      </c>
      <c r="F79" s="49">
        <f>AVERAGE('26.09 Bulind-Kira-24h'!F79,'28.09 Bulindo-Kira- 24h'!F79)</f>
        <v>1</v>
      </c>
      <c r="G79" s="49">
        <f>AVERAGE('26.09 Bulind-Kira-24h'!G79,'28.09 Bulindo-Kira- 24h'!G79)</f>
        <v>0.5</v>
      </c>
      <c r="H79" s="49">
        <f>AVERAGE('26.09 Bulind-Kira-24h'!H79,'28.09 Bulindo-Kira- 24h'!H79)</f>
        <v>0</v>
      </c>
      <c r="I79" s="49">
        <f>AVERAGE('26.09 Bulind-Kira-24h'!I79,'28.09 Bulindo-Kira- 24h'!I79)</f>
        <v>0.5</v>
      </c>
      <c r="J79" s="49">
        <f>AVERAGE('26.09 Bulind-Kira-24h'!J79,'28.09 Bulindo-Kira- 24h'!J79)</f>
        <v>0</v>
      </c>
      <c r="K79" s="49">
        <f>AVERAGE('26.09 Bulind-Kira-24h'!K79,'28.09 Bulindo-Kira- 24h'!K79)</f>
        <v>0</v>
      </c>
      <c r="L79" s="49">
        <f>AVERAGE('26.09 Bulind-Kira-24h'!L79,'28.09 Bulindo-Kira- 24h'!L79)</f>
        <v>0</v>
      </c>
      <c r="M79" s="49">
        <f>AVERAGE('26.09 Bulind-Kira-24h'!M79,'28.09 Bulindo-Kira- 24h'!M79)</f>
        <v>10.5</v>
      </c>
      <c r="N79" s="49">
        <f>AVERAGE('26.09 Bulind-Kira-24h'!N79,'28.09 Bulindo-Kira- 24h'!N79)</f>
        <v>0</v>
      </c>
      <c r="O79" s="15">
        <f t="shared" si="35"/>
        <v>16</v>
      </c>
      <c r="P79" s="15">
        <f t="shared" si="36"/>
        <v>26.5</v>
      </c>
      <c r="R79" s="8"/>
      <c r="T79"/>
    </row>
    <row r="80" spans="2:20" ht="23.1" customHeight="1" x14ac:dyDescent="0.25">
      <c r="B80" s="25" t="s">
        <v>120</v>
      </c>
      <c r="C80" s="49">
        <f>AVERAGE('26.09 Bulind-Kira-24h'!C80,'28.09 Bulindo-Kira- 24h'!C80)</f>
        <v>9</v>
      </c>
      <c r="D80" s="49">
        <f>AVERAGE('26.09 Bulind-Kira-24h'!D80,'28.09 Bulindo-Kira- 24h'!D80)</f>
        <v>0.5</v>
      </c>
      <c r="E80" s="49">
        <f>AVERAGE('26.09 Bulind-Kira-24h'!E80,'28.09 Bulindo-Kira- 24h'!E80)</f>
        <v>0</v>
      </c>
      <c r="F80" s="49">
        <f>AVERAGE('26.09 Bulind-Kira-24h'!F80,'28.09 Bulindo-Kira- 24h'!F80)</f>
        <v>0.5</v>
      </c>
      <c r="G80" s="49">
        <f>AVERAGE('26.09 Bulind-Kira-24h'!G80,'28.09 Bulindo-Kira- 24h'!G80)</f>
        <v>0</v>
      </c>
      <c r="H80" s="49">
        <f>AVERAGE('26.09 Bulind-Kira-24h'!H80,'28.09 Bulindo-Kira- 24h'!H80)</f>
        <v>0</v>
      </c>
      <c r="I80" s="49">
        <f>AVERAGE('26.09 Bulind-Kira-24h'!I80,'28.09 Bulindo-Kira- 24h'!I80)</f>
        <v>0.5</v>
      </c>
      <c r="J80" s="49">
        <f>AVERAGE('26.09 Bulind-Kira-24h'!J80,'28.09 Bulindo-Kira- 24h'!J80)</f>
        <v>0</v>
      </c>
      <c r="K80" s="49">
        <f>AVERAGE('26.09 Bulind-Kira-24h'!K80,'28.09 Bulindo-Kira- 24h'!K80)</f>
        <v>0</v>
      </c>
      <c r="L80" s="49">
        <f>AVERAGE('26.09 Bulind-Kira-24h'!L80,'28.09 Bulindo-Kira- 24h'!L80)</f>
        <v>0</v>
      </c>
      <c r="M80" s="49">
        <f>AVERAGE('26.09 Bulind-Kira-24h'!M80,'28.09 Bulindo-Kira- 24h'!M80)</f>
        <v>19.5</v>
      </c>
      <c r="N80" s="49">
        <f>AVERAGE('26.09 Bulind-Kira-24h'!N80,'28.09 Bulindo-Kira- 24h'!N80)</f>
        <v>0</v>
      </c>
      <c r="O80" s="15">
        <f t="shared" si="35"/>
        <v>10.5</v>
      </c>
      <c r="P80" s="15">
        <f t="shared" si="36"/>
        <v>30</v>
      </c>
      <c r="R80" s="8"/>
      <c r="T80"/>
    </row>
    <row r="81" spans="2:20" ht="23.1" customHeight="1" x14ac:dyDescent="0.25">
      <c r="B81" s="23" t="s">
        <v>121</v>
      </c>
      <c r="C81" s="49">
        <f>AVERAGE('26.09 Bulind-Kira-24h'!C81,'28.09 Bulindo-Kira- 24h'!C81)</f>
        <v>7</v>
      </c>
      <c r="D81" s="49">
        <f>AVERAGE('26.09 Bulind-Kira-24h'!D81,'28.09 Bulindo-Kira- 24h'!D81)</f>
        <v>0</v>
      </c>
      <c r="E81" s="49">
        <f>AVERAGE('26.09 Bulind-Kira-24h'!E81,'28.09 Bulindo-Kira- 24h'!E81)</f>
        <v>0</v>
      </c>
      <c r="F81" s="49">
        <f>AVERAGE('26.09 Bulind-Kira-24h'!F81,'28.09 Bulindo-Kira- 24h'!F81)</f>
        <v>0.5</v>
      </c>
      <c r="G81" s="49">
        <f>AVERAGE('26.09 Bulind-Kira-24h'!G81,'28.09 Bulindo-Kira- 24h'!G81)</f>
        <v>0</v>
      </c>
      <c r="H81" s="49">
        <f>AVERAGE('26.09 Bulind-Kira-24h'!H81,'28.09 Bulindo-Kira- 24h'!H81)</f>
        <v>0</v>
      </c>
      <c r="I81" s="49">
        <f>AVERAGE('26.09 Bulind-Kira-24h'!I81,'28.09 Bulindo-Kira- 24h'!I81)</f>
        <v>0.5</v>
      </c>
      <c r="J81" s="49">
        <f>AVERAGE('26.09 Bulind-Kira-24h'!J81,'28.09 Bulindo-Kira- 24h'!J81)</f>
        <v>0</v>
      </c>
      <c r="K81" s="49">
        <f>AVERAGE('26.09 Bulind-Kira-24h'!K81,'28.09 Bulindo-Kira- 24h'!K81)</f>
        <v>0</v>
      </c>
      <c r="L81" s="49">
        <f>AVERAGE('26.09 Bulind-Kira-24h'!L81,'28.09 Bulindo-Kira- 24h'!L81)</f>
        <v>0</v>
      </c>
      <c r="M81" s="49">
        <f>AVERAGE('26.09 Bulind-Kira-24h'!M81,'28.09 Bulindo-Kira- 24h'!M81)</f>
        <v>12</v>
      </c>
      <c r="N81" s="49">
        <f>AVERAGE('26.09 Bulind-Kira-24h'!N81,'28.09 Bulindo-Kira- 24h'!N81)</f>
        <v>0</v>
      </c>
      <c r="O81" s="15">
        <f t="shared" si="35"/>
        <v>8</v>
      </c>
      <c r="P81" s="15">
        <f t="shared" si="36"/>
        <v>20</v>
      </c>
      <c r="R81" s="8"/>
      <c r="T81"/>
    </row>
    <row r="82" spans="2:20" ht="23.1" customHeight="1" x14ac:dyDescent="0.25">
      <c r="B82" s="24" t="s">
        <v>122</v>
      </c>
      <c r="C82" s="49">
        <f>AVERAGE('26.09 Bulind-Kira-24h'!C82,'28.09 Bulindo-Kira- 24h'!C82)</f>
        <v>7</v>
      </c>
      <c r="D82" s="49">
        <f>AVERAGE('26.09 Bulind-Kira-24h'!D82,'28.09 Bulindo-Kira- 24h'!D82)</f>
        <v>1.5</v>
      </c>
      <c r="E82" s="49">
        <f>AVERAGE('26.09 Bulind-Kira-24h'!E82,'28.09 Bulindo-Kira- 24h'!E82)</f>
        <v>1.5</v>
      </c>
      <c r="F82" s="49">
        <f>AVERAGE('26.09 Bulind-Kira-24h'!F82,'28.09 Bulindo-Kira- 24h'!F82)</f>
        <v>1</v>
      </c>
      <c r="G82" s="49">
        <f>AVERAGE('26.09 Bulind-Kira-24h'!G82,'28.09 Bulindo-Kira- 24h'!G82)</f>
        <v>0</v>
      </c>
      <c r="H82" s="49">
        <f>AVERAGE('26.09 Bulind-Kira-24h'!H82,'28.09 Bulindo-Kira- 24h'!H82)</f>
        <v>0</v>
      </c>
      <c r="I82" s="49">
        <f>AVERAGE('26.09 Bulind-Kira-24h'!I82,'28.09 Bulindo-Kira- 24h'!I82)</f>
        <v>0</v>
      </c>
      <c r="J82" s="49">
        <f>AVERAGE('26.09 Bulind-Kira-24h'!J82,'28.09 Bulindo-Kira- 24h'!J82)</f>
        <v>0</v>
      </c>
      <c r="K82" s="49">
        <f>AVERAGE('26.09 Bulind-Kira-24h'!K82,'28.09 Bulindo-Kira- 24h'!K82)</f>
        <v>0</v>
      </c>
      <c r="L82" s="49">
        <f>AVERAGE('26.09 Bulind-Kira-24h'!L82,'28.09 Bulindo-Kira- 24h'!L82)</f>
        <v>0</v>
      </c>
      <c r="M82" s="49">
        <f>AVERAGE('26.09 Bulind-Kira-24h'!M82,'28.09 Bulindo-Kira- 24h'!M82)</f>
        <v>12.5</v>
      </c>
      <c r="N82" s="49">
        <f>AVERAGE('26.09 Bulind-Kira-24h'!N82,'28.09 Bulindo-Kira- 24h'!N82)</f>
        <v>0</v>
      </c>
      <c r="O82" s="15">
        <f t="shared" si="35"/>
        <v>11</v>
      </c>
      <c r="P82" s="15">
        <f t="shared" si="36"/>
        <v>23.5</v>
      </c>
      <c r="R82" s="8"/>
      <c r="T82"/>
    </row>
    <row r="83" spans="2:20" ht="23.1" customHeight="1" x14ac:dyDescent="0.25">
      <c r="B83" s="23" t="s">
        <v>123</v>
      </c>
      <c r="C83" s="49">
        <f>AVERAGE('26.09 Bulind-Kira-24h'!C83,'28.09 Bulindo-Kira- 24h'!C83)</f>
        <v>4</v>
      </c>
      <c r="D83" s="49">
        <f>AVERAGE('26.09 Bulind-Kira-24h'!D83,'28.09 Bulindo-Kira- 24h'!D83)</f>
        <v>0</v>
      </c>
      <c r="E83" s="49">
        <f>AVERAGE('26.09 Bulind-Kira-24h'!E83,'28.09 Bulindo-Kira- 24h'!E83)</f>
        <v>1</v>
      </c>
      <c r="F83" s="49">
        <f>AVERAGE('26.09 Bulind-Kira-24h'!F83,'28.09 Bulindo-Kira- 24h'!F83)</f>
        <v>0</v>
      </c>
      <c r="G83" s="49">
        <f>AVERAGE('26.09 Bulind-Kira-24h'!G83,'28.09 Bulindo-Kira- 24h'!G83)</f>
        <v>0</v>
      </c>
      <c r="H83" s="49">
        <f>AVERAGE('26.09 Bulind-Kira-24h'!H83,'28.09 Bulindo-Kira- 24h'!H83)</f>
        <v>0</v>
      </c>
      <c r="I83" s="49">
        <f>AVERAGE('26.09 Bulind-Kira-24h'!I83,'28.09 Bulindo-Kira- 24h'!I83)</f>
        <v>1</v>
      </c>
      <c r="J83" s="49">
        <f>AVERAGE('26.09 Bulind-Kira-24h'!J83,'28.09 Bulindo-Kira- 24h'!J83)</f>
        <v>0</v>
      </c>
      <c r="K83" s="49">
        <f>AVERAGE('26.09 Bulind-Kira-24h'!K83,'28.09 Bulindo-Kira- 24h'!K83)</f>
        <v>0</v>
      </c>
      <c r="L83" s="49">
        <f>AVERAGE('26.09 Bulind-Kira-24h'!L83,'28.09 Bulindo-Kira- 24h'!L83)</f>
        <v>0</v>
      </c>
      <c r="M83" s="49">
        <f>AVERAGE('26.09 Bulind-Kira-24h'!M83,'28.09 Bulindo-Kira- 24h'!M83)</f>
        <v>8.5</v>
      </c>
      <c r="N83" s="49">
        <f>AVERAGE('26.09 Bulind-Kira-24h'!N83,'28.09 Bulindo-Kira- 24h'!N83)</f>
        <v>0</v>
      </c>
      <c r="O83" s="15">
        <f t="shared" si="35"/>
        <v>6</v>
      </c>
      <c r="P83" s="15">
        <f t="shared" si="36"/>
        <v>14.5</v>
      </c>
      <c r="R83" s="8"/>
      <c r="T83"/>
    </row>
    <row r="84" spans="2:20" ht="23.1" customHeight="1" x14ac:dyDescent="0.25">
      <c r="B84" s="25" t="s">
        <v>124</v>
      </c>
      <c r="C84" s="49">
        <f>AVERAGE('26.09 Bulind-Kira-24h'!C84,'28.09 Bulindo-Kira- 24h'!C84)</f>
        <v>4</v>
      </c>
      <c r="D84" s="49">
        <f>AVERAGE('26.09 Bulind-Kira-24h'!D84,'28.09 Bulindo-Kira- 24h'!D84)</f>
        <v>0.5</v>
      </c>
      <c r="E84" s="49">
        <f>AVERAGE('26.09 Bulind-Kira-24h'!E84,'28.09 Bulindo-Kira- 24h'!E84)</f>
        <v>0</v>
      </c>
      <c r="F84" s="49">
        <f>AVERAGE('26.09 Bulind-Kira-24h'!F84,'28.09 Bulindo-Kira- 24h'!F84)</f>
        <v>0.5</v>
      </c>
      <c r="G84" s="49">
        <f>AVERAGE('26.09 Bulind-Kira-24h'!G84,'28.09 Bulindo-Kira- 24h'!G84)</f>
        <v>0</v>
      </c>
      <c r="H84" s="49">
        <f>AVERAGE('26.09 Bulind-Kira-24h'!H84,'28.09 Bulindo-Kira- 24h'!H84)</f>
        <v>0</v>
      </c>
      <c r="I84" s="49">
        <f>AVERAGE('26.09 Bulind-Kira-24h'!I84,'28.09 Bulindo-Kira- 24h'!I84)</f>
        <v>1</v>
      </c>
      <c r="J84" s="49">
        <f>AVERAGE('26.09 Bulind-Kira-24h'!J84,'28.09 Bulindo-Kira- 24h'!J84)</f>
        <v>0</v>
      </c>
      <c r="K84" s="49">
        <f>AVERAGE('26.09 Bulind-Kira-24h'!K84,'28.09 Bulindo-Kira- 24h'!K84)</f>
        <v>0</v>
      </c>
      <c r="L84" s="49">
        <f>AVERAGE('26.09 Bulind-Kira-24h'!L84,'28.09 Bulindo-Kira- 24h'!L84)</f>
        <v>0</v>
      </c>
      <c r="M84" s="49">
        <f>AVERAGE('26.09 Bulind-Kira-24h'!M84,'28.09 Bulindo-Kira- 24h'!M84)</f>
        <v>10.5</v>
      </c>
      <c r="N84" s="49">
        <f>AVERAGE('26.09 Bulind-Kira-24h'!N84,'28.09 Bulindo-Kira- 24h'!N84)</f>
        <v>0</v>
      </c>
      <c r="O84" s="15">
        <f t="shared" si="35"/>
        <v>6</v>
      </c>
      <c r="P84" s="15">
        <f t="shared" si="36"/>
        <v>16.5</v>
      </c>
      <c r="R84" s="8"/>
      <c r="T84"/>
    </row>
    <row r="85" spans="2:20" ht="23.1" customHeight="1" x14ac:dyDescent="0.25">
      <c r="B85" s="23" t="s">
        <v>125</v>
      </c>
      <c r="C85" s="49">
        <f>AVERAGE('26.09 Bulind-Kira-24h'!C85,'28.09 Bulindo-Kira- 24h'!C85)</f>
        <v>3</v>
      </c>
      <c r="D85" s="49">
        <f>AVERAGE('26.09 Bulind-Kira-24h'!D85,'28.09 Bulindo-Kira- 24h'!D85)</f>
        <v>0.5</v>
      </c>
      <c r="E85" s="49">
        <f>AVERAGE('26.09 Bulind-Kira-24h'!E85,'28.09 Bulindo-Kira- 24h'!E85)</f>
        <v>1.5</v>
      </c>
      <c r="F85" s="49">
        <f>AVERAGE('26.09 Bulind-Kira-24h'!F85,'28.09 Bulindo-Kira- 24h'!F85)</f>
        <v>1</v>
      </c>
      <c r="G85" s="49">
        <f>AVERAGE('26.09 Bulind-Kira-24h'!G85,'28.09 Bulindo-Kira- 24h'!G85)</f>
        <v>0</v>
      </c>
      <c r="H85" s="49">
        <f>AVERAGE('26.09 Bulind-Kira-24h'!H85,'28.09 Bulindo-Kira- 24h'!H85)</f>
        <v>0</v>
      </c>
      <c r="I85" s="49">
        <f>AVERAGE('26.09 Bulind-Kira-24h'!I85,'28.09 Bulindo-Kira- 24h'!I85)</f>
        <v>0</v>
      </c>
      <c r="J85" s="49">
        <f>AVERAGE('26.09 Bulind-Kira-24h'!J85,'28.09 Bulindo-Kira- 24h'!J85)</f>
        <v>0</v>
      </c>
      <c r="K85" s="49">
        <f>AVERAGE('26.09 Bulind-Kira-24h'!K85,'28.09 Bulindo-Kira- 24h'!K85)</f>
        <v>0</v>
      </c>
      <c r="L85" s="49">
        <f>AVERAGE('26.09 Bulind-Kira-24h'!L85,'28.09 Bulindo-Kira- 24h'!L85)</f>
        <v>0</v>
      </c>
      <c r="M85" s="49">
        <f>AVERAGE('26.09 Bulind-Kira-24h'!M85,'28.09 Bulindo-Kira- 24h'!M85)</f>
        <v>8.5</v>
      </c>
      <c r="N85" s="49">
        <f>AVERAGE('26.09 Bulind-Kira-24h'!N85,'28.09 Bulindo-Kira- 24h'!N85)</f>
        <v>0</v>
      </c>
      <c r="O85" s="15">
        <f t="shared" si="35"/>
        <v>6</v>
      </c>
      <c r="P85" s="15">
        <f t="shared" si="36"/>
        <v>14.5</v>
      </c>
      <c r="R85" s="8"/>
      <c r="T85"/>
    </row>
    <row r="86" spans="2:20" ht="23.1" customHeight="1" x14ac:dyDescent="0.25">
      <c r="B86" s="24" t="s">
        <v>126</v>
      </c>
      <c r="C86" s="49">
        <f>AVERAGE('26.09 Bulind-Kira-24h'!C86,'28.09 Bulindo-Kira- 24h'!C86)</f>
        <v>3.5</v>
      </c>
      <c r="D86" s="49">
        <f>AVERAGE('26.09 Bulind-Kira-24h'!D86,'28.09 Bulindo-Kira- 24h'!D86)</f>
        <v>0.5</v>
      </c>
      <c r="E86" s="49">
        <f>AVERAGE('26.09 Bulind-Kira-24h'!E86,'28.09 Bulindo-Kira- 24h'!E86)</f>
        <v>0</v>
      </c>
      <c r="F86" s="49">
        <f>AVERAGE('26.09 Bulind-Kira-24h'!F86,'28.09 Bulindo-Kira- 24h'!F86)</f>
        <v>0.5</v>
      </c>
      <c r="G86" s="49">
        <f>AVERAGE('26.09 Bulind-Kira-24h'!G86,'28.09 Bulindo-Kira- 24h'!G86)</f>
        <v>0</v>
      </c>
      <c r="H86" s="49">
        <f>AVERAGE('26.09 Bulind-Kira-24h'!H86,'28.09 Bulindo-Kira- 24h'!H86)</f>
        <v>0</v>
      </c>
      <c r="I86" s="49">
        <f>AVERAGE('26.09 Bulind-Kira-24h'!I86,'28.09 Bulindo-Kira- 24h'!I86)</f>
        <v>0.5</v>
      </c>
      <c r="J86" s="49">
        <f>AVERAGE('26.09 Bulind-Kira-24h'!J86,'28.09 Bulindo-Kira- 24h'!J86)</f>
        <v>0</v>
      </c>
      <c r="K86" s="49">
        <f>AVERAGE('26.09 Bulind-Kira-24h'!K86,'28.09 Bulindo-Kira- 24h'!K86)</f>
        <v>0</v>
      </c>
      <c r="L86" s="49">
        <f>AVERAGE('26.09 Bulind-Kira-24h'!L86,'28.09 Bulindo-Kira- 24h'!L86)</f>
        <v>0</v>
      </c>
      <c r="M86" s="49">
        <f>AVERAGE('26.09 Bulind-Kira-24h'!M86,'28.09 Bulindo-Kira- 24h'!M86)</f>
        <v>10.5</v>
      </c>
      <c r="N86" s="49">
        <f>AVERAGE('26.09 Bulind-Kira-24h'!N86,'28.09 Bulindo-Kira- 24h'!N86)</f>
        <v>0</v>
      </c>
      <c r="O86" s="15">
        <f t="shared" si="35"/>
        <v>5</v>
      </c>
      <c r="P86" s="15">
        <f t="shared" si="36"/>
        <v>15.5</v>
      </c>
      <c r="R86" s="8"/>
      <c r="T86"/>
    </row>
    <row r="87" spans="2:20" ht="23.1" customHeight="1" x14ac:dyDescent="0.25">
      <c r="B87" s="23" t="s">
        <v>127</v>
      </c>
      <c r="C87" s="49">
        <f>AVERAGE('26.09 Bulind-Kira-24h'!C87,'28.09 Bulindo-Kira- 24h'!C87)</f>
        <v>4</v>
      </c>
      <c r="D87" s="49">
        <f>AVERAGE('26.09 Bulind-Kira-24h'!D87,'28.09 Bulindo-Kira- 24h'!D87)</f>
        <v>0</v>
      </c>
      <c r="E87" s="49">
        <f>AVERAGE('26.09 Bulind-Kira-24h'!E87,'28.09 Bulindo-Kira- 24h'!E87)</f>
        <v>0.5</v>
      </c>
      <c r="F87" s="49">
        <f>AVERAGE('26.09 Bulind-Kira-24h'!F87,'28.09 Bulindo-Kira- 24h'!F87)</f>
        <v>0</v>
      </c>
      <c r="G87" s="49">
        <f>AVERAGE('26.09 Bulind-Kira-24h'!G87,'28.09 Bulindo-Kira- 24h'!G87)</f>
        <v>0</v>
      </c>
      <c r="H87" s="49">
        <f>AVERAGE('26.09 Bulind-Kira-24h'!H87,'28.09 Bulindo-Kira- 24h'!H87)</f>
        <v>0</v>
      </c>
      <c r="I87" s="49">
        <f>AVERAGE('26.09 Bulind-Kira-24h'!I87,'28.09 Bulindo-Kira- 24h'!I87)</f>
        <v>0.5</v>
      </c>
      <c r="J87" s="49">
        <f>AVERAGE('26.09 Bulind-Kira-24h'!J87,'28.09 Bulindo-Kira- 24h'!J87)</f>
        <v>0</v>
      </c>
      <c r="K87" s="49">
        <f>AVERAGE('26.09 Bulind-Kira-24h'!K87,'28.09 Bulindo-Kira- 24h'!K87)</f>
        <v>0</v>
      </c>
      <c r="L87" s="49">
        <f>AVERAGE('26.09 Bulind-Kira-24h'!L87,'28.09 Bulindo-Kira- 24h'!L87)</f>
        <v>0</v>
      </c>
      <c r="M87" s="49">
        <f>AVERAGE('26.09 Bulind-Kira-24h'!M87,'28.09 Bulindo-Kira- 24h'!M87)</f>
        <v>4.5</v>
      </c>
      <c r="N87" s="49">
        <f>AVERAGE('26.09 Bulind-Kira-24h'!N87,'28.09 Bulindo-Kira- 24h'!N87)</f>
        <v>0</v>
      </c>
      <c r="O87" s="15">
        <f t="shared" si="35"/>
        <v>5</v>
      </c>
      <c r="P87" s="15">
        <f t="shared" si="36"/>
        <v>9.5</v>
      </c>
      <c r="R87" s="8"/>
      <c r="T87"/>
    </row>
    <row r="88" spans="2:20" ht="23.1" customHeight="1" x14ac:dyDescent="0.25">
      <c r="B88" s="25" t="s">
        <v>128</v>
      </c>
      <c r="C88" s="49">
        <f>AVERAGE('26.09 Bulind-Kira-24h'!C88,'28.09 Bulindo-Kira- 24h'!C88)</f>
        <v>4</v>
      </c>
      <c r="D88" s="49">
        <f>AVERAGE('26.09 Bulind-Kira-24h'!D88,'28.09 Bulindo-Kira- 24h'!D88)</f>
        <v>0.5</v>
      </c>
      <c r="E88" s="49">
        <f>AVERAGE('26.09 Bulind-Kira-24h'!E88,'28.09 Bulindo-Kira- 24h'!E88)</f>
        <v>0.5</v>
      </c>
      <c r="F88" s="49">
        <f>AVERAGE('26.09 Bulind-Kira-24h'!F88,'28.09 Bulindo-Kira- 24h'!F88)</f>
        <v>0</v>
      </c>
      <c r="G88" s="49">
        <f>AVERAGE('26.09 Bulind-Kira-24h'!G88,'28.09 Bulindo-Kira- 24h'!G88)</f>
        <v>0</v>
      </c>
      <c r="H88" s="49">
        <f>AVERAGE('26.09 Bulind-Kira-24h'!H88,'28.09 Bulindo-Kira- 24h'!H88)</f>
        <v>0</v>
      </c>
      <c r="I88" s="49">
        <f>AVERAGE('26.09 Bulind-Kira-24h'!I88,'28.09 Bulindo-Kira- 24h'!I88)</f>
        <v>0</v>
      </c>
      <c r="J88" s="49">
        <f>AVERAGE('26.09 Bulind-Kira-24h'!J88,'28.09 Bulindo-Kira- 24h'!J88)</f>
        <v>0</v>
      </c>
      <c r="K88" s="49">
        <f>AVERAGE('26.09 Bulind-Kira-24h'!K88,'28.09 Bulindo-Kira- 24h'!K88)</f>
        <v>0</v>
      </c>
      <c r="L88" s="49">
        <f>AVERAGE('26.09 Bulind-Kira-24h'!L88,'28.09 Bulindo-Kira- 24h'!L88)</f>
        <v>0</v>
      </c>
      <c r="M88" s="49">
        <f>AVERAGE('26.09 Bulind-Kira-24h'!M88,'28.09 Bulindo-Kira- 24h'!M88)</f>
        <v>7</v>
      </c>
      <c r="N88" s="49">
        <f>AVERAGE('26.09 Bulind-Kira-24h'!N88,'28.09 Bulindo-Kira- 24h'!N88)</f>
        <v>0</v>
      </c>
      <c r="O88" s="15">
        <f t="shared" si="35"/>
        <v>5</v>
      </c>
      <c r="P88" s="15">
        <f t="shared" si="36"/>
        <v>12</v>
      </c>
      <c r="R88" s="8"/>
      <c r="T88"/>
    </row>
    <row r="89" spans="2:20" ht="23.1" customHeight="1" x14ac:dyDescent="0.25">
      <c r="B89" s="23" t="s">
        <v>129</v>
      </c>
      <c r="C89" s="49">
        <f>AVERAGE('26.09 Bulind-Kira-24h'!C89,'28.09 Bulindo-Kira- 24h'!C89)</f>
        <v>5.5</v>
      </c>
      <c r="D89" s="49">
        <f>AVERAGE('26.09 Bulind-Kira-24h'!D89,'28.09 Bulindo-Kira- 24h'!D89)</f>
        <v>0</v>
      </c>
      <c r="E89" s="49">
        <f>AVERAGE('26.09 Bulind-Kira-24h'!E89,'28.09 Bulindo-Kira- 24h'!E89)</f>
        <v>0.5</v>
      </c>
      <c r="F89" s="49">
        <f>AVERAGE('26.09 Bulind-Kira-24h'!F89,'28.09 Bulindo-Kira- 24h'!F89)</f>
        <v>0.5</v>
      </c>
      <c r="G89" s="49">
        <f>AVERAGE('26.09 Bulind-Kira-24h'!G89,'28.09 Bulindo-Kira- 24h'!G89)</f>
        <v>0</v>
      </c>
      <c r="H89" s="49">
        <f>AVERAGE('26.09 Bulind-Kira-24h'!H89,'28.09 Bulindo-Kira- 24h'!H89)</f>
        <v>0</v>
      </c>
      <c r="I89" s="49">
        <f>AVERAGE('26.09 Bulind-Kira-24h'!I89,'28.09 Bulindo-Kira- 24h'!I89)</f>
        <v>0</v>
      </c>
      <c r="J89" s="49">
        <f>AVERAGE('26.09 Bulind-Kira-24h'!J89,'28.09 Bulindo-Kira- 24h'!J89)</f>
        <v>0</v>
      </c>
      <c r="K89" s="49">
        <f>AVERAGE('26.09 Bulind-Kira-24h'!K89,'28.09 Bulindo-Kira- 24h'!K89)</f>
        <v>0</v>
      </c>
      <c r="L89" s="49">
        <f>AVERAGE('26.09 Bulind-Kira-24h'!L89,'28.09 Bulindo-Kira- 24h'!L89)</f>
        <v>0</v>
      </c>
      <c r="M89" s="49">
        <f>AVERAGE('26.09 Bulind-Kira-24h'!M89,'28.09 Bulindo-Kira- 24h'!M89)</f>
        <v>6.5</v>
      </c>
      <c r="N89" s="49">
        <f>AVERAGE('26.09 Bulind-Kira-24h'!N89,'28.09 Bulindo-Kira- 24h'!N89)</f>
        <v>0</v>
      </c>
      <c r="O89" s="15">
        <f t="shared" si="35"/>
        <v>6.5</v>
      </c>
      <c r="P89" s="15">
        <f t="shared" si="36"/>
        <v>13</v>
      </c>
      <c r="R89" s="8"/>
      <c r="T89"/>
    </row>
    <row r="90" spans="2:20" ht="23.1" customHeight="1" x14ac:dyDescent="0.25">
      <c r="B90" s="24" t="s">
        <v>130</v>
      </c>
      <c r="C90" s="49">
        <f>AVERAGE('26.09 Bulind-Kira-24h'!C90,'28.09 Bulindo-Kira- 24h'!C90)</f>
        <v>6</v>
      </c>
      <c r="D90" s="49">
        <f>AVERAGE('26.09 Bulind-Kira-24h'!D90,'28.09 Bulindo-Kira- 24h'!D90)</f>
        <v>0.5</v>
      </c>
      <c r="E90" s="49">
        <f>AVERAGE('26.09 Bulind-Kira-24h'!E90,'28.09 Bulindo-Kira- 24h'!E90)</f>
        <v>0.5</v>
      </c>
      <c r="F90" s="49">
        <f>AVERAGE('26.09 Bulind-Kira-24h'!F90,'28.09 Bulindo-Kira- 24h'!F90)</f>
        <v>0</v>
      </c>
      <c r="G90" s="49">
        <f>AVERAGE('26.09 Bulind-Kira-24h'!G90,'28.09 Bulindo-Kira- 24h'!G90)</f>
        <v>0</v>
      </c>
      <c r="H90" s="49">
        <f>AVERAGE('26.09 Bulind-Kira-24h'!H90,'28.09 Bulindo-Kira- 24h'!H90)</f>
        <v>0</v>
      </c>
      <c r="I90" s="49">
        <f>AVERAGE('26.09 Bulind-Kira-24h'!I90,'28.09 Bulindo-Kira- 24h'!I90)</f>
        <v>0.5</v>
      </c>
      <c r="J90" s="49">
        <f>AVERAGE('26.09 Bulind-Kira-24h'!J90,'28.09 Bulindo-Kira- 24h'!J90)</f>
        <v>0</v>
      </c>
      <c r="K90" s="49">
        <f>AVERAGE('26.09 Bulind-Kira-24h'!K90,'28.09 Bulindo-Kira- 24h'!K90)</f>
        <v>0</v>
      </c>
      <c r="L90" s="49">
        <f>AVERAGE('26.09 Bulind-Kira-24h'!L90,'28.09 Bulindo-Kira- 24h'!L90)</f>
        <v>0</v>
      </c>
      <c r="M90" s="49">
        <f>AVERAGE('26.09 Bulind-Kira-24h'!M90,'28.09 Bulindo-Kira- 24h'!M90)</f>
        <v>5.5</v>
      </c>
      <c r="N90" s="49">
        <f>AVERAGE('26.09 Bulind-Kira-24h'!N90,'28.09 Bulindo-Kira- 24h'!N90)</f>
        <v>0</v>
      </c>
      <c r="O90" s="15">
        <f t="shared" si="35"/>
        <v>7.5</v>
      </c>
      <c r="P90" s="15">
        <f t="shared" si="36"/>
        <v>13</v>
      </c>
      <c r="R90" s="8"/>
      <c r="T90"/>
    </row>
    <row r="91" spans="2:20" ht="23.1" customHeight="1" x14ac:dyDescent="0.25">
      <c r="B91" s="23" t="s">
        <v>131</v>
      </c>
      <c r="C91" s="49">
        <f>AVERAGE('26.09 Bulind-Kira-24h'!C91,'28.09 Bulindo-Kira- 24h'!C91)</f>
        <v>5.5</v>
      </c>
      <c r="D91" s="49">
        <f>AVERAGE('26.09 Bulind-Kira-24h'!D91,'28.09 Bulindo-Kira- 24h'!D91)</f>
        <v>1</v>
      </c>
      <c r="E91" s="49">
        <f>AVERAGE('26.09 Bulind-Kira-24h'!E91,'28.09 Bulindo-Kira- 24h'!E91)</f>
        <v>0</v>
      </c>
      <c r="F91" s="49">
        <f>AVERAGE('26.09 Bulind-Kira-24h'!F91,'28.09 Bulindo-Kira- 24h'!F91)</f>
        <v>0.5</v>
      </c>
      <c r="G91" s="49">
        <f>AVERAGE('26.09 Bulind-Kira-24h'!G91,'28.09 Bulindo-Kira- 24h'!G91)</f>
        <v>0</v>
      </c>
      <c r="H91" s="49">
        <f>AVERAGE('26.09 Bulind-Kira-24h'!H91,'28.09 Bulindo-Kira- 24h'!H91)</f>
        <v>0</v>
      </c>
      <c r="I91" s="49">
        <f>AVERAGE('26.09 Bulind-Kira-24h'!I91,'28.09 Bulindo-Kira- 24h'!I91)</f>
        <v>0</v>
      </c>
      <c r="J91" s="49">
        <f>AVERAGE('26.09 Bulind-Kira-24h'!J91,'28.09 Bulindo-Kira- 24h'!J91)</f>
        <v>0</v>
      </c>
      <c r="K91" s="49">
        <f>AVERAGE('26.09 Bulind-Kira-24h'!K91,'28.09 Bulindo-Kira- 24h'!K91)</f>
        <v>0</v>
      </c>
      <c r="L91" s="49">
        <f>AVERAGE('26.09 Bulind-Kira-24h'!L91,'28.09 Bulindo-Kira- 24h'!L91)</f>
        <v>0</v>
      </c>
      <c r="M91" s="49">
        <f>AVERAGE('26.09 Bulind-Kira-24h'!M91,'28.09 Bulindo-Kira- 24h'!M91)</f>
        <v>5</v>
      </c>
      <c r="N91" s="49">
        <f>AVERAGE('26.09 Bulind-Kira-24h'!N91,'28.09 Bulindo-Kira- 24h'!N91)</f>
        <v>0</v>
      </c>
      <c r="O91" s="15">
        <f t="shared" si="35"/>
        <v>7</v>
      </c>
      <c r="P91" s="15">
        <f t="shared" si="36"/>
        <v>12</v>
      </c>
      <c r="R91" s="8"/>
      <c r="T91"/>
    </row>
    <row r="92" spans="2:20" ht="23.1" customHeight="1" x14ac:dyDescent="0.25">
      <c r="B92" s="25" t="s">
        <v>132</v>
      </c>
      <c r="C92" s="49">
        <f>AVERAGE('26.09 Bulind-Kira-24h'!C92,'28.09 Bulindo-Kira- 24h'!C92)</f>
        <v>3.5</v>
      </c>
      <c r="D92" s="49">
        <f>AVERAGE('26.09 Bulind-Kira-24h'!D92,'28.09 Bulindo-Kira- 24h'!D92)</f>
        <v>0.5</v>
      </c>
      <c r="E92" s="49">
        <f>AVERAGE('26.09 Bulind-Kira-24h'!E92,'28.09 Bulindo-Kira- 24h'!E92)</f>
        <v>0</v>
      </c>
      <c r="F92" s="49">
        <f>AVERAGE('26.09 Bulind-Kira-24h'!F92,'28.09 Bulindo-Kira- 24h'!F92)</f>
        <v>0</v>
      </c>
      <c r="G92" s="49">
        <f>AVERAGE('26.09 Bulind-Kira-24h'!G92,'28.09 Bulindo-Kira- 24h'!G92)</f>
        <v>0</v>
      </c>
      <c r="H92" s="49">
        <f>AVERAGE('26.09 Bulind-Kira-24h'!H92,'28.09 Bulindo-Kira- 24h'!H92)</f>
        <v>0</v>
      </c>
      <c r="I92" s="49">
        <f>AVERAGE('26.09 Bulind-Kira-24h'!I92,'28.09 Bulindo-Kira- 24h'!I92)</f>
        <v>0.5</v>
      </c>
      <c r="J92" s="49">
        <f>AVERAGE('26.09 Bulind-Kira-24h'!J92,'28.09 Bulindo-Kira- 24h'!J92)</f>
        <v>0</v>
      </c>
      <c r="K92" s="49">
        <f>AVERAGE('26.09 Bulind-Kira-24h'!K92,'28.09 Bulindo-Kira- 24h'!K92)</f>
        <v>0</v>
      </c>
      <c r="L92" s="49">
        <f>AVERAGE('26.09 Bulind-Kira-24h'!L92,'28.09 Bulindo-Kira- 24h'!L92)</f>
        <v>0</v>
      </c>
      <c r="M92" s="49">
        <f>AVERAGE('26.09 Bulind-Kira-24h'!M92,'28.09 Bulindo-Kira- 24h'!M92)</f>
        <v>7</v>
      </c>
      <c r="N92" s="49">
        <f>AVERAGE('26.09 Bulind-Kira-24h'!N92,'28.09 Bulindo-Kira- 24h'!N92)</f>
        <v>0</v>
      </c>
      <c r="O92" s="15">
        <f t="shared" si="35"/>
        <v>4.5</v>
      </c>
      <c r="P92" s="15">
        <f t="shared" si="36"/>
        <v>11.5</v>
      </c>
      <c r="R92" s="8"/>
      <c r="T92"/>
    </row>
    <row r="93" spans="2:20" ht="23.1" customHeight="1" x14ac:dyDescent="0.25">
      <c r="B93" s="23" t="s">
        <v>133</v>
      </c>
      <c r="C93" s="49">
        <f>AVERAGE('26.09 Bulind-Kira-24h'!C93,'28.09 Bulindo-Kira- 24h'!C93)</f>
        <v>4.5</v>
      </c>
      <c r="D93" s="49">
        <f>AVERAGE('26.09 Bulind-Kira-24h'!D93,'28.09 Bulindo-Kira- 24h'!D93)</f>
        <v>1</v>
      </c>
      <c r="E93" s="49">
        <f>AVERAGE('26.09 Bulind-Kira-24h'!E93,'28.09 Bulindo-Kira- 24h'!E93)</f>
        <v>0</v>
      </c>
      <c r="F93" s="49">
        <f>AVERAGE('26.09 Bulind-Kira-24h'!F93,'28.09 Bulindo-Kira- 24h'!F93)</f>
        <v>0.5</v>
      </c>
      <c r="G93" s="49">
        <f>AVERAGE('26.09 Bulind-Kira-24h'!G93,'28.09 Bulindo-Kira- 24h'!G93)</f>
        <v>0</v>
      </c>
      <c r="H93" s="49">
        <f>AVERAGE('26.09 Bulind-Kira-24h'!H93,'28.09 Bulindo-Kira- 24h'!H93)</f>
        <v>0</v>
      </c>
      <c r="I93" s="49">
        <f>AVERAGE('26.09 Bulind-Kira-24h'!I93,'28.09 Bulindo-Kira- 24h'!I93)</f>
        <v>0</v>
      </c>
      <c r="J93" s="49">
        <f>AVERAGE('26.09 Bulind-Kira-24h'!J93,'28.09 Bulindo-Kira- 24h'!J93)</f>
        <v>0</v>
      </c>
      <c r="K93" s="49">
        <f>AVERAGE('26.09 Bulind-Kira-24h'!K93,'28.09 Bulindo-Kira- 24h'!K93)</f>
        <v>0</v>
      </c>
      <c r="L93" s="49">
        <f>AVERAGE('26.09 Bulind-Kira-24h'!L93,'28.09 Bulindo-Kira- 24h'!L93)</f>
        <v>0</v>
      </c>
      <c r="M93" s="49">
        <f>AVERAGE('26.09 Bulind-Kira-24h'!M93,'28.09 Bulindo-Kira- 24h'!M93)</f>
        <v>3.5</v>
      </c>
      <c r="N93" s="49">
        <f>AVERAGE('26.09 Bulind-Kira-24h'!N93,'28.09 Bulindo-Kira- 24h'!N93)</f>
        <v>0</v>
      </c>
      <c r="O93" s="15">
        <f t="shared" si="35"/>
        <v>6</v>
      </c>
      <c r="P93" s="15">
        <f t="shared" si="36"/>
        <v>9.5</v>
      </c>
      <c r="R93" s="8"/>
      <c r="T93"/>
    </row>
    <row r="94" spans="2:20" ht="23.1" customHeight="1" x14ac:dyDescent="0.25">
      <c r="B94" s="24" t="s">
        <v>134</v>
      </c>
      <c r="C94" s="49">
        <f>AVERAGE('26.09 Bulind-Kira-24h'!C94,'28.09 Bulindo-Kira- 24h'!C94)</f>
        <v>4.5</v>
      </c>
      <c r="D94" s="49">
        <f>AVERAGE('26.09 Bulind-Kira-24h'!D94,'28.09 Bulindo-Kira- 24h'!D94)</f>
        <v>1</v>
      </c>
      <c r="E94" s="49">
        <f>AVERAGE('26.09 Bulind-Kira-24h'!E94,'28.09 Bulindo-Kira- 24h'!E94)</f>
        <v>0.5</v>
      </c>
      <c r="F94" s="49">
        <f>AVERAGE('26.09 Bulind-Kira-24h'!F94,'28.09 Bulindo-Kira- 24h'!F94)</f>
        <v>0</v>
      </c>
      <c r="G94" s="49">
        <f>AVERAGE('26.09 Bulind-Kira-24h'!G94,'28.09 Bulindo-Kira- 24h'!G94)</f>
        <v>0</v>
      </c>
      <c r="H94" s="49">
        <f>AVERAGE('26.09 Bulind-Kira-24h'!H94,'28.09 Bulindo-Kira- 24h'!H94)</f>
        <v>0</v>
      </c>
      <c r="I94" s="49">
        <f>AVERAGE('26.09 Bulind-Kira-24h'!I94,'28.09 Bulindo-Kira- 24h'!I94)</f>
        <v>2</v>
      </c>
      <c r="J94" s="49">
        <f>AVERAGE('26.09 Bulind-Kira-24h'!J94,'28.09 Bulindo-Kira- 24h'!J94)</f>
        <v>0</v>
      </c>
      <c r="K94" s="49">
        <f>AVERAGE('26.09 Bulind-Kira-24h'!K94,'28.09 Bulindo-Kira- 24h'!K94)</f>
        <v>0</v>
      </c>
      <c r="L94" s="49">
        <f>AVERAGE('26.09 Bulind-Kira-24h'!L94,'28.09 Bulindo-Kira- 24h'!L94)</f>
        <v>0</v>
      </c>
      <c r="M94" s="49">
        <f>AVERAGE('26.09 Bulind-Kira-24h'!M94,'28.09 Bulindo-Kira- 24h'!M94)</f>
        <v>6.5</v>
      </c>
      <c r="N94" s="49">
        <f>AVERAGE('26.09 Bulind-Kira-24h'!N94,'28.09 Bulindo-Kira- 24h'!N94)</f>
        <v>0</v>
      </c>
      <c r="O94" s="15">
        <f t="shared" si="35"/>
        <v>8</v>
      </c>
      <c r="P94" s="15">
        <f t="shared" si="36"/>
        <v>14.5</v>
      </c>
      <c r="R94" s="8"/>
      <c r="T94"/>
    </row>
    <row r="95" spans="2:20" ht="23.1" customHeight="1" x14ac:dyDescent="0.25">
      <c r="B95" s="23" t="s">
        <v>135</v>
      </c>
      <c r="C95" s="49">
        <f>AVERAGE('26.09 Bulind-Kira-24h'!C95,'28.09 Bulindo-Kira- 24h'!C95)</f>
        <v>3</v>
      </c>
      <c r="D95" s="49">
        <f>AVERAGE('26.09 Bulind-Kira-24h'!D95,'28.09 Bulindo-Kira- 24h'!D95)</f>
        <v>0</v>
      </c>
      <c r="E95" s="49">
        <f>AVERAGE('26.09 Bulind-Kira-24h'!E95,'28.09 Bulindo-Kira- 24h'!E95)</f>
        <v>0</v>
      </c>
      <c r="F95" s="49">
        <f>AVERAGE('26.09 Bulind-Kira-24h'!F95,'28.09 Bulindo-Kira- 24h'!F95)</f>
        <v>0</v>
      </c>
      <c r="G95" s="49">
        <f>AVERAGE('26.09 Bulind-Kira-24h'!G95,'28.09 Bulindo-Kira- 24h'!G95)</f>
        <v>0</v>
      </c>
      <c r="H95" s="49">
        <f>AVERAGE('26.09 Bulind-Kira-24h'!H95,'28.09 Bulindo-Kira- 24h'!H95)</f>
        <v>0</v>
      </c>
      <c r="I95" s="49">
        <f>AVERAGE('26.09 Bulind-Kira-24h'!I95,'28.09 Bulindo-Kira- 24h'!I95)</f>
        <v>0.5</v>
      </c>
      <c r="J95" s="49">
        <f>AVERAGE('26.09 Bulind-Kira-24h'!J95,'28.09 Bulindo-Kira- 24h'!J95)</f>
        <v>0</v>
      </c>
      <c r="K95" s="49">
        <f>AVERAGE('26.09 Bulind-Kira-24h'!K95,'28.09 Bulindo-Kira- 24h'!K95)</f>
        <v>0</v>
      </c>
      <c r="L95" s="49">
        <f>AVERAGE('26.09 Bulind-Kira-24h'!L95,'28.09 Bulindo-Kira- 24h'!L95)</f>
        <v>0</v>
      </c>
      <c r="M95" s="49">
        <f>AVERAGE('26.09 Bulind-Kira-24h'!M95,'28.09 Bulindo-Kira- 24h'!M95)</f>
        <v>3.5</v>
      </c>
      <c r="N95" s="49">
        <f>AVERAGE('26.09 Bulind-Kira-24h'!N95,'28.09 Bulindo-Kira- 24h'!N95)</f>
        <v>0</v>
      </c>
      <c r="O95" s="15">
        <f t="shared" si="35"/>
        <v>3.5</v>
      </c>
      <c r="P95" s="15">
        <f t="shared" si="36"/>
        <v>7</v>
      </c>
      <c r="R95" s="8"/>
      <c r="T95"/>
    </row>
    <row r="96" spans="2:20" ht="23.1" customHeight="1" x14ac:dyDescent="0.25">
      <c r="B96" s="25" t="s">
        <v>136</v>
      </c>
      <c r="C96" s="49">
        <f>AVERAGE('26.09 Bulind-Kira-24h'!C96,'28.09 Bulindo-Kira- 24h'!C96)</f>
        <v>2.5</v>
      </c>
      <c r="D96" s="49">
        <f>AVERAGE('26.09 Bulind-Kira-24h'!D96,'28.09 Bulindo-Kira- 24h'!D96)</f>
        <v>1</v>
      </c>
      <c r="E96" s="49">
        <f>AVERAGE('26.09 Bulind-Kira-24h'!E96,'28.09 Bulindo-Kira- 24h'!E96)</f>
        <v>0.5</v>
      </c>
      <c r="F96" s="49">
        <f>AVERAGE('26.09 Bulind-Kira-24h'!F96,'28.09 Bulindo-Kira- 24h'!F96)</f>
        <v>1.5</v>
      </c>
      <c r="G96" s="49">
        <f>AVERAGE('26.09 Bulind-Kira-24h'!G96,'28.09 Bulindo-Kira- 24h'!G96)</f>
        <v>1</v>
      </c>
      <c r="H96" s="49">
        <f>AVERAGE('26.09 Bulind-Kira-24h'!H96,'28.09 Bulindo-Kira- 24h'!H96)</f>
        <v>0</v>
      </c>
      <c r="I96" s="49">
        <f>AVERAGE('26.09 Bulind-Kira-24h'!I96,'28.09 Bulindo-Kira- 24h'!I96)</f>
        <v>0.5</v>
      </c>
      <c r="J96" s="49">
        <f>AVERAGE('26.09 Bulind-Kira-24h'!J96,'28.09 Bulindo-Kira- 24h'!J96)</f>
        <v>0.5</v>
      </c>
      <c r="K96" s="49">
        <f>AVERAGE('26.09 Bulind-Kira-24h'!K96,'28.09 Bulindo-Kira- 24h'!K96)</f>
        <v>0</v>
      </c>
      <c r="L96" s="49">
        <f>AVERAGE('26.09 Bulind-Kira-24h'!L96,'28.09 Bulindo-Kira- 24h'!L96)</f>
        <v>0</v>
      </c>
      <c r="M96" s="49">
        <f>AVERAGE('26.09 Bulind-Kira-24h'!M96,'28.09 Bulindo-Kira- 24h'!M96)</f>
        <v>6</v>
      </c>
      <c r="N96" s="49">
        <f>AVERAGE('26.09 Bulind-Kira-24h'!N96,'28.09 Bulindo-Kira- 24h'!N96)</f>
        <v>0</v>
      </c>
      <c r="O96" s="15">
        <f t="shared" si="35"/>
        <v>7.5</v>
      </c>
      <c r="P96" s="15">
        <f t="shared" si="36"/>
        <v>13.5</v>
      </c>
      <c r="R96" s="8"/>
      <c r="T96"/>
    </row>
    <row r="97" spans="2:20" ht="23.1" customHeight="1" x14ac:dyDescent="0.25">
      <c r="B97" s="23" t="s">
        <v>137</v>
      </c>
      <c r="C97" s="49">
        <f>AVERAGE('26.09 Bulind-Kira-24h'!C97,'28.09 Bulindo-Kira- 24h'!C97)</f>
        <v>5</v>
      </c>
      <c r="D97" s="49">
        <f>AVERAGE('26.09 Bulind-Kira-24h'!D97,'28.09 Bulindo-Kira- 24h'!D97)</f>
        <v>1.5</v>
      </c>
      <c r="E97" s="49">
        <f>AVERAGE('26.09 Bulind-Kira-24h'!E97,'28.09 Bulindo-Kira- 24h'!E97)</f>
        <v>0.5</v>
      </c>
      <c r="F97" s="49">
        <f>AVERAGE('26.09 Bulind-Kira-24h'!F97,'28.09 Bulindo-Kira- 24h'!F97)</f>
        <v>1</v>
      </c>
      <c r="G97" s="49">
        <f>AVERAGE('26.09 Bulind-Kira-24h'!G97,'28.09 Bulindo-Kira- 24h'!G97)</f>
        <v>1</v>
      </c>
      <c r="H97" s="49">
        <f>AVERAGE('26.09 Bulind-Kira-24h'!H97,'28.09 Bulindo-Kira- 24h'!H97)</f>
        <v>0</v>
      </c>
      <c r="I97" s="49">
        <f>AVERAGE('26.09 Bulind-Kira-24h'!I97,'28.09 Bulindo-Kira- 24h'!I97)</f>
        <v>0.5</v>
      </c>
      <c r="J97" s="49">
        <f>AVERAGE('26.09 Bulind-Kira-24h'!J97,'28.09 Bulindo-Kira- 24h'!J97)</f>
        <v>0</v>
      </c>
      <c r="K97" s="49">
        <f>AVERAGE('26.09 Bulind-Kira-24h'!K97,'28.09 Bulindo-Kira- 24h'!K97)</f>
        <v>0</v>
      </c>
      <c r="L97" s="49">
        <f>AVERAGE('26.09 Bulind-Kira-24h'!L97,'28.09 Bulindo-Kira- 24h'!L97)</f>
        <v>0</v>
      </c>
      <c r="M97" s="49">
        <f>AVERAGE('26.09 Bulind-Kira-24h'!M97,'28.09 Bulindo-Kira- 24h'!M97)</f>
        <v>4.5</v>
      </c>
      <c r="N97" s="49">
        <f>AVERAGE('26.09 Bulind-Kira-24h'!N97,'28.09 Bulindo-Kira- 24h'!N97)</f>
        <v>0</v>
      </c>
      <c r="O97" s="15">
        <f t="shared" si="35"/>
        <v>9.5</v>
      </c>
      <c r="P97" s="15">
        <f t="shared" si="36"/>
        <v>14</v>
      </c>
      <c r="R97" s="8"/>
      <c r="T97"/>
    </row>
    <row r="98" spans="2:20" ht="23.1" customHeight="1" x14ac:dyDescent="0.25">
      <c r="B98" s="24" t="s">
        <v>138</v>
      </c>
      <c r="C98" s="49">
        <f>AVERAGE('26.09 Bulind-Kira-24h'!C98,'28.09 Bulindo-Kira- 24h'!C98)</f>
        <v>4</v>
      </c>
      <c r="D98" s="49">
        <f>AVERAGE('26.09 Bulind-Kira-24h'!D98,'28.09 Bulindo-Kira- 24h'!D98)</f>
        <v>0.5</v>
      </c>
      <c r="E98" s="49">
        <f>AVERAGE('26.09 Bulind-Kira-24h'!E98,'28.09 Bulindo-Kira- 24h'!E98)</f>
        <v>0</v>
      </c>
      <c r="F98" s="49">
        <f>AVERAGE('26.09 Bulind-Kira-24h'!F98,'28.09 Bulindo-Kira- 24h'!F98)</f>
        <v>2.5</v>
      </c>
      <c r="G98" s="49">
        <f>AVERAGE('26.09 Bulind-Kira-24h'!G98,'28.09 Bulindo-Kira- 24h'!G98)</f>
        <v>0</v>
      </c>
      <c r="H98" s="49">
        <f>AVERAGE('26.09 Bulind-Kira-24h'!H98,'28.09 Bulindo-Kira- 24h'!H98)</f>
        <v>0</v>
      </c>
      <c r="I98" s="49">
        <f>AVERAGE('26.09 Bulind-Kira-24h'!I98,'28.09 Bulindo-Kira- 24h'!I98)</f>
        <v>1</v>
      </c>
      <c r="J98" s="49">
        <f>AVERAGE('26.09 Bulind-Kira-24h'!J98,'28.09 Bulindo-Kira- 24h'!J98)</f>
        <v>0.5</v>
      </c>
      <c r="K98" s="49">
        <f>AVERAGE('26.09 Bulind-Kira-24h'!K98,'28.09 Bulindo-Kira- 24h'!K98)</f>
        <v>0</v>
      </c>
      <c r="L98" s="49">
        <f>AVERAGE('26.09 Bulind-Kira-24h'!L98,'28.09 Bulindo-Kira- 24h'!L98)</f>
        <v>0</v>
      </c>
      <c r="M98" s="49">
        <f>AVERAGE('26.09 Bulind-Kira-24h'!M98,'28.09 Bulindo-Kira- 24h'!M98)</f>
        <v>5.5</v>
      </c>
      <c r="N98" s="49">
        <f>AVERAGE('26.09 Bulind-Kira-24h'!N98,'28.09 Bulindo-Kira- 24h'!N98)</f>
        <v>0</v>
      </c>
      <c r="O98" s="15">
        <f t="shared" si="35"/>
        <v>8.5</v>
      </c>
      <c r="P98" s="15">
        <f t="shared" si="36"/>
        <v>14</v>
      </c>
      <c r="R98" s="8"/>
      <c r="T98"/>
    </row>
    <row r="99" spans="2:20" ht="23.1" customHeight="1" x14ac:dyDescent="0.25">
      <c r="B99" s="23" t="s">
        <v>139</v>
      </c>
      <c r="C99" s="49">
        <f>AVERAGE('26.09 Bulind-Kira-24h'!C99,'28.09 Bulindo-Kira- 24h'!C99)</f>
        <v>7</v>
      </c>
      <c r="D99" s="49">
        <f>AVERAGE('26.09 Bulind-Kira-24h'!D99,'28.09 Bulindo-Kira- 24h'!D99)</f>
        <v>0.5</v>
      </c>
      <c r="E99" s="49">
        <f>AVERAGE('26.09 Bulind-Kira-24h'!E99,'28.09 Bulindo-Kira- 24h'!E99)</f>
        <v>0</v>
      </c>
      <c r="F99" s="49">
        <f>AVERAGE('26.09 Bulind-Kira-24h'!F99,'28.09 Bulindo-Kira- 24h'!F99)</f>
        <v>5</v>
      </c>
      <c r="G99" s="49">
        <f>AVERAGE('26.09 Bulind-Kira-24h'!G99,'28.09 Bulindo-Kira- 24h'!G99)</f>
        <v>0</v>
      </c>
      <c r="H99" s="49">
        <f>AVERAGE('26.09 Bulind-Kira-24h'!H99,'28.09 Bulindo-Kira- 24h'!H99)</f>
        <v>0</v>
      </c>
      <c r="I99" s="49">
        <f>AVERAGE('26.09 Bulind-Kira-24h'!I99,'28.09 Bulindo-Kira- 24h'!I99)</f>
        <v>1</v>
      </c>
      <c r="J99" s="49">
        <f>AVERAGE('26.09 Bulind-Kira-24h'!J99,'28.09 Bulindo-Kira- 24h'!J99)</f>
        <v>0</v>
      </c>
      <c r="K99" s="49">
        <f>AVERAGE('26.09 Bulind-Kira-24h'!K99,'28.09 Bulindo-Kira- 24h'!K99)</f>
        <v>0</v>
      </c>
      <c r="L99" s="49">
        <f>AVERAGE('26.09 Bulind-Kira-24h'!L99,'28.09 Bulindo-Kira- 24h'!L99)</f>
        <v>0</v>
      </c>
      <c r="M99" s="49">
        <f>AVERAGE('26.09 Bulind-Kira-24h'!M99,'28.09 Bulindo-Kira- 24h'!M99)</f>
        <v>6</v>
      </c>
      <c r="N99" s="49">
        <f>AVERAGE('26.09 Bulind-Kira-24h'!N99,'28.09 Bulindo-Kira- 24h'!N99)</f>
        <v>0</v>
      </c>
      <c r="O99" s="15">
        <f t="shared" si="35"/>
        <v>13.5</v>
      </c>
      <c r="P99" s="15">
        <f t="shared" si="36"/>
        <v>19.5</v>
      </c>
      <c r="R99" s="8"/>
      <c r="T99"/>
    </row>
    <row r="100" spans="2:20" ht="23.1" customHeight="1" x14ac:dyDescent="0.25">
      <c r="B100" s="25" t="s">
        <v>140</v>
      </c>
      <c r="C100" s="49">
        <f>AVERAGE('26.09 Bulind-Kira-24h'!C100,'28.09 Bulindo-Kira- 24h'!C100)</f>
        <v>10</v>
      </c>
      <c r="D100" s="49">
        <f>AVERAGE('26.09 Bulind-Kira-24h'!D100,'28.09 Bulindo-Kira- 24h'!D100)</f>
        <v>1.5</v>
      </c>
      <c r="E100" s="49">
        <f>AVERAGE('26.09 Bulind-Kira-24h'!E100,'28.09 Bulindo-Kira- 24h'!E100)</f>
        <v>2.5</v>
      </c>
      <c r="F100" s="49">
        <f>AVERAGE('26.09 Bulind-Kira-24h'!F100,'28.09 Bulindo-Kira- 24h'!F100)</f>
        <v>5.5</v>
      </c>
      <c r="G100" s="49">
        <f>AVERAGE('26.09 Bulind-Kira-24h'!G100,'28.09 Bulindo-Kira- 24h'!G100)</f>
        <v>1.5</v>
      </c>
      <c r="H100" s="49">
        <f>AVERAGE('26.09 Bulind-Kira-24h'!H100,'28.09 Bulindo-Kira- 24h'!H100)</f>
        <v>0</v>
      </c>
      <c r="I100" s="49">
        <f>AVERAGE('26.09 Bulind-Kira-24h'!I100,'28.09 Bulindo-Kira- 24h'!I100)</f>
        <v>0.5</v>
      </c>
      <c r="J100" s="49">
        <f>AVERAGE('26.09 Bulind-Kira-24h'!J100,'28.09 Bulindo-Kira- 24h'!J100)</f>
        <v>0</v>
      </c>
      <c r="K100" s="49">
        <f>AVERAGE('26.09 Bulind-Kira-24h'!K100,'28.09 Bulindo-Kira- 24h'!K100)</f>
        <v>0</v>
      </c>
      <c r="L100" s="49">
        <f>AVERAGE('26.09 Bulind-Kira-24h'!L100,'28.09 Bulindo-Kira- 24h'!L100)</f>
        <v>0</v>
      </c>
      <c r="M100" s="49">
        <f>AVERAGE('26.09 Bulind-Kira-24h'!M100,'28.09 Bulindo-Kira- 24h'!M100)</f>
        <v>12</v>
      </c>
      <c r="N100" s="49">
        <f>AVERAGE('26.09 Bulind-Kira-24h'!N100,'28.09 Bulindo-Kira- 24h'!N100)</f>
        <v>0</v>
      </c>
      <c r="O100" s="15">
        <f t="shared" si="35"/>
        <v>21.5</v>
      </c>
      <c r="P100" s="15">
        <f t="shared" si="36"/>
        <v>33.5</v>
      </c>
      <c r="R100" s="8"/>
      <c r="T100"/>
    </row>
    <row r="101" spans="2:20" ht="23.1" customHeight="1" x14ac:dyDescent="0.25">
      <c r="B101" s="23" t="s">
        <v>141</v>
      </c>
      <c r="C101" s="49">
        <f>AVERAGE('26.09 Bulind-Kira-24h'!C101,'28.09 Bulindo-Kira- 24h'!C101)</f>
        <v>24</v>
      </c>
      <c r="D101" s="49">
        <f>AVERAGE('26.09 Bulind-Kira-24h'!D101,'28.09 Bulindo-Kira- 24h'!D101)</f>
        <v>7.5</v>
      </c>
      <c r="E101" s="49">
        <f>AVERAGE('26.09 Bulind-Kira-24h'!E101,'28.09 Bulindo-Kira- 24h'!E101)</f>
        <v>2.5</v>
      </c>
      <c r="F101" s="49">
        <f>AVERAGE('26.09 Bulind-Kira-24h'!F101,'28.09 Bulindo-Kira- 24h'!F101)</f>
        <v>8.5</v>
      </c>
      <c r="G101" s="49">
        <f>AVERAGE('26.09 Bulind-Kira-24h'!G101,'28.09 Bulindo-Kira- 24h'!G101)</f>
        <v>0</v>
      </c>
      <c r="H101" s="49">
        <f>AVERAGE('26.09 Bulind-Kira-24h'!H101,'28.09 Bulindo-Kira- 24h'!H101)</f>
        <v>0</v>
      </c>
      <c r="I101" s="49">
        <f>AVERAGE('26.09 Bulind-Kira-24h'!I101,'28.09 Bulindo-Kira- 24h'!I101)</f>
        <v>0.5</v>
      </c>
      <c r="J101" s="49">
        <f>AVERAGE('26.09 Bulind-Kira-24h'!J101,'28.09 Bulindo-Kira- 24h'!J101)</f>
        <v>0</v>
      </c>
      <c r="K101" s="49">
        <f>AVERAGE('26.09 Bulind-Kira-24h'!K101,'28.09 Bulindo-Kira- 24h'!K101)</f>
        <v>0</v>
      </c>
      <c r="L101" s="49">
        <f>AVERAGE('26.09 Bulind-Kira-24h'!L101,'28.09 Bulindo-Kira- 24h'!L101)</f>
        <v>0</v>
      </c>
      <c r="M101" s="49">
        <f>AVERAGE('26.09 Bulind-Kira-24h'!M101,'28.09 Bulindo-Kira- 24h'!M101)</f>
        <v>9</v>
      </c>
      <c r="N101" s="49">
        <f>AVERAGE('26.09 Bulind-Kira-24h'!N101,'28.09 Bulindo-Kira- 24h'!N101)</f>
        <v>0</v>
      </c>
      <c r="O101" s="15">
        <f t="shared" si="35"/>
        <v>43</v>
      </c>
      <c r="P101" s="15">
        <f t="shared" si="36"/>
        <v>52</v>
      </c>
      <c r="R101" s="8"/>
      <c r="T101"/>
    </row>
    <row r="102" spans="2:20" ht="23.1" customHeight="1" x14ac:dyDescent="0.25">
      <c r="B102" s="24" t="s">
        <v>142</v>
      </c>
      <c r="C102" s="49">
        <f>AVERAGE('26.09 Bulind-Kira-24h'!C102,'28.09 Bulindo-Kira- 24h'!C102)</f>
        <v>62</v>
      </c>
      <c r="D102" s="49">
        <f>AVERAGE('26.09 Bulind-Kira-24h'!D102,'28.09 Bulindo-Kira- 24h'!D102)</f>
        <v>8</v>
      </c>
      <c r="E102" s="49">
        <f>AVERAGE('26.09 Bulind-Kira-24h'!E102,'28.09 Bulindo-Kira- 24h'!E102)</f>
        <v>4.5</v>
      </c>
      <c r="F102" s="49">
        <f>AVERAGE('26.09 Bulind-Kira-24h'!F102,'28.09 Bulindo-Kira- 24h'!F102)</f>
        <v>7</v>
      </c>
      <c r="G102" s="49">
        <f>AVERAGE('26.09 Bulind-Kira-24h'!G102,'28.09 Bulindo-Kira- 24h'!G102)</f>
        <v>1</v>
      </c>
      <c r="H102" s="49">
        <f>AVERAGE('26.09 Bulind-Kira-24h'!H102,'28.09 Bulindo-Kira- 24h'!H102)</f>
        <v>0</v>
      </c>
      <c r="I102" s="49">
        <f>AVERAGE('26.09 Bulind-Kira-24h'!I102,'28.09 Bulindo-Kira- 24h'!I102)</f>
        <v>0.5</v>
      </c>
      <c r="J102" s="49">
        <f>AVERAGE('26.09 Bulind-Kira-24h'!J102,'28.09 Bulindo-Kira- 24h'!J102)</f>
        <v>0</v>
      </c>
      <c r="K102" s="49">
        <f>AVERAGE('26.09 Bulind-Kira-24h'!K102,'28.09 Bulindo-Kira- 24h'!K102)</f>
        <v>0</v>
      </c>
      <c r="L102" s="49">
        <f>AVERAGE('26.09 Bulind-Kira-24h'!L102,'28.09 Bulindo-Kira- 24h'!L102)</f>
        <v>0</v>
      </c>
      <c r="M102" s="49">
        <f>AVERAGE('26.09 Bulind-Kira-24h'!M102,'28.09 Bulindo-Kira- 24h'!M102)</f>
        <v>15</v>
      </c>
      <c r="N102" s="49">
        <f>AVERAGE('26.09 Bulind-Kira-24h'!N102,'28.09 Bulindo-Kira- 24h'!N102)</f>
        <v>0</v>
      </c>
      <c r="O102" s="15">
        <f t="shared" si="35"/>
        <v>83</v>
      </c>
      <c r="P102" s="15">
        <f t="shared" si="36"/>
        <v>98</v>
      </c>
      <c r="R102" s="8"/>
      <c r="T102"/>
    </row>
    <row r="103" spans="2:20" ht="23.1" customHeight="1" x14ac:dyDescent="0.25">
      <c r="B103" s="23" t="s">
        <v>143</v>
      </c>
      <c r="C103" s="49">
        <f>AVERAGE('26.09 Bulind-Kira-24h'!C103,'28.09 Bulindo-Kira- 24h'!C103)</f>
        <v>81</v>
      </c>
      <c r="D103" s="49">
        <f>AVERAGE('26.09 Bulind-Kira-24h'!D103,'28.09 Bulindo-Kira- 24h'!D103)</f>
        <v>6.5</v>
      </c>
      <c r="E103" s="49">
        <f>AVERAGE('26.09 Bulind-Kira-24h'!E103,'28.09 Bulindo-Kira- 24h'!E103)</f>
        <v>5.5</v>
      </c>
      <c r="F103" s="49">
        <f>AVERAGE('26.09 Bulind-Kira-24h'!F103,'28.09 Bulindo-Kira- 24h'!F103)</f>
        <v>10.5</v>
      </c>
      <c r="G103" s="49">
        <f>AVERAGE('26.09 Bulind-Kira-24h'!G103,'28.09 Bulindo-Kira- 24h'!G103)</f>
        <v>0.5</v>
      </c>
      <c r="H103" s="49">
        <f>AVERAGE('26.09 Bulind-Kira-24h'!H103,'28.09 Bulindo-Kira- 24h'!H103)</f>
        <v>0</v>
      </c>
      <c r="I103" s="49">
        <f>AVERAGE('26.09 Bulind-Kira-24h'!I103,'28.09 Bulindo-Kira- 24h'!I103)</f>
        <v>2</v>
      </c>
      <c r="J103" s="49">
        <f>AVERAGE('26.09 Bulind-Kira-24h'!J103,'28.09 Bulindo-Kira- 24h'!J103)</f>
        <v>0.5</v>
      </c>
      <c r="K103" s="49">
        <f>AVERAGE('26.09 Bulind-Kira-24h'!K103,'28.09 Bulindo-Kira- 24h'!K103)</f>
        <v>0</v>
      </c>
      <c r="L103" s="49">
        <f>AVERAGE('26.09 Bulind-Kira-24h'!L103,'28.09 Bulindo-Kira- 24h'!L103)</f>
        <v>0</v>
      </c>
      <c r="M103" s="49">
        <f>AVERAGE('26.09 Bulind-Kira-24h'!M103,'28.09 Bulindo-Kira- 24h'!M103)</f>
        <v>20.5</v>
      </c>
      <c r="N103" s="49">
        <f>AVERAGE('26.09 Bulind-Kira-24h'!N103,'28.09 Bulindo-Kira- 24h'!N103)</f>
        <v>0</v>
      </c>
      <c r="O103" s="15">
        <f t="shared" si="35"/>
        <v>106.5</v>
      </c>
      <c r="P103" s="15">
        <f t="shared" si="36"/>
        <v>127</v>
      </c>
      <c r="R103" s="8"/>
      <c r="T103"/>
    </row>
    <row r="104" spans="2:20" ht="23.1" customHeight="1" x14ac:dyDescent="0.25">
      <c r="B104" s="25" t="s">
        <v>144</v>
      </c>
      <c r="C104" s="49">
        <f>AVERAGE('26.09 Bulind-Kira-24h'!C104,'28.09 Bulindo-Kira- 24h'!C104)</f>
        <v>80</v>
      </c>
      <c r="D104" s="49">
        <f>AVERAGE('26.09 Bulind-Kira-24h'!D104,'28.09 Bulindo-Kira- 24h'!D104)</f>
        <v>4.5</v>
      </c>
      <c r="E104" s="49">
        <f>AVERAGE('26.09 Bulind-Kira-24h'!E104,'28.09 Bulindo-Kira- 24h'!E104)</f>
        <v>4.5</v>
      </c>
      <c r="F104" s="49">
        <f>AVERAGE('26.09 Bulind-Kira-24h'!F104,'28.09 Bulindo-Kira- 24h'!F104)</f>
        <v>11</v>
      </c>
      <c r="G104" s="49">
        <f>AVERAGE('26.09 Bulind-Kira-24h'!G104,'28.09 Bulindo-Kira- 24h'!G104)</f>
        <v>1</v>
      </c>
      <c r="H104" s="49">
        <f>AVERAGE('26.09 Bulind-Kira-24h'!H104,'28.09 Bulindo-Kira- 24h'!H104)</f>
        <v>0</v>
      </c>
      <c r="I104" s="49">
        <f>AVERAGE('26.09 Bulind-Kira-24h'!I104,'28.09 Bulindo-Kira- 24h'!I104)</f>
        <v>2</v>
      </c>
      <c r="J104" s="49">
        <f>AVERAGE('26.09 Bulind-Kira-24h'!J104,'28.09 Bulindo-Kira- 24h'!J104)</f>
        <v>0.5</v>
      </c>
      <c r="K104" s="49">
        <f>AVERAGE('26.09 Bulind-Kira-24h'!K104,'28.09 Bulindo-Kira- 24h'!K104)</f>
        <v>0</v>
      </c>
      <c r="L104" s="49">
        <f>AVERAGE('26.09 Bulind-Kira-24h'!L104,'28.09 Bulindo-Kira- 24h'!L104)</f>
        <v>0</v>
      </c>
      <c r="M104" s="49">
        <f>AVERAGE('26.09 Bulind-Kira-24h'!M104,'28.09 Bulindo-Kira- 24h'!M104)</f>
        <v>24</v>
      </c>
      <c r="N104" s="49">
        <f>AVERAGE('26.09 Bulind-Kira-24h'!N104,'28.09 Bulindo-Kira- 24h'!N104)</f>
        <v>0</v>
      </c>
      <c r="O104" s="15">
        <f t="shared" si="35"/>
        <v>103.5</v>
      </c>
      <c r="P104" s="15">
        <f t="shared" si="36"/>
        <v>127.5</v>
      </c>
      <c r="R104" s="8"/>
      <c r="T104"/>
    </row>
    <row r="105" spans="2:20" ht="23.1" customHeight="1" x14ac:dyDescent="0.25">
      <c r="B105" s="23" t="s">
        <v>145</v>
      </c>
      <c r="C105" s="49">
        <f>AVERAGE('26.09 Bulind-Kira-24h'!C105,'28.09 Bulindo-Kira- 24h'!C105)</f>
        <v>55</v>
      </c>
      <c r="D105" s="49">
        <f>AVERAGE('26.09 Bulind-Kira-24h'!D105,'28.09 Bulindo-Kira- 24h'!D105)</f>
        <v>7</v>
      </c>
      <c r="E105" s="49">
        <f>AVERAGE('26.09 Bulind-Kira-24h'!E105,'28.09 Bulindo-Kira- 24h'!E105)</f>
        <v>1.5</v>
      </c>
      <c r="F105" s="49">
        <f>AVERAGE('26.09 Bulind-Kira-24h'!F105,'28.09 Bulindo-Kira- 24h'!F105)</f>
        <v>12.5</v>
      </c>
      <c r="G105" s="49">
        <f>AVERAGE('26.09 Bulind-Kira-24h'!G105,'28.09 Bulindo-Kira- 24h'!G105)</f>
        <v>0</v>
      </c>
      <c r="H105" s="49">
        <f>AVERAGE('26.09 Bulind-Kira-24h'!H105,'28.09 Bulindo-Kira- 24h'!H105)</f>
        <v>0</v>
      </c>
      <c r="I105" s="49">
        <f>AVERAGE('26.09 Bulind-Kira-24h'!I105,'28.09 Bulindo-Kira- 24h'!I105)</f>
        <v>1.5</v>
      </c>
      <c r="J105" s="49">
        <f>AVERAGE('26.09 Bulind-Kira-24h'!J105,'28.09 Bulindo-Kira- 24h'!J105)</f>
        <v>0</v>
      </c>
      <c r="K105" s="49">
        <f>AVERAGE('26.09 Bulind-Kira-24h'!K105,'28.09 Bulindo-Kira- 24h'!K105)</f>
        <v>0</v>
      </c>
      <c r="L105" s="49">
        <f>AVERAGE('26.09 Bulind-Kira-24h'!L105,'28.09 Bulindo-Kira- 24h'!L105)</f>
        <v>0.5</v>
      </c>
      <c r="M105" s="49">
        <f>AVERAGE('26.09 Bulind-Kira-24h'!M105,'28.09 Bulindo-Kira- 24h'!M105)</f>
        <v>40.5</v>
      </c>
      <c r="N105" s="49">
        <f>AVERAGE('26.09 Bulind-Kira-24h'!N105,'28.09 Bulindo-Kira- 24h'!N105)</f>
        <v>0</v>
      </c>
      <c r="O105" s="15">
        <f t="shared" si="35"/>
        <v>78</v>
      </c>
      <c r="P105" s="15">
        <f t="shared" si="36"/>
        <v>118.5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3591.2857142857138</v>
      </c>
      <c r="D106" s="16">
        <f t="shared" ref="D106:O106" si="37">SUM(D10:D105)</f>
        <v>464.42857142857144</v>
      </c>
      <c r="E106" s="16">
        <f t="shared" si="37"/>
        <v>402.00000000000006</v>
      </c>
      <c r="F106" s="16">
        <f t="shared" si="37"/>
        <v>664.21428571428555</v>
      </c>
      <c r="G106" s="16">
        <f t="shared" si="37"/>
        <v>21.357142857142858</v>
      </c>
      <c r="H106" s="16">
        <f t="shared" si="37"/>
        <v>5.6428571428571432</v>
      </c>
      <c r="I106" s="16">
        <f t="shared" si="37"/>
        <v>413.42857142857139</v>
      </c>
      <c r="J106" s="16">
        <f t="shared" si="37"/>
        <v>65.571428571428569</v>
      </c>
      <c r="K106" s="16">
        <f t="shared" si="37"/>
        <v>38.214285714285722</v>
      </c>
      <c r="L106" s="16">
        <f t="shared" si="37"/>
        <v>3.7857142857142851</v>
      </c>
      <c r="M106" s="16">
        <f t="shared" si="37"/>
        <v>5117.7142857142862</v>
      </c>
      <c r="N106" s="16">
        <f t="shared" si="37"/>
        <v>2.2857142857142851</v>
      </c>
      <c r="O106" s="16">
        <f t="shared" si="37"/>
        <v>5672.2142857142862</v>
      </c>
      <c r="P106" s="16">
        <f>SUM(P10:P105)</f>
        <v>10789.928571428569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0.3328368385862478</v>
      </c>
      <c r="D107" s="43">
        <f t="shared" si="38"/>
        <v>4.3042784607338867E-2</v>
      </c>
      <c r="E107" s="43">
        <f t="shared" si="38"/>
        <v>3.7256965821301627E-2</v>
      </c>
      <c r="F107" s="43">
        <f t="shared" si="38"/>
        <v>6.1558728708650264E-2</v>
      </c>
      <c r="G107" s="43">
        <f t="shared" si="38"/>
        <v>1.9793590583811627E-3</v>
      </c>
      <c r="H107" s="43">
        <f t="shared" si="38"/>
        <v>5.2297446693014E-4</v>
      </c>
      <c r="I107" s="43">
        <f t="shared" si="38"/>
        <v>3.8316154615084176E-2</v>
      </c>
      <c r="J107" s="43">
        <f t="shared" si="38"/>
        <v>6.0770957043274499E-3</v>
      </c>
      <c r="K107" s="43">
        <f t="shared" si="38"/>
        <v>3.5416625292104425E-3</v>
      </c>
      <c r="L107" s="43">
        <f t="shared" si="38"/>
        <v>3.5085628794047363E-4</v>
      </c>
      <c r="M107" s="43">
        <f t="shared" si="38"/>
        <v>0.47430474185583132</v>
      </c>
      <c r="N107" s="43">
        <f t="shared" si="38"/>
        <v>2.1183775875651236E-4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0.63313646724005479</v>
      </c>
      <c r="D108" s="44">
        <f t="shared" ref="D108:N108" si="39">D106/$O$106</f>
        <v>8.1877825490171377E-2</v>
      </c>
      <c r="E108" s="44">
        <f t="shared" si="39"/>
        <v>7.0871793580234474E-2</v>
      </c>
      <c r="F108" s="44">
        <f t="shared" si="39"/>
        <v>0.11709964614474061</v>
      </c>
      <c r="G108" s="44">
        <f t="shared" si="39"/>
        <v>3.7652214428731535E-3</v>
      </c>
      <c r="H108" s="44">
        <f t="shared" si="39"/>
        <v>9.9482439460528145E-4</v>
      </c>
      <c r="I108" s="44">
        <f t="shared" si="39"/>
        <v>7.2886627797156545E-2</v>
      </c>
      <c r="J108" s="44">
        <f t="shared" si="39"/>
        <v>1.1560111319590484E-2</v>
      </c>
      <c r="K108" s="44">
        <f t="shared" si="39"/>
        <v>6.7371019128332358E-3</v>
      </c>
      <c r="L108" s="44">
        <f t="shared" si="39"/>
        <v>6.6741383435544178E-4</v>
      </c>
      <c r="M108" s="44"/>
      <c r="N108" s="44">
        <f t="shared" si="39"/>
        <v>4.0296684338441763E-4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view="pageBreakPreview" topLeftCell="E46" zoomScale="60" workbookViewId="0">
      <selection activeCell="V94" sqref="V9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1" width="10.7109375" customWidth="1"/>
    <col min="32" max="32" width="11.85546875" bestFit="1" customWidth="1"/>
    <col min="33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'29.09 Bulindo-Kira'!C3:G3</f>
        <v>MCC - C12- STN71- KIRA-BULINDO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4" t="s">
        <v>164</v>
      </c>
      <c r="E5" s="75"/>
      <c r="F5" s="41" t="s">
        <v>1</v>
      </c>
      <c r="G5" s="71" t="str">
        <f>'Avg Week Bulindo-Kira'!G5:H5</f>
        <v>Kira Bulindo Road</v>
      </c>
      <c r="H5" s="72"/>
      <c r="I5" s="14"/>
      <c r="J5" s="2" t="s">
        <v>5</v>
      </c>
      <c r="K5" s="71" t="str">
        <f>'Avg Week Bulindo-Kira'!K5:L5</f>
        <v>Emma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6" t="s">
        <v>161</v>
      </c>
      <c r="E6" s="77"/>
      <c r="F6" s="2" t="s">
        <v>2</v>
      </c>
      <c r="G6" s="76" t="s">
        <v>161</v>
      </c>
      <c r="H6" s="77"/>
      <c r="J6" s="2" t="s">
        <v>21</v>
      </c>
      <c r="K6" s="71" t="str">
        <f>'Avg Week Bulindo-Kira'!K6:L6</f>
        <v>Tracy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Kira-Bulindo'!C10+'Avg Week Bulindo-Kira'!C10</f>
        <v>111.71428571428572</v>
      </c>
      <c r="D10" s="49">
        <f>'Avg Week Kira-Bulindo'!D10+'Avg Week Bulindo-Kira'!D10</f>
        <v>13</v>
      </c>
      <c r="E10" s="49">
        <f>'Avg Week Kira-Bulindo'!E10+'Avg Week Bulindo-Kira'!E10</f>
        <v>11.428571428571429</v>
      </c>
      <c r="F10" s="49">
        <f>'Avg Week Kira-Bulindo'!F10+'Avg Week Bulindo-Kira'!F10</f>
        <v>22.714285714285715</v>
      </c>
      <c r="G10" s="49">
        <f>'Avg Week Kira-Bulindo'!G10+'Avg Week Bulindo-Kira'!G10</f>
        <v>1.7142857142857142</v>
      </c>
      <c r="H10" s="49">
        <f>'Avg Week Kira-Bulindo'!H10+'Avg Week Bulindo-Kira'!H10</f>
        <v>0</v>
      </c>
      <c r="I10" s="49">
        <f>'Avg Week Kira-Bulindo'!I10+'Avg Week Bulindo-Kira'!I10</f>
        <v>4.7142857142857135</v>
      </c>
      <c r="J10" s="49">
        <f>'Avg Week Kira-Bulindo'!J10+'Avg Week Bulindo-Kira'!J10</f>
        <v>0.42857142857142855</v>
      </c>
      <c r="K10" s="49">
        <f>'Avg Week Kira-Bulindo'!K10+'Avg Week Bulindo-Kira'!K10</f>
        <v>0.42857142857142855</v>
      </c>
      <c r="L10" s="49">
        <f>'Avg Week Kira-Bulindo'!L10+'Avg Week Bulindo-Kira'!L10</f>
        <v>0</v>
      </c>
      <c r="M10" s="49">
        <f>'Avg Week Kira-Bulindo'!M10+'Avg Week Bulindo-Kira'!M10</f>
        <v>151.71428571428572</v>
      </c>
      <c r="N10" s="49">
        <f>'Avg Week Kira-Bulindo'!N10+'Avg Week Bulindo-Kira'!N10</f>
        <v>0.14285714285714285</v>
      </c>
      <c r="O10" s="15">
        <f t="shared" ref="O10:O58" si="0">SUM(C10:L10,N10)</f>
        <v>166.28571428571428</v>
      </c>
      <c r="P10" s="15">
        <f t="shared" ref="P10:P57" si="1">SUM(C10:N10)</f>
        <v>318.00000000000006</v>
      </c>
      <c r="R10" s="1" t="s">
        <v>6</v>
      </c>
      <c r="S10" s="17">
        <f t="shared" ref="S10:AF10" si="2">SUM(C10:C13)</f>
        <v>425.28571428571433</v>
      </c>
      <c r="T10" s="17">
        <f t="shared" si="2"/>
        <v>53.285714285714292</v>
      </c>
      <c r="U10" s="17">
        <f t="shared" si="2"/>
        <v>46.714285714285722</v>
      </c>
      <c r="V10" s="17">
        <f t="shared" si="2"/>
        <v>85.142857142857139</v>
      </c>
      <c r="W10" s="17">
        <f t="shared" si="2"/>
        <v>4.4285714285714288</v>
      </c>
      <c r="X10" s="17">
        <f t="shared" si="2"/>
        <v>0.2857142857142857</v>
      </c>
      <c r="Y10" s="17">
        <f t="shared" si="2"/>
        <v>27.571428571428573</v>
      </c>
      <c r="Z10" s="17">
        <f t="shared" si="2"/>
        <v>2.7142857142857144</v>
      </c>
      <c r="AA10" s="17">
        <f t="shared" si="2"/>
        <v>1.7142857142857142</v>
      </c>
      <c r="AB10" s="17">
        <f t="shared" si="2"/>
        <v>0.42857142857142855</v>
      </c>
      <c r="AC10" s="17">
        <f t="shared" si="2"/>
        <v>709.71428571428567</v>
      </c>
      <c r="AD10" s="17">
        <f t="shared" si="2"/>
        <v>0.42857142857142855</v>
      </c>
      <c r="AE10" s="31">
        <f t="shared" si="2"/>
        <v>648</v>
      </c>
      <c r="AF10" s="31">
        <f t="shared" si="2"/>
        <v>1357.7142857142858</v>
      </c>
    </row>
    <row r="11" spans="2:32" s="6" customFormat="1" ht="23.1" customHeight="1" x14ac:dyDescent="0.25">
      <c r="B11" s="23" t="s">
        <v>38</v>
      </c>
      <c r="C11" s="49">
        <f>'Avg Week Kira-Bulindo'!C11+'Avg Week Bulindo-Kira'!C11</f>
        <v>109.71428571428572</v>
      </c>
      <c r="D11" s="49">
        <f>'Avg Week Kira-Bulindo'!D11+'Avg Week Bulindo-Kira'!D11</f>
        <v>15</v>
      </c>
      <c r="E11" s="49">
        <f>'Avg Week Kira-Bulindo'!E11+'Avg Week Bulindo-Kira'!E11</f>
        <v>12.714285714285714</v>
      </c>
      <c r="F11" s="49">
        <f>'Avg Week Kira-Bulindo'!F11+'Avg Week Bulindo-Kira'!F11</f>
        <v>20</v>
      </c>
      <c r="G11" s="49">
        <f>'Avg Week Kira-Bulindo'!G11+'Avg Week Bulindo-Kira'!G11</f>
        <v>1.4285714285714286</v>
      </c>
      <c r="H11" s="49">
        <f>'Avg Week Kira-Bulindo'!H11+'Avg Week Bulindo-Kira'!H11</f>
        <v>0</v>
      </c>
      <c r="I11" s="49">
        <f>'Avg Week Kira-Bulindo'!I11+'Avg Week Bulindo-Kira'!I11</f>
        <v>6.8571428571428577</v>
      </c>
      <c r="J11" s="49">
        <f>'Avg Week Kira-Bulindo'!J11+'Avg Week Bulindo-Kira'!J11</f>
        <v>0.42857142857142855</v>
      </c>
      <c r="K11" s="49">
        <f>'Avg Week Kira-Bulindo'!K11+'Avg Week Bulindo-Kira'!K11</f>
        <v>0.5714285714285714</v>
      </c>
      <c r="L11" s="49">
        <f>'Avg Week Kira-Bulindo'!L11+'Avg Week Bulindo-Kira'!L11</f>
        <v>0.14285714285714285</v>
      </c>
      <c r="M11" s="49">
        <f>'Avg Week Kira-Bulindo'!M11+'Avg Week Bulindo-Kira'!M11</f>
        <v>184.85714285714286</v>
      </c>
      <c r="N11" s="49">
        <f>'Avg Week Kira-Bulindo'!N11+'Avg Week Bulindo-Kira'!N11</f>
        <v>0</v>
      </c>
      <c r="O11" s="15">
        <f t="shared" si="0"/>
        <v>166.85714285714286</v>
      </c>
      <c r="P11" s="15">
        <f t="shared" si="1"/>
        <v>351.71428571428572</v>
      </c>
      <c r="R11" s="1" t="s">
        <v>7</v>
      </c>
      <c r="S11" s="17">
        <f t="shared" ref="S11:AF11" si="3">SUM(C14:C17)</f>
        <v>340.71428571428578</v>
      </c>
      <c r="T11" s="17">
        <f t="shared" si="3"/>
        <v>52.857142857142861</v>
      </c>
      <c r="U11" s="17">
        <f t="shared" si="3"/>
        <v>45.857142857142861</v>
      </c>
      <c r="V11" s="17">
        <f t="shared" si="3"/>
        <v>73.142857142857139</v>
      </c>
      <c r="W11" s="17">
        <f t="shared" si="3"/>
        <v>0.99999999999999989</v>
      </c>
      <c r="X11" s="17">
        <f t="shared" si="3"/>
        <v>1</v>
      </c>
      <c r="Y11" s="17">
        <f t="shared" si="3"/>
        <v>42.142857142857139</v>
      </c>
      <c r="Z11" s="17">
        <f t="shared" si="3"/>
        <v>5.4285714285714288</v>
      </c>
      <c r="AA11" s="17">
        <f t="shared" si="3"/>
        <v>6</v>
      </c>
      <c r="AB11" s="17">
        <f t="shared" si="3"/>
        <v>0.2857142857142857</v>
      </c>
      <c r="AC11" s="17">
        <f t="shared" si="3"/>
        <v>736.28571428571422</v>
      </c>
      <c r="AD11" s="17">
        <f t="shared" si="3"/>
        <v>0.14285714285714285</v>
      </c>
      <c r="AE11" s="31">
        <f t="shared" si="3"/>
        <v>568.57142857142856</v>
      </c>
      <c r="AF11" s="31">
        <f t="shared" si="3"/>
        <v>1304.8571428571429</v>
      </c>
    </row>
    <row r="12" spans="2:32" ht="23.1" customHeight="1" x14ac:dyDescent="0.25">
      <c r="B12" s="23" t="s">
        <v>39</v>
      </c>
      <c r="C12" s="49">
        <f>'Avg Week Kira-Bulindo'!C12+'Avg Week Bulindo-Kira'!C12</f>
        <v>101.85714285714286</v>
      </c>
      <c r="D12" s="49">
        <f>'Avg Week Kira-Bulindo'!D12+'Avg Week Bulindo-Kira'!D12</f>
        <v>14.428571428571431</v>
      </c>
      <c r="E12" s="49">
        <f>'Avg Week Kira-Bulindo'!E12+'Avg Week Bulindo-Kira'!E12</f>
        <v>10.714285714285715</v>
      </c>
      <c r="F12" s="49">
        <f>'Avg Week Kira-Bulindo'!F12+'Avg Week Bulindo-Kira'!F12</f>
        <v>22.571428571428573</v>
      </c>
      <c r="G12" s="49">
        <f>'Avg Week Kira-Bulindo'!G12+'Avg Week Bulindo-Kira'!G12</f>
        <v>0.8571428571428571</v>
      </c>
      <c r="H12" s="49">
        <f>'Avg Week Kira-Bulindo'!H12+'Avg Week Bulindo-Kira'!H12</f>
        <v>0.2857142857142857</v>
      </c>
      <c r="I12" s="49">
        <f>'Avg Week Kira-Bulindo'!I12+'Avg Week Bulindo-Kira'!I12</f>
        <v>7.1428571428571423</v>
      </c>
      <c r="J12" s="49">
        <f>'Avg Week Kira-Bulindo'!J12+'Avg Week Bulindo-Kira'!J12</f>
        <v>0.8571428571428571</v>
      </c>
      <c r="K12" s="49">
        <f>'Avg Week Kira-Bulindo'!K12+'Avg Week Bulindo-Kira'!K12</f>
        <v>0.14285714285714285</v>
      </c>
      <c r="L12" s="49">
        <f>'Avg Week Kira-Bulindo'!L12+'Avg Week Bulindo-Kira'!L12</f>
        <v>0.14285714285714285</v>
      </c>
      <c r="M12" s="49">
        <f>'Avg Week Kira-Bulindo'!M12+'Avg Week Bulindo-Kira'!M12</f>
        <v>189.71428571428572</v>
      </c>
      <c r="N12" s="49">
        <f>'Avg Week Kira-Bulindo'!N12+'Avg Week Bulindo-Kira'!N12</f>
        <v>0.2857142857142857</v>
      </c>
      <c r="O12" s="15">
        <f t="shared" si="0"/>
        <v>159.28571428571428</v>
      </c>
      <c r="P12" s="15">
        <f t="shared" si="1"/>
        <v>349</v>
      </c>
      <c r="R12" s="1" t="s">
        <v>8</v>
      </c>
      <c r="S12" s="17">
        <f t="shared" ref="S12:AF12" si="4">SUM(C18:C21)</f>
        <v>338.14285714285717</v>
      </c>
      <c r="T12" s="17">
        <f t="shared" si="4"/>
        <v>51.857142857142854</v>
      </c>
      <c r="U12" s="17">
        <f t="shared" si="4"/>
        <v>43.142857142857146</v>
      </c>
      <c r="V12" s="17">
        <f t="shared" si="4"/>
        <v>80.857142857142861</v>
      </c>
      <c r="W12" s="17">
        <f t="shared" si="4"/>
        <v>0.99999999999999989</v>
      </c>
      <c r="X12" s="17">
        <f t="shared" si="4"/>
        <v>0.71428571428571419</v>
      </c>
      <c r="Y12" s="17">
        <f t="shared" si="4"/>
        <v>49.142857142857146</v>
      </c>
      <c r="Z12" s="17">
        <f t="shared" si="4"/>
        <v>7.4285714285714288</v>
      </c>
      <c r="AA12" s="17">
        <f t="shared" si="4"/>
        <v>5.1428571428571423</v>
      </c>
      <c r="AB12" s="17">
        <f t="shared" si="4"/>
        <v>0.2857142857142857</v>
      </c>
      <c r="AC12" s="17">
        <f t="shared" si="4"/>
        <v>681.85714285714289</v>
      </c>
      <c r="AD12" s="17">
        <f t="shared" si="4"/>
        <v>0.2857142857142857</v>
      </c>
      <c r="AE12" s="31">
        <f t="shared" si="4"/>
        <v>578</v>
      </c>
      <c r="AF12" s="31">
        <f t="shared" si="4"/>
        <v>1259.8571428571429</v>
      </c>
    </row>
    <row r="13" spans="2:32" ht="23.1" customHeight="1" x14ac:dyDescent="0.25">
      <c r="B13" s="23" t="s">
        <v>40</v>
      </c>
      <c r="C13" s="49">
        <f>'Avg Week Kira-Bulindo'!C13+'Avg Week Bulindo-Kira'!C13</f>
        <v>102</v>
      </c>
      <c r="D13" s="49">
        <f>'Avg Week Kira-Bulindo'!D13+'Avg Week Bulindo-Kira'!D13</f>
        <v>10.857142857142858</v>
      </c>
      <c r="E13" s="49">
        <f>'Avg Week Kira-Bulindo'!E13+'Avg Week Bulindo-Kira'!E13</f>
        <v>11.857142857142858</v>
      </c>
      <c r="F13" s="49">
        <f>'Avg Week Kira-Bulindo'!F13+'Avg Week Bulindo-Kira'!F13</f>
        <v>19.857142857142854</v>
      </c>
      <c r="G13" s="49">
        <f>'Avg Week Kira-Bulindo'!G13+'Avg Week Bulindo-Kira'!G13</f>
        <v>0.42857142857142855</v>
      </c>
      <c r="H13" s="49">
        <f>'Avg Week Kira-Bulindo'!H13+'Avg Week Bulindo-Kira'!H13</f>
        <v>0</v>
      </c>
      <c r="I13" s="49">
        <f>'Avg Week Kira-Bulindo'!I13+'Avg Week Bulindo-Kira'!I13</f>
        <v>8.8571428571428577</v>
      </c>
      <c r="J13" s="49">
        <f>'Avg Week Kira-Bulindo'!J13+'Avg Week Bulindo-Kira'!J13</f>
        <v>1</v>
      </c>
      <c r="K13" s="49">
        <f>'Avg Week Kira-Bulindo'!K13+'Avg Week Bulindo-Kira'!K13</f>
        <v>0.5714285714285714</v>
      </c>
      <c r="L13" s="49">
        <f>'Avg Week Kira-Bulindo'!L13+'Avg Week Bulindo-Kira'!L13</f>
        <v>0.14285714285714285</v>
      </c>
      <c r="M13" s="49">
        <f>'Avg Week Kira-Bulindo'!M13+'Avg Week Bulindo-Kira'!M13</f>
        <v>183.42857142857144</v>
      </c>
      <c r="N13" s="49">
        <f>'Avg Week Kira-Bulindo'!N13+'Avg Week Bulindo-Kira'!N13</f>
        <v>0</v>
      </c>
      <c r="O13" s="15">
        <f t="shared" si="0"/>
        <v>155.57142857142858</v>
      </c>
      <c r="P13" s="15">
        <f t="shared" si="1"/>
        <v>339</v>
      </c>
      <c r="R13" s="1" t="s">
        <v>9</v>
      </c>
      <c r="S13" s="17">
        <f t="shared" ref="S13:AF13" si="5">SUM(C22:C25)</f>
        <v>314.85714285714289</v>
      </c>
      <c r="T13" s="17">
        <f t="shared" si="5"/>
        <v>55.857142857142854</v>
      </c>
      <c r="U13" s="17">
        <f t="shared" si="5"/>
        <v>43.285714285714285</v>
      </c>
      <c r="V13" s="17">
        <f t="shared" si="5"/>
        <v>72.857142857142861</v>
      </c>
      <c r="W13" s="17">
        <f t="shared" si="5"/>
        <v>0.42857142857142855</v>
      </c>
      <c r="X13" s="17">
        <f t="shared" si="5"/>
        <v>0.85714285714285721</v>
      </c>
      <c r="Y13" s="17">
        <f t="shared" si="5"/>
        <v>64.142857142857139</v>
      </c>
      <c r="Z13" s="17">
        <f t="shared" si="5"/>
        <v>8.5714285714285712</v>
      </c>
      <c r="AA13" s="17">
        <f t="shared" si="5"/>
        <v>5.7142857142857144</v>
      </c>
      <c r="AB13" s="17">
        <f t="shared" si="5"/>
        <v>0.5714285714285714</v>
      </c>
      <c r="AC13" s="17">
        <f t="shared" si="5"/>
        <v>636</v>
      </c>
      <c r="AD13" s="17">
        <f t="shared" si="5"/>
        <v>0.2857142857142857</v>
      </c>
      <c r="AE13" s="31">
        <f t="shared" si="5"/>
        <v>567.42857142857133</v>
      </c>
      <c r="AF13" s="31">
        <f t="shared" si="5"/>
        <v>1203.4285714285713</v>
      </c>
    </row>
    <row r="14" spans="2:32" ht="23.1" customHeight="1" x14ac:dyDescent="0.25">
      <c r="B14" s="23" t="s">
        <v>41</v>
      </c>
      <c r="C14" s="49">
        <f>'Avg Week Kira-Bulindo'!C14+'Avg Week Bulindo-Kira'!C14</f>
        <v>82.857142857142861</v>
      </c>
      <c r="D14" s="49">
        <f>'Avg Week Kira-Bulindo'!D14+'Avg Week Bulindo-Kira'!D14</f>
        <v>14.285714285714286</v>
      </c>
      <c r="E14" s="49">
        <f>'Avg Week Kira-Bulindo'!E14+'Avg Week Bulindo-Kira'!E14</f>
        <v>11.714285714285714</v>
      </c>
      <c r="F14" s="49">
        <f>'Avg Week Kira-Bulindo'!F14+'Avg Week Bulindo-Kira'!F14</f>
        <v>17.714285714285715</v>
      </c>
      <c r="G14" s="49">
        <f>'Avg Week Kira-Bulindo'!G14+'Avg Week Bulindo-Kira'!G14</f>
        <v>0.14285714285714285</v>
      </c>
      <c r="H14" s="49">
        <f>'Avg Week Kira-Bulindo'!H14+'Avg Week Bulindo-Kira'!H14</f>
        <v>0.8571428571428571</v>
      </c>
      <c r="I14" s="49">
        <f>'Avg Week Kira-Bulindo'!I14+'Avg Week Bulindo-Kira'!I14</f>
        <v>8.4285714285714288</v>
      </c>
      <c r="J14" s="49">
        <f>'Avg Week Kira-Bulindo'!J14+'Avg Week Bulindo-Kira'!J14</f>
        <v>2</v>
      </c>
      <c r="K14" s="49">
        <f>'Avg Week Kira-Bulindo'!K14+'Avg Week Bulindo-Kira'!K14</f>
        <v>1.2857142857142858</v>
      </c>
      <c r="L14" s="49">
        <f>'Avg Week Kira-Bulindo'!L14+'Avg Week Bulindo-Kira'!L14</f>
        <v>0.14285714285714285</v>
      </c>
      <c r="M14" s="49">
        <f>'Avg Week Kira-Bulindo'!M14+'Avg Week Bulindo-Kira'!M14</f>
        <v>204.14285714285714</v>
      </c>
      <c r="N14" s="49">
        <f>'Avg Week Kira-Bulindo'!N14+'Avg Week Bulindo-Kira'!N14</f>
        <v>0</v>
      </c>
      <c r="O14" s="15">
        <f t="shared" si="0"/>
        <v>139.42857142857142</v>
      </c>
      <c r="P14" s="15">
        <f t="shared" si="1"/>
        <v>343.57142857142856</v>
      </c>
      <c r="R14" s="1" t="s">
        <v>10</v>
      </c>
      <c r="S14" s="17">
        <f t="shared" ref="S14:AF14" si="6">SUM(C26:C29)</f>
        <v>305.42857142857144</v>
      </c>
      <c r="T14" s="17">
        <f t="shared" si="6"/>
        <v>47.142857142857139</v>
      </c>
      <c r="U14" s="17">
        <f t="shared" si="6"/>
        <v>48.714285714285715</v>
      </c>
      <c r="V14" s="17">
        <f t="shared" si="6"/>
        <v>64.428571428571431</v>
      </c>
      <c r="W14" s="17">
        <f t="shared" si="6"/>
        <v>0.85714285714285698</v>
      </c>
      <c r="X14" s="17">
        <f t="shared" si="6"/>
        <v>0</v>
      </c>
      <c r="Y14" s="17">
        <f t="shared" si="6"/>
        <v>56.714285714285722</v>
      </c>
      <c r="Z14" s="17">
        <f t="shared" si="6"/>
        <v>11</v>
      </c>
      <c r="AA14" s="17">
        <f t="shared" si="6"/>
        <v>7.5714285714285712</v>
      </c>
      <c r="AB14" s="17">
        <f t="shared" si="6"/>
        <v>0.8571428571428571</v>
      </c>
      <c r="AC14" s="17">
        <f t="shared" si="6"/>
        <v>590.42857142857144</v>
      </c>
      <c r="AD14" s="17">
        <f t="shared" si="6"/>
        <v>0.14285714285714285</v>
      </c>
      <c r="AE14" s="31">
        <f t="shared" si="6"/>
        <v>542.85714285714289</v>
      </c>
      <c r="AF14" s="31">
        <f t="shared" si="6"/>
        <v>1133.2857142857142</v>
      </c>
    </row>
    <row r="15" spans="2:32" ht="23.1" customHeight="1" x14ac:dyDescent="0.25">
      <c r="B15" s="23" t="s">
        <v>42</v>
      </c>
      <c r="C15" s="49">
        <f>'Avg Week Kira-Bulindo'!C15+'Avg Week Bulindo-Kira'!C15</f>
        <v>90.571428571428584</v>
      </c>
      <c r="D15" s="49">
        <f>'Avg Week Kira-Bulindo'!D15+'Avg Week Bulindo-Kira'!D15</f>
        <v>12.857142857142858</v>
      </c>
      <c r="E15" s="49">
        <f>'Avg Week Kira-Bulindo'!E15+'Avg Week Bulindo-Kira'!E15</f>
        <v>7.8571428571428577</v>
      </c>
      <c r="F15" s="49">
        <f>'Avg Week Kira-Bulindo'!F15+'Avg Week Bulindo-Kira'!F15</f>
        <v>17.857142857142854</v>
      </c>
      <c r="G15" s="49">
        <f>'Avg Week Kira-Bulindo'!G15+'Avg Week Bulindo-Kira'!G15</f>
        <v>0.2857142857142857</v>
      </c>
      <c r="H15" s="49">
        <f>'Avg Week Kira-Bulindo'!H15+'Avg Week Bulindo-Kira'!H15</f>
        <v>0</v>
      </c>
      <c r="I15" s="49">
        <f>'Avg Week Kira-Bulindo'!I15+'Avg Week Bulindo-Kira'!I15</f>
        <v>12.857142857142858</v>
      </c>
      <c r="J15" s="49">
        <f>'Avg Week Kira-Bulindo'!J15+'Avg Week Bulindo-Kira'!J15</f>
        <v>2</v>
      </c>
      <c r="K15" s="49">
        <f>'Avg Week Kira-Bulindo'!K15+'Avg Week Bulindo-Kira'!K15</f>
        <v>1.2857142857142856</v>
      </c>
      <c r="L15" s="49">
        <f>'Avg Week Kira-Bulindo'!L15+'Avg Week Bulindo-Kira'!L15</f>
        <v>0.14285714285714285</v>
      </c>
      <c r="M15" s="49">
        <f>'Avg Week Kira-Bulindo'!M15+'Avg Week Bulindo-Kira'!M15</f>
        <v>172.71428571428572</v>
      </c>
      <c r="N15" s="49">
        <f>'Avg Week Kira-Bulindo'!N15+'Avg Week Bulindo-Kira'!N15</f>
        <v>0</v>
      </c>
      <c r="O15" s="15">
        <f t="shared" si="0"/>
        <v>145.71428571428572</v>
      </c>
      <c r="P15" s="15">
        <f t="shared" si="1"/>
        <v>318.42857142857144</v>
      </c>
      <c r="R15" s="1" t="s">
        <v>11</v>
      </c>
      <c r="S15" s="17">
        <f t="shared" ref="S15:AF15" si="7">SUM(C30:C33)</f>
        <v>306.57142857142856</v>
      </c>
      <c r="T15" s="17">
        <f t="shared" si="7"/>
        <v>45.857142857142861</v>
      </c>
      <c r="U15" s="17">
        <f t="shared" si="7"/>
        <v>42.142857142857139</v>
      </c>
      <c r="V15" s="17">
        <f t="shared" si="7"/>
        <v>72</v>
      </c>
      <c r="W15" s="17">
        <f t="shared" si="7"/>
        <v>1.1428571428571428</v>
      </c>
      <c r="X15" s="17">
        <f t="shared" si="7"/>
        <v>0.14285714285714285</v>
      </c>
      <c r="Y15" s="17">
        <f t="shared" si="7"/>
        <v>55.714285714285715</v>
      </c>
      <c r="Z15" s="17">
        <f t="shared" si="7"/>
        <v>7.7142857142857144</v>
      </c>
      <c r="AA15" s="17">
        <f t="shared" si="7"/>
        <v>4.8571428571428568</v>
      </c>
      <c r="AB15" s="17">
        <f t="shared" si="7"/>
        <v>0.14285714285714285</v>
      </c>
      <c r="AC15" s="17">
        <f t="shared" si="7"/>
        <v>505.14285714285711</v>
      </c>
      <c r="AD15" s="17">
        <f t="shared" si="7"/>
        <v>0.14285714285714285</v>
      </c>
      <c r="AE15" s="31">
        <f t="shared" si="7"/>
        <v>536.42857142857144</v>
      </c>
      <c r="AF15" s="31">
        <f t="shared" si="7"/>
        <v>1041.5714285714287</v>
      </c>
    </row>
    <row r="16" spans="2:32" ht="23.1" customHeight="1" x14ac:dyDescent="0.25">
      <c r="B16" s="23" t="s">
        <v>43</v>
      </c>
      <c r="C16" s="49">
        <f>'Avg Week Kira-Bulindo'!C16+'Avg Week Bulindo-Kira'!C16</f>
        <v>82.428571428571431</v>
      </c>
      <c r="D16" s="49">
        <f>'Avg Week Kira-Bulindo'!D16+'Avg Week Bulindo-Kira'!D16</f>
        <v>15.714285714285714</v>
      </c>
      <c r="E16" s="49">
        <f>'Avg Week Kira-Bulindo'!E16+'Avg Week Bulindo-Kira'!E16</f>
        <v>12.714285714285715</v>
      </c>
      <c r="F16" s="49">
        <f>'Avg Week Kira-Bulindo'!F16+'Avg Week Bulindo-Kira'!F16</f>
        <v>18.285714285714285</v>
      </c>
      <c r="G16" s="49">
        <f>'Avg Week Kira-Bulindo'!G16+'Avg Week Bulindo-Kira'!G16</f>
        <v>0.2857142857142857</v>
      </c>
      <c r="H16" s="49">
        <f>'Avg Week Kira-Bulindo'!H16+'Avg Week Bulindo-Kira'!H16</f>
        <v>0.14285714285714285</v>
      </c>
      <c r="I16" s="49">
        <f>'Avg Week Kira-Bulindo'!I16+'Avg Week Bulindo-Kira'!I16</f>
        <v>9.8571428571428577</v>
      </c>
      <c r="J16" s="49">
        <f>'Avg Week Kira-Bulindo'!J16+'Avg Week Bulindo-Kira'!J16</f>
        <v>0.71428571428571419</v>
      </c>
      <c r="K16" s="49">
        <f>'Avg Week Kira-Bulindo'!K16+'Avg Week Bulindo-Kira'!K16</f>
        <v>2</v>
      </c>
      <c r="L16" s="49">
        <f>'Avg Week Kira-Bulindo'!L16+'Avg Week Bulindo-Kira'!L16</f>
        <v>0</v>
      </c>
      <c r="M16" s="49">
        <f>'Avg Week Kira-Bulindo'!M16+'Avg Week Bulindo-Kira'!M16</f>
        <v>182.14285714285714</v>
      </c>
      <c r="N16" s="49">
        <f>'Avg Week Kira-Bulindo'!N16+'Avg Week Bulindo-Kira'!N16</f>
        <v>0.14285714285714285</v>
      </c>
      <c r="O16" s="15">
        <f t="shared" si="0"/>
        <v>142.28571428571428</v>
      </c>
      <c r="P16" s="15">
        <f t="shared" si="1"/>
        <v>324.42857142857144</v>
      </c>
      <c r="R16" s="1" t="s">
        <v>12</v>
      </c>
      <c r="S16" s="17">
        <f t="shared" ref="S16:AF16" si="8">SUM(C34:C37)</f>
        <v>264.42857142857144</v>
      </c>
      <c r="T16" s="17">
        <f t="shared" si="8"/>
        <v>46.142857142857139</v>
      </c>
      <c r="U16" s="17">
        <f t="shared" si="8"/>
        <v>48.285714285714285</v>
      </c>
      <c r="V16" s="17">
        <f t="shared" si="8"/>
        <v>70.285714285714278</v>
      </c>
      <c r="W16" s="17">
        <f t="shared" si="8"/>
        <v>0.5714285714285714</v>
      </c>
      <c r="X16" s="17">
        <f t="shared" si="8"/>
        <v>0.5714285714285714</v>
      </c>
      <c r="Y16" s="17">
        <f t="shared" si="8"/>
        <v>52.285714285714285</v>
      </c>
      <c r="Z16" s="17">
        <f t="shared" si="8"/>
        <v>10.285714285714285</v>
      </c>
      <c r="AA16" s="17">
        <f t="shared" si="8"/>
        <v>6</v>
      </c>
      <c r="AB16" s="17">
        <f t="shared" si="8"/>
        <v>0.42857142857142855</v>
      </c>
      <c r="AC16" s="17">
        <f t="shared" si="8"/>
        <v>418.42857142857139</v>
      </c>
      <c r="AD16" s="17">
        <f t="shared" si="8"/>
        <v>0.85714285714285698</v>
      </c>
      <c r="AE16" s="31">
        <f t="shared" si="8"/>
        <v>500.14285714285711</v>
      </c>
      <c r="AF16" s="31">
        <f t="shared" si="8"/>
        <v>918.57142857142856</v>
      </c>
    </row>
    <row r="17" spans="2:32" ht="23.1" customHeight="1" x14ac:dyDescent="0.25">
      <c r="B17" s="23" t="s">
        <v>44</v>
      </c>
      <c r="C17" s="49">
        <f>'Avg Week Kira-Bulindo'!C17+'Avg Week Bulindo-Kira'!C17</f>
        <v>84.857142857142861</v>
      </c>
      <c r="D17" s="49">
        <f>'Avg Week Kira-Bulindo'!D17+'Avg Week Bulindo-Kira'!D17</f>
        <v>10</v>
      </c>
      <c r="E17" s="49">
        <f>'Avg Week Kira-Bulindo'!E17+'Avg Week Bulindo-Kira'!E17</f>
        <v>13.571428571428573</v>
      </c>
      <c r="F17" s="49">
        <f>'Avg Week Kira-Bulindo'!F17+'Avg Week Bulindo-Kira'!F17</f>
        <v>19.285714285714285</v>
      </c>
      <c r="G17" s="49">
        <f>'Avg Week Kira-Bulindo'!G17+'Avg Week Bulindo-Kira'!G17</f>
        <v>0.2857142857142857</v>
      </c>
      <c r="H17" s="49">
        <f>'Avg Week Kira-Bulindo'!H17+'Avg Week Bulindo-Kira'!H17</f>
        <v>0</v>
      </c>
      <c r="I17" s="49">
        <f>'Avg Week Kira-Bulindo'!I17+'Avg Week Bulindo-Kira'!I17</f>
        <v>11</v>
      </c>
      <c r="J17" s="49">
        <f>'Avg Week Kira-Bulindo'!J17+'Avg Week Bulindo-Kira'!J17</f>
        <v>0.7142857142857143</v>
      </c>
      <c r="K17" s="49">
        <f>'Avg Week Kira-Bulindo'!K17+'Avg Week Bulindo-Kira'!K17</f>
        <v>1.4285714285714286</v>
      </c>
      <c r="L17" s="49">
        <f>'Avg Week Kira-Bulindo'!L17+'Avg Week Bulindo-Kira'!L17</f>
        <v>0</v>
      </c>
      <c r="M17" s="49">
        <f>'Avg Week Kira-Bulindo'!M17+'Avg Week Bulindo-Kira'!M17</f>
        <v>177.28571428571428</v>
      </c>
      <c r="N17" s="49">
        <f>'Avg Week Kira-Bulindo'!N17+'Avg Week Bulindo-Kira'!N17</f>
        <v>0</v>
      </c>
      <c r="O17" s="15">
        <f t="shared" si="0"/>
        <v>141.14285714285714</v>
      </c>
      <c r="P17" s="15">
        <f t="shared" si="1"/>
        <v>318.42857142857144</v>
      </c>
      <c r="R17" s="1" t="s">
        <v>13</v>
      </c>
      <c r="S17" s="17">
        <f t="shared" ref="S17:AF17" si="9">SUM(C38:C41)</f>
        <v>283.42857142857144</v>
      </c>
      <c r="T17" s="17">
        <f t="shared" si="9"/>
        <v>44</v>
      </c>
      <c r="U17" s="17">
        <f t="shared" si="9"/>
        <v>43.142857142857139</v>
      </c>
      <c r="V17" s="17">
        <f t="shared" si="9"/>
        <v>70.857142857142861</v>
      </c>
      <c r="W17" s="17">
        <f t="shared" si="9"/>
        <v>1.857142857142857</v>
      </c>
      <c r="X17" s="17">
        <f t="shared" si="9"/>
        <v>0</v>
      </c>
      <c r="Y17" s="17">
        <f t="shared" si="9"/>
        <v>50.857142857142861</v>
      </c>
      <c r="Z17" s="17">
        <f t="shared" si="9"/>
        <v>10.857142857142856</v>
      </c>
      <c r="AA17" s="17">
        <f t="shared" si="9"/>
        <v>6.8571428571428577</v>
      </c>
      <c r="AB17" s="17">
        <f t="shared" si="9"/>
        <v>0.42857142857142855</v>
      </c>
      <c r="AC17" s="17">
        <f t="shared" si="9"/>
        <v>447.14285714285711</v>
      </c>
      <c r="AD17" s="17">
        <f t="shared" si="9"/>
        <v>0.42857142857142855</v>
      </c>
      <c r="AE17" s="31">
        <f t="shared" si="9"/>
        <v>512.71428571428567</v>
      </c>
      <c r="AF17" s="31">
        <f t="shared" si="9"/>
        <v>959.85714285714289</v>
      </c>
    </row>
    <row r="18" spans="2:32" ht="23.1" customHeight="1" x14ac:dyDescent="0.25">
      <c r="B18" s="23" t="s">
        <v>45</v>
      </c>
      <c r="C18" s="49">
        <f>'Avg Week Kira-Bulindo'!C18+'Avg Week Bulindo-Kira'!C18</f>
        <v>83.428571428571431</v>
      </c>
      <c r="D18" s="49">
        <f>'Avg Week Kira-Bulindo'!D18+'Avg Week Bulindo-Kira'!D18</f>
        <v>12.142857142857142</v>
      </c>
      <c r="E18" s="49">
        <f>'Avg Week Kira-Bulindo'!E18+'Avg Week Bulindo-Kira'!E18</f>
        <v>7.4285714285714288</v>
      </c>
      <c r="F18" s="49">
        <f>'Avg Week Kira-Bulindo'!F18+'Avg Week Bulindo-Kira'!F18</f>
        <v>21.428571428571431</v>
      </c>
      <c r="G18" s="49">
        <f>'Avg Week Kira-Bulindo'!G18+'Avg Week Bulindo-Kira'!G18</f>
        <v>0.2857142857142857</v>
      </c>
      <c r="H18" s="49">
        <f>'Avg Week Kira-Bulindo'!H18+'Avg Week Bulindo-Kira'!H18</f>
        <v>0.2857142857142857</v>
      </c>
      <c r="I18" s="49">
        <f>'Avg Week Kira-Bulindo'!I18+'Avg Week Bulindo-Kira'!I18</f>
        <v>10.571428571428573</v>
      </c>
      <c r="J18" s="49">
        <f>'Avg Week Kira-Bulindo'!J18+'Avg Week Bulindo-Kira'!J18</f>
        <v>1.8571428571428572</v>
      </c>
      <c r="K18" s="49">
        <f>'Avg Week Kira-Bulindo'!K18+'Avg Week Bulindo-Kira'!K18</f>
        <v>1.5714285714285714</v>
      </c>
      <c r="L18" s="49">
        <f>'Avg Week Kira-Bulindo'!L18+'Avg Week Bulindo-Kira'!L18</f>
        <v>0</v>
      </c>
      <c r="M18" s="49">
        <f>'Avg Week Kira-Bulindo'!M18+'Avg Week Bulindo-Kira'!M18</f>
        <v>168.71428571428572</v>
      </c>
      <c r="N18" s="49">
        <f>'Avg Week Kira-Bulindo'!N18+'Avg Week Bulindo-Kira'!N18</f>
        <v>0</v>
      </c>
      <c r="O18" s="15">
        <f t="shared" si="0"/>
        <v>139.00000000000003</v>
      </c>
      <c r="P18" s="15">
        <f t="shared" si="1"/>
        <v>307.71428571428578</v>
      </c>
      <c r="R18" s="1" t="s">
        <v>14</v>
      </c>
      <c r="S18" s="17">
        <f t="shared" ref="S18:AF18" si="10">SUM(C42:C45)</f>
        <v>314.85714285714289</v>
      </c>
      <c r="T18" s="17">
        <f t="shared" si="10"/>
        <v>48</v>
      </c>
      <c r="U18" s="17">
        <f t="shared" si="10"/>
        <v>44</v>
      </c>
      <c r="V18" s="17">
        <f t="shared" si="10"/>
        <v>70.714285714285708</v>
      </c>
      <c r="W18" s="17">
        <f t="shared" si="10"/>
        <v>1.8571428571428572</v>
      </c>
      <c r="X18" s="17">
        <f t="shared" si="10"/>
        <v>1.8571428571428572</v>
      </c>
      <c r="Y18" s="17">
        <f t="shared" si="10"/>
        <v>55.285714285714278</v>
      </c>
      <c r="Z18" s="17">
        <f t="shared" si="10"/>
        <v>9.5714285714285712</v>
      </c>
      <c r="AA18" s="17">
        <f t="shared" si="10"/>
        <v>6.8571428571428559</v>
      </c>
      <c r="AB18" s="17">
        <f t="shared" si="10"/>
        <v>1.2857142857142856</v>
      </c>
      <c r="AC18" s="17">
        <f t="shared" si="10"/>
        <v>491.42857142857144</v>
      </c>
      <c r="AD18" s="17">
        <f t="shared" si="10"/>
        <v>0.42857142857142855</v>
      </c>
      <c r="AE18" s="31">
        <f t="shared" si="10"/>
        <v>554.71428571428578</v>
      </c>
      <c r="AF18" s="31">
        <f t="shared" si="10"/>
        <v>1046.1428571428573</v>
      </c>
    </row>
    <row r="19" spans="2:32" ht="23.1" customHeight="1" x14ac:dyDescent="0.25">
      <c r="B19" s="23" t="s">
        <v>46</v>
      </c>
      <c r="C19" s="49">
        <f>'Avg Week Kira-Bulindo'!C19+'Avg Week Bulindo-Kira'!C19</f>
        <v>87</v>
      </c>
      <c r="D19" s="49">
        <f>'Avg Week Kira-Bulindo'!D19+'Avg Week Bulindo-Kira'!D19</f>
        <v>11.285714285714285</v>
      </c>
      <c r="E19" s="49">
        <f>'Avg Week Kira-Bulindo'!E19+'Avg Week Bulindo-Kira'!E19</f>
        <v>10</v>
      </c>
      <c r="F19" s="49">
        <f>'Avg Week Kira-Bulindo'!F19+'Avg Week Bulindo-Kira'!F19</f>
        <v>20.428571428571431</v>
      </c>
      <c r="G19" s="49">
        <f>'Avg Week Kira-Bulindo'!G19+'Avg Week Bulindo-Kira'!G19</f>
        <v>0.14285714285714285</v>
      </c>
      <c r="H19" s="49">
        <f>'Avg Week Kira-Bulindo'!H19+'Avg Week Bulindo-Kira'!H19</f>
        <v>0</v>
      </c>
      <c r="I19" s="49">
        <f>'Avg Week Kira-Bulindo'!I19+'Avg Week Bulindo-Kira'!I19</f>
        <v>12.428571428571429</v>
      </c>
      <c r="J19" s="49">
        <f>'Avg Week Kira-Bulindo'!J19+'Avg Week Bulindo-Kira'!J19</f>
        <v>1.5714285714285714</v>
      </c>
      <c r="K19" s="49">
        <f>'Avg Week Kira-Bulindo'!K19+'Avg Week Bulindo-Kira'!K19</f>
        <v>1.1428571428571428</v>
      </c>
      <c r="L19" s="49">
        <f>'Avg Week Kira-Bulindo'!L19+'Avg Week Bulindo-Kira'!L19</f>
        <v>0.14285714285714285</v>
      </c>
      <c r="M19" s="49">
        <f>'Avg Week Kira-Bulindo'!M19+'Avg Week Bulindo-Kira'!M19</f>
        <v>175.42857142857144</v>
      </c>
      <c r="N19" s="49">
        <f>'Avg Week Kira-Bulindo'!N19+'Avg Week Bulindo-Kira'!N19</f>
        <v>0</v>
      </c>
      <c r="O19" s="15">
        <f t="shared" si="0"/>
        <v>144.14285714285714</v>
      </c>
      <c r="P19" s="15">
        <f t="shared" si="1"/>
        <v>319.57142857142856</v>
      </c>
      <c r="R19" s="1" t="s">
        <v>15</v>
      </c>
      <c r="S19" s="17">
        <f t="shared" ref="S19:AF19" si="11">SUM(C46:C49)</f>
        <v>385.57142857142861</v>
      </c>
      <c r="T19" s="17">
        <f t="shared" si="11"/>
        <v>59.857142857142854</v>
      </c>
      <c r="U19" s="17">
        <f t="shared" si="11"/>
        <v>46.571428571428577</v>
      </c>
      <c r="V19" s="17">
        <f t="shared" si="11"/>
        <v>71.857142857142861</v>
      </c>
      <c r="W19" s="17">
        <f t="shared" si="11"/>
        <v>3.4285714285714284</v>
      </c>
      <c r="X19" s="17">
        <f t="shared" si="11"/>
        <v>0.42857142857142855</v>
      </c>
      <c r="Y19" s="17">
        <f t="shared" si="11"/>
        <v>43.857142857142861</v>
      </c>
      <c r="Z19" s="17">
        <f t="shared" si="11"/>
        <v>8.5714285714285712</v>
      </c>
      <c r="AA19" s="17">
        <f t="shared" si="11"/>
        <v>7.2857142857142865</v>
      </c>
      <c r="AB19" s="17">
        <f t="shared" si="11"/>
        <v>0.42857142857142855</v>
      </c>
      <c r="AC19" s="17">
        <f t="shared" si="11"/>
        <v>548.42857142857133</v>
      </c>
      <c r="AD19" s="17">
        <f t="shared" si="11"/>
        <v>0.5714285714285714</v>
      </c>
      <c r="AE19" s="31">
        <f t="shared" si="11"/>
        <v>628.42857142857133</v>
      </c>
      <c r="AF19" s="31">
        <f t="shared" si="11"/>
        <v>1176.8571428571427</v>
      </c>
    </row>
    <row r="20" spans="2:32" ht="23.1" customHeight="1" x14ac:dyDescent="0.25">
      <c r="B20" s="23" t="s">
        <v>47</v>
      </c>
      <c r="C20" s="49">
        <f>'Avg Week Kira-Bulindo'!C20+'Avg Week Bulindo-Kira'!C20</f>
        <v>82.142857142857139</v>
      </c>
      <c r="D20" s="49">
        <f>'Avg Week Kira-Bulindo'!D20+'Avg Week Bulindo-Kira'!D20</f>
        <v>14.857142857142858</v>
      </c>
      <c r="E20" s="49">
        <f>'Avg Week Kira-Bulindo'!E20+'Avg Week Bulindo-Kira'!E20</f>
        <v>13.428571428571429</v>
      </c>
      <c r="F20" s="49">
        <f>'Avg Week Kira-Bulindo'!F20+'Avg Week Bulindo-Kira'!F20</f>
        <v>18.285714285714285</v>
      </c>
      <c r="G20" s="49">
        <f>'Avg Week Kira-Bulindo'!G20+'Avg Week Bulindo-Kira'!G20</f>
        <v>0.2857142857142857</v>
      </c>
      <c r="H20" s="49">
        <f>'Avg Week Kira-Bulindo'!H20+'Avg Week Bulindo-Kira'!H20</f>
        <v>0</v>
      </c>
      <c r="I20" s="49">
        <f>'Avg Week Kira-Bulindo'!I20+'Avg Week Bulindo-Kira'!I20</f>
        <v>14.714285714285715</v>
      </c>
      <c r="J20" s="49">
        <f>'Avg Week Kira-Bulindo'!J20+'Avg Week Bulindo-Kira'!J20</f>
        <v>2.2857142857142856</v>
      </c>
      <c r="K20" s="49">
        <f>'Avg Week Kira-Bulindo'!K20+'Avg Week Bulindo-Kira'!K20</f>
        <v>1</v>
      </c>
      <c r="L20" s="49">
        <f>'Avg Week Kira-Bulindo'!L20+'Avg Week Bulindo-Kira'!L20</f>
        <v>0.14285714285714285</v>
      </c>
      <c r="M20" s="49">
        <f>'Avg Week Kira-Bulindo'!M20+'Avg Week Bulindo-Kira'!M20</f>
        <v>175.85714285714283</v>
      </c>
      <c r="N20" s="49">
        <f>'Avg Week Kira-Bulindo'!N20+'Avg Week Bulindo-Kira'!N20</f>
        <v>0.2857142857142857</v>
      </c>
      <c r="O20" s="15">
        <f t="shared" si="0"/>
        <v>147.42857142857142</v>
      </c>
      <c r="P20" s="15">
        <f t="shared" si="1"/>
        <v>323.28571428571428</v>
      </c>
      <c r="R20" s="1" t="s">
        <v>16</v>
      </c>
      <c r="S20" s="17">
        <f t="shared" ref="S20:AF20" si="12">SUM(C50:C53)</f>
        <v>445</v>
      </c>
      <c r="T20" s="17">
        <f t="shared" si="12"/>
        <v>67.428571428571431</v>
      </c>
      <c r="U20" s="17">
        <f t="shared" si="12"/>
        <v>53.142857142857139</v>
      </c>
      <c r="V20" s="17">
        <f t="shared" si="12"/>
        <v>87.428571428571416</v>
      </c>
      <c r="W20" s="17">
        <f t="shared" si="12"/>
        <v>4.7142857142857135</v>
      </c>
      <c r="X20" s="17">
        <f t="shared" si="12"/>
        <v>0.14285714285714285</v>
      </c>
      <c r="Y20" s="17">
        <f t="shared" si="12"/>
        <v>37.428571428571431</v>
      </c>
      <c r="Z20" s="17">
        <f t="shared" si="12"/>
        <v>11</v>
      </c>
      <c r="AA20" s="17">
        <f t="shared" si="12"/>
        <v>5.5714285714285712</v>
      </c>
      <c r="AB20" s="17">
        <f t="shared" si="12"/>
        <v>0.2857142857142857</v>
      </c>
      <c r="AC20" s="17">
        <f t="shared" si="12"/>
        <v>501</v>
      </c>
      <c r="AD20" s="17">
        <f t="shared" si="12"/>
        <v>0.2857142857142857</v>
      </c>
      <c r="AE20" s="31">
        <f t="shared" si="12"/>
        <v>712.42857142857133</v>
      </c>
      <c r="AF20" s="31">
        <f t="shared" si="12"/>
        <v>1213.4285714285716</v>
      </c>
    </row>
    <row r="21" spans="2:32" ht="23.1" customHeight="1" x14ac:dyDescent="0.25">
      <c r="B21" s="23" t="s">
        <v>48</v>
      </c>
      <c r="C21" s="49">
        <f>'Avg Week Kira-Bulindo'!C21+'Avg Week Bulindo-Kira'!C21</f>
        <v>85.571428571428569</v>
      </c>
      <c r="D21" s="49">
        <f>'Avg Week Kira-Bulindo'!D21+'Avg Week Bulindo-Kira'!D21</f>
        <v>13.571428571428571</v>
      </c>
      <c r="E21" s="49">
        <f>'Avg Week Kira-Bulindo'!E21+'Avg Week Bulindo-Kira'!E21</f>
        <v>12.285714285714285</v>
      </c>
      <c r="F21" s="49">
        <f>'Avg Week Kira-Bulindo'!F21+'Avg Week Bulindo-Kira'!F21</f>
        <v>20.714285714285715</v>
      </c>
      <c r="G21" s="49">
        <f>'Avg Week Kira-Bulindo'!G21+'Avg Week Bulindo-Kira'!G21</f>
        <v>0.2857142857142857</v>
      </c>
      <c r="H21" s="49">
        <f>'Avg Week Kira-Bulindo'!H21+'Avg Week Bulindo-Kira'!H21</f>
        <v>0.42857142857142855</v>
      </c>
      <c r="I21" s="49">
        <f>'Avg Week Kira-Bulindo'!I21+'Avg Week Bulindo-Kira'!I21</f>
        <v>11.428571428571429</v>
      </c>
      <c r="J21" s="49">
        <f>'Avg Week Kira-Bulindo'!J21+'Avg Week Bulindo-Kira'!J21</f>
        <v>1.7142857142857144</v>
      </c>
      <c r="K21" s="49">
        <f>'Avg Week Kira-Bulindo'!K21+'Avg Week Bulindo-Kira'!K21</f>
        <v>1.4285714285714284</v>
      </c>
      <c r="L21" s="49">
        <f>'Avg Week Kira-Bulindo'!L21+'Avg Week Bulindo-Kira'!L21</f>
        <v>0</v>
      </c>
      <c r="M21" s="49">
        <f>'Avg Week Kira-Bulindo'!M21+'Avg Week Bulindo-Kira'!M21</f>
        <v>161.85714285714286</v>
      </c>
      <c r="N21" s="49">
        <f>'Avg Week Kira-Bulindo'!N21+'Avg Week Bulindo-Kira'!N21</f>
        <v>0</v>
      </c>
      <c r="O21" s="15">
        <f t="shared" si="0"/>
        <v>147.42857142857139</v>
      </c>
      <c r="P21" s="15">
        <f t="shared" si="1"/>
        <v>309.28571428571422</v>
      </c>
      <c r="R21" s="36" t="s">
        <v>20</v>
      </c>
      <c r="S21" s="34">
        <f t="shared" ref="S21:AF21" si="13">SUM(C54:C57)</f>
        <v>509.85714285714289</v>
      </c>
      <c r="T21" s="17">
        <f t="shared" si="13"/>
        <v>76.571428571428569</v>
      </c>
      <c r="U21" s="17">
        <f t="shared" si="13"/>
        <v>52.285714285714285</v>
      </c>
      <c r="V21" s="17">
        <f t="shared" si="13"/>
        <v>75.428571428571431</v>
      </c>
      <c r="W21" s="17">
        <f t="shared" si="13"/>
        <v>3.9999999999999996</v>
      </c>
      <c r="X21" s="17">
        <f t="shared" si="13"/>
        <v>0.2857142857142857</v>
      </c>
      <c r="Y21" s="17">
        <f t="shared" si="13"/>
        <v>33.428571428571431</v>
      </c>
      <c r="Z21" s="17">
        <f t="shared" si="13"/>
        <v>13.857142857142858</v>
      </c>
      <c r="AA21" s="17">
        <f t="shared" si="13"/>
        <v>5</v>
      </c>
      <c r="AB21" s="17">
        <f t="shared" si="13"/>
        <v>0.71428571428571419</v>
      </c>
      <c r="AC21" s="17">
        <f t="shared" si="13"/>
        <v>529.42857142857133</v>
      </c>
      <c r="AD21" s="17">
        <f t="shared" si="13"/>
        <v>0.14285714285714285</v>
      </c>
      <c r="AE21" s="31">
        <f t="shared" si="13"/>
        <v>771.57142857142844</v>
      </c>
      <c r="AF21" s="31">
        <f t="shared" si="13"/>
        <v>1301</v>
      </c>
    </row>
    <row r="22" spans="2:32" ht="23.1" customHeight="1" x14ac:dyDescent="0.25">
      <c r="B22" s="23" t="s">
        <v>49</v>
      </c>
      <c r="C22" s="49">
        <f>'Avg Week Kira-Bulindo'!C22+'Avg Week Bulindo-Kira'!C22</f>
        <v>81.714285714285708</v>
      </c>
      <c r="D22" s="49">
        <f>'Avg Week Kira-Bulindo'!D22+'Avg Week Bulindo-Kira'!D22</f>
        <v>13.428571428571427</v>
      </c>
      <c r="E22" s="49">
        <f>'Avg Week Kira-Bulindo'!E22+'Avg Week Bulindo-Kira'!E22</f>
        <v>12</v>
      </c>
      <c r="F22" s="49">
        <f>'Avg Week Kira-Bulindo'!F22+'Avg Week Bulindo-Kira'!F22</f>
        <v>19</v>
      </c>
      <c r="G22" s="49">
        <f>'Avg Week Kira-Bulindo'!G22+'Avg Week Bulindo-Kira'!G22</f>
        <v>0</v>
      </c>
      <c r="H22" s="49">
        <f>'Avg Week Kira-Bulindo'!H22+'Avg Week Bulindo-Kira'!H22</f>
        <v>0</v>
      </c>
      <c r="I22" s="49">
        <f>'Avg Week Kira-Bulindo'!I22+'Avg Week Bulindo-Kira'!I22</f>
        <v>15.142857142857142</v>
      </c>
      <c r="J22" s="49">
        <f>'Avg Week Kira-Bulindo'!J22+'Avg Week Bulindo-Kira'!J22</f>
        <v>2.4285714285714288</v>
      </c>
      <c r="K22" s="49">
        <f>'Avg Week Kira-Bulindo'!K22+'Avg Week Bulindo-Kira'!K22</f>
        <v>1.7142857142857144</v>
      </c>
      <c r="L22" s="49">
        <f>'Avg Week Kira-Bulindo'!L22+'Avg Week Bulindo-Kira'!L22</f>
        <v>0.14285714285714285</v>
      </c>
      <c r="M22" s="49">
        <f>'Avg Week Kira-Bulindo'!M22+'Avg Week Bulindo-Kira'!M22</f>
        <v>165.42857142857144</v>
      </c>
      <c r="N22" s="49">
        <f>'Avg Week Kira-Bulindo'!N22+'Avg Week Bulindo-Kira'!N22</f>
        <v>0</v>
      </c>
      <c r="O22" s="15">
        <f t="shared" si="0"/>
        <v>145.57142857142856</v>
      </c>
      <c r="P22" s="15">
        <f t="shared" si="1"/>
        <v>311</v>
      </c>
      <c r="R22" s="1" t="s">
        <v>146</v>
      </c>
      <c r="S22" s="34">
        <f ca="1">SUM(C58:C61)</f>
        <v>232.5</v>
      </c>
      <c r="T22" s="34">
        <f t="shared" ref="T22:AF22" si="14">SUM(D58:D61)</f>
        <v>61</v>
      </c>
      <c r="U22" s="34">
        <f t="shared" si="14"/>
        <v>57.5</v>
      </c>
      <c r="V22" s="34">
        <f t="shared" si="14"/>
        <v>65.5</v>
      </c>
      <c r="W22" s="34">
        <f t="shared" si="14"/>
        <v>1.5</v>
      </c>
      <c r="X22" s="34">
        <f t="shared" si="14"/>
        <v>0.5</v>
      </c>
      <c r="Y22" s="34">
        <f t="shared" si="14"/>
        <v>47.5</v>
      </c>
      <c r="Z22" s="34">
        <f t="shared" si="14"/>
        <v>5.5</v>
      </c>
      <c r="AA22" s="34">
        <f t="shared" si="14"/>
        <v>2</v>
      </c>
      <c r="AB22" s="34">
        <f t="shared" si="14"/>
        <v>0</v>
      </c>
      <c r="AC22" s="34">
        <f t="shared" si="14"/>
        <v>742.5</v>
      </c>
      <c r="AD22" s="34">
        <f t="shared" si="14"/>
        <v>0</v>
      </c>
      <c r="AE22" s="58">
        <f t="shared" ca="1" si="14"/>
        <v>232.5</v>
      </c>
      <c r="AF22" s="58">
        <f t="shared" ca="1" si="14"/>
        <v>232.5</v>
      </c>
    </row>
    <row r="23" spans="2:32" ht="23.1" customHeight="1" x14ac:dyDescent="0.25">
      <c r="B23" s="23" t="s">
        <v>50</v>
      </c>
      <c r="C23" s="49">
        <f>'Avg Week Kira-Bulindo'!C23+'Avg Week Bulindo-Kira'!C23</f>
        <v>77.714285714285722</v>
      </c>
      <c r="D23" s="49">
        <f>'Avg Week Kira-Bulindo'!D23+'Avg Week Bulindo-Kira'!D23</f>
        <v>14.285714285714285</v>
      </c>
      <c r="E23" s="49">
        <f>'Avg Week Kira-Bulindo'!E23+'Avg Week Bulindo-Kira'!E23</f>
        <v>10.857142857142858</v>
      </c>
      <c r="F23" s="49">
        <f>'Avg Week Kira-Bulindo'!F23+'Avg Week Bulindo-Kira'!F23</f>
        <v>18.571428571428569</v>
      </c>
      <c r="G23" s="49">
        <f>'Avg Week Kira-Bulindo'!G23+'Avg Week Bulindo-Kira'!G23</f>
        <v>0.14285714285714285</v>
      </c>
      <c r="H23" s="49">
        <f>'Avg Week Kira-Bulindo'!H23+'Avg Week Bulindo-Kira'!H23</f>
        <v>0.7142857142857143</v>
      </c>
      <c r="I23" s="49">
        <f>'Avg Week Kira-Bulindo'!I23+'Avg Week Bulindo-Kira'!I23</f>
        <v>14.285714285714285</v>
      </c>
      <c r="J23" s="49">
        <f>'Avg Week Kira-Bulindo'!J23+'Avg Week Bulindo-Kira'!J23</f>
        <v>2</v>
      </c>
      <c r="K23" s="49">
        <f>'Avg Week Kira-Bulindo'!K23+'Avg Week Bulindo-Kira'!K23</f>
        <v>1.2857142857142856</v>
      </c>
      <c r="L23" s="49">
        <f>'Avg Week Kira-Bulindo'!L23+'Avg Week Bulindo-Kira'!L23</f>
        <v>0</v>
      </c>
      <c r="M23" s="49">
        <f>'Avg Week Kira-Bulindo'!M23+'Avg Week Bulindo-Kira'!M23</f>
        <v>168.28571428571428</v>
      </c>
      <c r="N23" s="49">
        <f>'Avg Week Kira-Bulindo'!N23+'Avg Week Bulindo-Kira'!N23</f>
        <v>0</v>
      </c>
      <c r="O23" s="15">
        <f t="shared" si="0"/>
        <v>139.85714285714283</v>
      </c>
      <c r="P23" s="15">
        <f t="shared" si="1"/>
        <v>308.14285714285711</v>
      </c>
      <c r="R23" s="1" t="s">
        <v>147</v>
      </c>
      <c r="S23" s="34">
        <f>SUM(C62:C65)</f>
        <v>417.5</v>
      </c>
      <c r="T23" s="34">
        <f t="shared" ref="T23:AF23" si="15">SUM(D62:D65)</f>
        <v>45</v>
      </c>
      <c r="U23" s="34">
        <f t="shared" si="15"/>
        <v>45</v>
      </c>
      <c r="V23" s="34">
        <f t="shared" si="15"/>
        <v>71</v>
      </c>
      <c r="W23" s="34">
        <f t="shared" si="15"/>
        <v>0.5</v>
      </c>
      <c r="X23" s="34">
        <f t="shared" si="15"/>
        <v>0</v>
      </c>
      <c r="Y23" s="34">
        <f t="shared" si="15"/>
        <v>32</v>
      </c>
      <c r="Z23" s="34">
        <f t="shared" si="15"/>
        <v>2.5</v>
      </c>
      <c r="AA23" s="34">
        <f t="shared" si="15"/>
        <v>3.5</v>
      </c>
      <c r="AB23" s="34">
        <f t="shared" si="15"/>
        <v>1.5</v>
      </c>
      <c r="AC23" s="34">
        <f t="shared" si="15"/>
        <v>676</v>
      </c>
      <c r="AD23" s="34">
        <f t="shared" si="15"/>
        <v>0</v>
      </c>
      <c r="AE23" s="58">
        <f t="shared" si="15"/>
        <v>618.5</v>
      </c>
      <c r="AF23" s="58">
        <f t="shared" si="15"/>
        <v>1294.5</v>
      </c>
    </row>
    <row r="24" spans="2:32" ht="23.1" customHeight="1" x14ac:dyDescent="0.25">
      <c r="B24" s="23" t="s">
        <v>51</v>
      </c>
      <c r="C24" s="49">
        <f>'Avg Week Kira-Bulindo'!C24+'Avg Week Bulindo-Kira'!C24</f>
        <v>77.428571428571431</v>
      </c>
      <c r="D24" s="49">
        <f>'Avg Week Kira-Bulindo'!D24+'Avg Week Bulindo-Kira'!D24</f>
        <v>16.857142857142858</v>
      </c>
      <c r="E24" s="49">
        <f>'Avg Week Kira-Bulindo'!E24+'Avg Week Bulindo-Kira'!E24</f>
        <v>10.428571428571429</v>
      </c>
      <c r="F24" s="49">
        <f>'Avg Week Kira-Bulindo'!F24+'Avg Week Bulindo-Kira'!F24</f>
        <v>19</v>
      </c>
      <c r="G24" s="49">
        <f>'Avg Week Kira-Bulindo'!G24+'Avg Week Bulindo-Kira'!G24</f>
        <v>0.14285714285714285</v>
      </c>
      <c r="H24" s="49">
        <f>'Avg Week Kira-Bulindo'!H24+'Avg Week Bulindo-Kira'!H24</f>
        <v>0.14285714285714285</v>
      </c>
      <c r="I24" s="49">
        <f>'Avg Week Kira-Bulindo'!I24+'Avg Week Bulindo-Kira'!I24</f>
        <v>16.857142857142858</v>
      </c>
      <c r="J24" s="49">
        <f>'Avg Week Kira-Bulindo'!J24+'Avg Week Bulindo-Kira'!J24</f>
        <v>3</v>
      </c>
      <c r="K24" s="49">
        <f>'Avg Week Kira-Bulindo'!K24+'Avg Week Bulindo-Kira'!K24</f>
        <v>1.4285714285714284</v>
      </c>
      <c r="L24" s="49">
        <f>'Avg Week Kira-Bulindo'!L24+'Avg Week Bulindo-Kira'!L24</f>
        <v>0.2857142857142857</v>
      </c>
      <c r="M24" s="49">
        <f>'Avg Week Kira-Bulindo'!M24+'Avg Week Bulindo-Kira'!M24</f>
        <v>138.57142857142856</v>
      </c>
      <c r="N24" s="49">
        <f>'Avg Week Kira-Bulindo'!N24+'Avg Week Bulindo-Kira'!N24</f>
        <v>0.14285714285714285</v>
      </c>
      <c r="O24" s="15">
        <f t="shared" si="0"/>
        <v>145.71428571428569</v>
      </c>
      <c r="P24" s="15">
        <f t="shared" si="1"/>
        <v>284.28571428571428</v>
      </c>
      <c r="R24" s="1" t="s">
        <v>148</v>
      </c>
      <c r="S24" s="34">
        <f>SUM(C66:C69)</f>
        <v>372</v>
      </c>
      <c r="T24" s="34">
        <f t="shared" ref="T24:AF24" si="16">SUM(D66:D69)</f>
        <v>44.5</v>
      </c>
      <c r="U24" s="34">
        <f t="shared" si="16"/>
        <v>36</v>
      </c>
      <c r="V24" s="34">
        <f t="shared" si="16"/>
        <v>55.5</v>
      </c>
      <c r="W24" s="34">
        <f t="shared" si="16"/>
        <v>2.5</v>
      </c>
      <c r="X24" s="34">
        <f t="shared" si="16"/>
        <v>0.5</v>
      </c>
      <c r="Y24" s="34">
        <f t="shared" si="16"/>
        <v>19</v>
      </c>
      <c r="Z24" s="34">
        <f t="shared" si="16"/>
        <v>1.5</v>
      </c>
      <c r="AA24" s="34">
        <f t="shared" si="16"/>
        <v>0.5</v>
      </c>
      <c r="AB24" s="34">
        <f t="shared" si="16"/>
        <v>0</v>
      </c>
      <c r="AC24" s="34">
        <f t="shared" si="16"/>
        <v>539.5</v>
      </c>
      <c r="AD24" s="34">
        <f t="shared" si="16"/>
        <v>0</v>
      </c>
      <c r="AE24" s="58">
        <f t="shared" si="16"/>
        <v>532</v>
      </c>
      <c r="AF24" s="58">
        <f t="shared" si="16"/>
        <v>1071.5</v>
      </c>
    </row>
    <row r="25" spans="2:32" ht="23.1" customHeight="1" x14ac:dyDescent="0.25">
      <c r="B25" s="23" t="s">
        <v>52</v>
      </c>
      <c r="C25" s="49">
        <f>'Avg Week Kira-Bulindo'!C25+'Avg Week Bulindo-Kira'!C25</f>
        <v>78</v>
      </c>
      <c r="D25" s="49">
        <f>'Avg Week Kira-Bulindo'!D25+'Avg Week Bulindo-Kira'!D25</f>
        <v>11.285714285714286</v>
      </c>
      <c r="E25" s="49">
        <f>'Avg Week Kira-Bulindo'!E25+'Avg Week Bulindo-Kira'!E25</f>
        <v>10</v>
      </c>
      <c r="F25" s="49">
        <f>'Avg Week Kira-Bulindo'!F25+'Avg Week Bulindo-Kira'!F25</f>
        <v>16.285714285714285</v>
      </c>
      <c r="G25" s="49">
        <f>'Avg Week Kira-Bulindo'!G25+'Avg Week Bulindo-Kira'!G25</f>
        <v>0.14285714285714285</v>
      </c>
      <c r="H25" s="49">
        <f>'Avg Week Kira-Bulindo'!H25+'Avg Week Bulindo-Kira'!H25</f>
        <v>0</v>
      </c>
      <c r="I25" s="49">
        <f>'Avg Week Kira-Bulindo'!I25+'Avg Week Bulindo-Kira'!I25</f>
        <v>17.857142857142854</v>
      </c>
      <c r="J25" s="49">
        <f>'Avg Week Kira-Bulindo'!J25+'Avg Week Bulindo-Kira'!J25</f>
        <v>1.1428571428571428</v>
      </c>
      <c r="K25" s="49">
        <f>'Avg Week Kira-Bulindo'!K25+'Avg Week Bulindo-Kira'!K25</f>
        <v>1.2857142857142856</v>
      </c>
      <c r="L25" s="49">
        <f>'Avg Week Kira-Bulindo'!L25+'Avg Week Bulindo-Kira'!L25</f>
        <v>0.14285714285714285</v>
      </c>
      <c r="M25" s="49">
        <f>'Avg Week Kira-Bulindo'!M25+'Avg Week Bulindo-Kira'!M25</f>
        <v>163.71428571428572</v>
      </c>
      <c r="N25" s="49">
        <f>'Avg Week Kira-Bulindo'!N25+'Avg Week Bulindo-Kira'!N25</f>
        <v>0.14285714285714285</v>
      </c>
      <c r="O25" s="15">
        <f t="shared" si="0"/>
        <v>136.28571428571428</v>
      </c>
      <c r="P25" s="15">
        <f t="shared" si="1"/>
        <v>300.00000000000006</v>
      </c>
      <c r="R25" s="1" t="s">
        <v>149</v>
      </c>
      <c r="S25" s="34">
        <f>SUM(C70:C73)</f>
        <v>324.5</v>
      </c>
      <c r="T25" s="34">
        <f t="shared" ref="T25:AF25" si="17">SUM(D70:D73)</f>
        <v>41</v>
      </c>
      <c r="U25" s="34">
        <f t="shared" si="17"/>
        <v>31.5</v>
      </c>
      <c r="V25" s="34">
        <f t="shared" si="17"/>
        <v>42.5</v>
      </c>
      <c r="W25" s="34">
        <f t="shared" si="17"/>
        <v>0.5</v>
      </c>
      <c r="X25" s="34">
        <f t="shared" si="17"/>
        <v>0.5</v>
      </c>
      <c r="Y25" s="34">
        <f t="shared" si="17"/>
        <v>17.5</v>
      </c>
      <c r="Z25" s="34">
        <f t="shared" si="17"/>
        <v>1.5</v>
      </c>
      <c r="AA25" s="34">
        <f t="shared" si="17"/>
        <v>1</v>
      </c>
      <c r="AB25" s="34">
        <f t="shared" si="17"/>
        <v>0</v>
      </c>
      <c r="AC25" s="34">
        <f t="shared" si="17"/>
        <v>433</v>
      </c>
      <c r="AD25" s="34">
        <f t="shared" si="17"/>
        <v>0</v>
      </c>
      <c r="AE25" s="58">
        <f t="shared" si="17"/>
        <v>460.5</v>
      </c>
      <c r="AF25" s="58">
        <f t="shared" si="17"/>
        <v>893.5</v>
      </c>
    </row>
    <row r="26" spans="2:32" ht="23.1" customHeight="1" x14ac:dyDescent="0.25">
      <c r="B26" s="23" t="s">
        <v>53</v>
      </c>
      <c r="C26" s="49">
        <f>'Avg Week Kira-Bulindo'!C26+'Avg Week Bulindo-Kira'!C26</f>
        <v>77.714285714285722</v>
      </c>
      <c r="D26" s="49">
        <f>'Avg Week Kira-Bulindo'!D26+'Avg Week Bulindo-Kira'!D26</f>
        <v>12.285714285714285</v>
      </c>
      <c r="E26" s="49">
        <f>'Avg Week Kira-Bulindo'!E26+'Avg Week Bulindo-Kira'!E26</f>
        <v>11.714285714285715</v>
      </c>
      <c r="F26" s="49">
        <f>'Avg Week Kira-Bulindo'!F26+'Avg Week Bulindo-Kira'!F26</f>
        <v>16</v>
      </c>
      <c r="G26" s="49">
        <f>'Avg Week Kira-Bulindo'!G26+'Avg Week Bulindo-Kira'!G26</f>
        <v>0</v>
      </c>
      <c r="H26" s="49">
        <f>'Avg Week Kira-Bulindo'!H26+'Avg Week Bulindo-Kira'!H26</f>
        <v>0</v>
      </c>
      <c r="I26" s="49">
        <f>'Avg Week Kira-Bulindo'!I26+'Avg Week Bulindo-Kira'!I26</f>
        <v>14.142857142857142</v>
      </c>
      <c r="J26" s="49">
        <f>'Avg Week Kira-Bulindo'!J26+'Avg Week Bulindo-Kira'!J26</f>
        <v>2.7142857142857144</v>
      </c>
      <c r="K26" s="49">
        <f>'Avg Week Kira-Bulindo'!K26+'Avg Week Bulindo-Kira'!K26</f>
        <v>2.5714285714285712</v>
      </c>
      <c r="L26" s="49">
        <f>'Avg Week Kira-Bulindo'!L26+'Avg Week Bulindo-Kira'!L26</f>
        <v>0</v>
      </c>
      <c r="M26" s="49">
        <f>'Avg Week Kira-Bulindo'!M26+'Avg Week Bulindo-Kira'!M26</f>
        <v>156</v>
      </c>
      <c r="N26" s="49">
        <f>'Avg Week Kira-Bulindo'!N26+'Avg Week Bulindo-Kira'!N26</f>
        <v>0</v>
      </c>
      <c r="O26" s="15">
        <f t="shared" si="0"/>
        <v>137.14285714285717</v>
      </c>
      <c r="P26" s="15">
        <f t="shared" si="1"/>
        <v>293.14285714285717</v>
      </c>
      <c r="R26" s="1" t="s">
        <v>150</v>
      </c>
      <c r="S26" s="34">
        <f>SUM(C74:C77)</f>
        <v>206</v>
      </c>
      <c r="T26" s="34">
        <f t="shared" ref="T26:AF26" si="18">SUM(D74:D77)</f>
        <v>24.5</v>
      </c>
      <c r="U26" s="34">
        <f t="shared" si="18"/>
        <v>15.5</v>
      </c>
      <c r="V26" s="34">
        <f t="shared" si="18"/>
        <v>24.5</v>
      </c>
      <c r="W26" s="34">
        <f t="shared" si="18"/>
        <v>0.5</v>
      </c>
      <c r="X26" s="34">
        <f t="shared" si="18"/>
        <v>0</v>
      </c>
      <c r="Y26" s="34">
        <f t="shared" si="18"/>
        <v>10.5</v>
      </c>
      <c r="Z26" s="34">
        <f t="shared" si="18"/>
        <v>1.5</v>
      </c>
      <c r="AA26" s="34">
        <f t="shared" si="18"/>
        <v>0.5</v>
      </c>
      <c r="AB26" s="34">
        <f t="shared" si="18"/>
        <v>0</v>
      </c>
      <c r="AC26" s="34">
        <f t="shared" si="18"/>
        <v>266</v>
      </c>
      <c r="AD26" s="34">
        <f t="shared" si="18"/>
        <v>0</v>
      </c>
      <c r="AE26" s="58">
        <f t="shared" si="18"/>
        <v>283.5</v>
      </c>
      <c r="AF26" s="58">
        <f t="shared" si="18"/>
        <v>549.5</v>
      </c>
    </row>
    <row r="27" spans="2:32" ht="23.1" customHeight="1" x14ac:dyDescent="0.25">
      <c r="B27" s="23" t="s">
        <v>54</v>
      </c>
      <c r="C27" s="49">
        <f>'Avg Week Kira-Bulindo'!C27+'Avg Week Bulindo-Kira'!C27</f>
        <v>78.857142857142861</v>
      </c>
      <c r="D27" s="49">
        <f>'Avg Week Kira-Bulindo'!D27+'Avg Week Bulindo-Kira'!D27</f>
        <v>11.571428571428571</v>
      </c>
      <c r="E27" s="49">
        <f>'Avg Week Kira-Bulindo'!E27+'Avg Week Bulindo-Kira'!E27</f>
        <v>12.142857142857142</v>
      </c>
      <c r="F27" s="49">
        <f>'Avg Week Kira-Bulindo'!F27+'Avg Week Bulindo-Kira'!F27</f>
        <v>15.571428571428573</v>
      </c>
      <c r="G27" s="49">
        <f>'Avg Week Kira-Bulindo'!G27+'Avg Week Bulindo-Kira'!G27</f>
        <v>0.5714285714285714</v>
      </c>
      <c r="H27" s="49">
        <f>'Avg Week Kira-Bulindo'!H27+'Avg Week Bulindo-Kira'!H27</f>
        <v>0</v>
      </c>
      <c r="I27" s="49">
        <f>'Avg Week Kira-Bulindo'!I27+'Avg Week Bulindo-Kira'!I27</f>
        <v>13.571428571428571</v>
      </c>
      <c r="J27" s="49">
        <f>'Avg Week Kira-Bulindo'!J27+'Avg Week Bulindo-Kira'!J27</f>
        <v>3</v>
      </c>
      <c r="K27" s="49">
        <f>'Avg Week Kira-Bulindo'!K27+'Avg Week Bulindo-Kira'!K27</f>
        <v>1.4285714285714286</v>
      </c>
      <c r="L27" s="49">
        <f>'Avg Week Kira-Bulindo'!L27+'Avg Week Bulindo-Kira'!L27</f>
        <v>0.2857142857142857</v>
      </c>
      <c r="M27" s="49">
        <f>'Avg Week Kira-Bulindo'!M27+'Avg Week Bulindo-Kira'!M27</f>
        <v>150.85714285714286</v>
      </c>
      <c r="N27" s="49">
        <f>'Avg Week Kira-Bulindo'!N27+'Avg Week Bulindo-Kira'!N27</f>
        <v>0.14285714285714285</v>
      </c>
      <c r="O27" s="15">
        <f t="shared" si="0"/>
        <v>137.14285714285711</v>
      </c>
      <c r="P27" s="15">
        <f t="shared" si="1"/>
        <v>288</v>
      </c>
      <c r="R27" s="1" t="s">
        <v>151</v>
      </c>
      <c r="S27" s="34">
        <f>SUM(C78:C81)</f>
        <v>142</v>
      </c>
      <c r="T27" s="34">
        <f t="shared" ref="T27:AF27" si="19">SUM(D78:D81)</f>
        <v>12.5</v>
      </c>
      <c r="U27" s="34">
        <f t="shared" si="19"/>
        <v>10.5</v>
      </c>
      <c r="V27" s="34">
        <f t="shared" si="19"/>
        <v>8</v>
      </c>
      <c r="W27" s="34">
        <f t="shared" si="19"/>
        <v>0.5</v>
      </c>
      <c r="X27" s="34">
        <f t="shared" si="19"/>
        <v>0</v>
      </c>
      <c r="Y27" s="34">
        <f t="shared" si="19"/>
        <v>10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145</v>
      </c>
      <c r="AD27" s="34">
        <f t="shared" si="19"/>
        <v>0</v>
      </c>
      <c r="AE27" s="58">
        <f t="shared" si="19"/>
        <v>184.5</v>
      </c>
      <c r="AF27" s="58">
        <f t="shared" si="19"/>
        <v>329.5</v>
      </c>
    </row>
    <row r="28" spans="2:32" ht="23.1" customHeight="1" x14ac:dyDescent="0.25">
      <c r="B28" s="23" t="s">
        <v>55</v>
      </c>
      <c r="C28" s="49">
        <f>'Avg Week Kira-Bulindo'!C28+'Avg Week Bulindo-Kira'!C28</f>
        <v>73.428571428571431</v>
      </c>
      <c r="D28" s="49">
        <f>'Avg Week Kira-Bulindo'!D28+'Avg Week Bulindo-Kira'!D28</f>
        <v>12.571428571428571</v>
      </c>
      <c r="E28" s="49">
        <f>'Avg Week Kira-Bulindo'!E28+'Avg Week Bulindo-Kira'!E28</f>
        <v>11.142857142857142</v>
      </c>
      <c r="F28" s="49">
        <f>'Avg Week Kira-Bulindo'!F28+'Avg Week Bulindo-Kira'!F28</f>
        <v>15.428571428571429</v>
      </c>
      <c r="G28" s="49">
        <f>'Avg Week Kira-Bulindo'!G28+'Avg Week Bulindo-Kira'!G28</f>
        <v>0.14285714285714285</v>
      </c>
      <c r="H28" s="49">
        <f>'Avg Week Kira-Bulindo'!H28+'Avg Week Bulindo-Kira'!H28</f>
        <v>0</v>
      </c>
      <c r="I28" s="49">
        <f>'Avg Week Kira-Bulindo'!I28+'Avg Week Bulindo-Kira'!I28</f>
        <v>14.571428571428573</v>
      </c>
      <c r="J28" s="49">
        <f>'Avg Week Kira-Bulindo'!J28+'Avg Week Bulindo-Kira'!J28</f>
        <v>1.5714285714285714</v>
      </c>
      <c r="K28" s="49">
        <f>'Avg Week Kira-Bulindo'!K28+'Avg Week Bulindo-Kira'!K28</f>
        <v>1.7142857142857142</v>
      </c>
      <c r="L28" s="49">
        <f>'Avg Week Kira-Bulindo'!L28+'Avg Week Bulindo-Kira'!L28</f>
        <v>0.2857142857142857</v>
      </c>
      <c r="M28" s="49">
        <f>'Avg Week Kira-Bulindo'!M28+'Avg Week Bulindo-Kira'!M28</f>
        <v>142</v>
      </c>
      <c r="N28" s="49">
        <f>'Avg Week Kira-Bulindo'!N28+'Avg Week Bulindo-Kira'!N28</f>
        <v>0</v>
      </c>
      <c r="O28" s="15">
        <f t="shared" si="0"/>
        <v>130.85714285714286</v>
      </c>
      <c r="P28" s="15">
        <f t="shared" si="1"/>
        <v>272.85714285714289</v>
      </c>
      <c r="R28" s="1" t="s">
        <v>152</v>
      </c>
      <c r="S28" s="34">
        <f>SUM(C82:C85)</f>
        <v>65.5</v>
      </c>
      <c r="T28" s="34">
        <f t="shared" ref="T28:AF28" si="20">SUM(D82:D85)</f>
        <v>9.5</v>
      </c>
      <c r="U28" s="34">
        <f t="shared" si="20"/>
        <v>13</v>
      </c>
      <c r="V28" s="34">
        <f t="shared" si="20"/>
        <v>8</v>
      </c>
      <c r="W28" s="34">
        <f t="shared" si="20"/>
        <v>0</v>
      </c>
      <c r="X28" s="34">
        <f t="shared" si="20"/>
        <v>0</v>
      </c>
      <c r="Y28" s="34">
        <f t="shared" si="20"/>
        <v>3.5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106.5</v>
      </c>
      <c r="AD28" s="34">
        <f t="shared" si="20"/>
        <v>0</v>
      </c>
      <c r="AE28" s="58">
        <f t="shared" si="20"/>
        <v>100.5</v>
      </c>
      <c r="AF28" s="58">
        <f t="shared" si="20"/>
        <v>207</v>
      </c>
    </row>
    <row r="29" spans="2:32" ht="23.1" customHeight="1" x14ac:dyDescent="0.25">
      <c r="B29" s="23" t="s">
        <v>56</v>
      </c>
      <c r="C29" s="49">
        <f>'Avg Week Kira-Bulindo'!C29+'Avg Week Bulindo-Kira'!C29</f>
        <v>75.428571428571431</v>
      </c>
      <c r="D29" s="49">
        <f>'Avg Week Kira-Bulindo'!D29+'Avg Week Bulindo-Kira'!D29</f>
        <v>10.714285714285715</v>
      </c>
      <c r="E29" s="49">
        <f>'Avg Week Kira-Bulindo'!E29+'Avg Week Bulindo-Kira'!E29</f>
        <v>13.714285714285715</v>
      </c>
      <c r="F29" s="49">
        <f>'Avg Week Kira-Bulindo'!F29+'Avg Week Bulindo-Kira'!F29</f>
        <v>17.428571428571431</v>
      </c>
      <c r="G29" s="49">
        <f>'Avg Week Kira-Bulindo'!G29+'Avg Week Bulindo-Kira'!G29</f>
        <v>0.14285714285714285</v>
      </c>
      <c r="H29" s="49">
        <f>'Avg Week Kira-Bulindo'!H29+'Avg Week Bulindo-Kira'!H29</f>
        <v>0</v>
      </c>
      <c r="I29" s="49">
        <f>'Avg Week Kira-Bulindo'!I29+'Avg Week Bulindo-Kira'!I29</f>
        <v>14.428571428571427</v>
      </c>
      <c r="J29" s="49">
        <f>'Avg Week Kira-Bulindo'!J29+'Avg Week Bulindo-Kira'!J29</f>
        <v>3.7142857142857144</v>
      </c>
      <c r="K29" s="49">
        <f>'Avg Week Kira-Bulindo'!K29+'Avg Week Bulindo-Kira'!K29</f>
        <v>1.8571428571428572</v>
      </c>
      <c r="L29" s="49">
        <f>'Avg Week Kira-Bulindo'!L29+'Avg Week Bulindo-Kira'!L29</f>
        <v>0.2857142857142857</v>
      </c>
      <c r="M29" s="49">
        <f>'Avg Week Kira-Bulindo'!M29+'Avg Week Bulindo-Kira'!M29</f>
        <v>141.57142857142858</v>
      </c>
      <c r="N29" s="49">
        <f>'Avg Week Kira-Bulindo'!N29+'Avg Week Bulindo-Kira'!N29</f>
        <v>0</v>
      </c>
      <c r="O29" s="15">
        <f t="shared" si="0"/>
        <v>137.71428571428572</v>
      </c>
      <c r="P29" s="15">
        <f t="shared" si="1"/>
        <v>279.28571428571433</v>
      </c>
      <c r="R29" s="1" t="s">
        <v>153</v>
      </c>
      <c r="S29" s="34">
        <f>SUM(C86:C89)</f>
        <v>63</v>
      </c>
      <c r="T29" s="34">
        <f t="shared" ref="T29:AF29" si="21">SUM(D86:D89)</f>
        <v>6.5</v>
      </c>
      <c r="U29" s="34">
        <f t="shared" si="21"/>
        <v>9</v>
      </c>
      <c r="V29" s="34">
        <f t="shared" si="21"/>
        <v>2.5</v>
      </c>
      <c r="W29" s="34">
        <f t="shared" si="21"/>
        <v>0</v>
      </c>
      <c r="X29" s="34">
        <f t="shared" si="21"/>
        <v>0</v>
      </c>
      <c r="Y29" s="34">
        <f t="shared" si="21"/>
        <v>3.5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81.5</v>
      </c>
      <c r="AD29" s="34">
        <f t="shared" si="21"/>
        <v>0</v>
      </c>
      <c r="AE29" s="58">
        <f t="shared" si="21"/>
        <v>84.5</v>
      </c>
      <c r="AF29" s="58">
        <f t="shared" si="21"/>
        <v>166</v>
      </c>
    </row>
    <row r="30" spans="2:32" ht="23.1" customHeight="1" x14ac:dyDescent="0.25">
      <c r="B30" s="23" t="s">
        <v>57</v>
      </c>
      <c r="C30" s="49">
        <f>'Avg Week Kira-Bulindo'!C30+'Avg Week Bulindo-Kira'!C30</f>
        <v>90.142857142857139</v>
      </c>
      <c r="D30" s="49">
        <f>'Avg Week Kira-Bulindo'!D30+'Avg Week Bulindo-Kira'!D30</f>
        <v>13.714285714285715</v>
      </c>
      <c r="E30" s="49">
        <f>'Avg Week Kira-Bulindo'!E30+'Avg Week Bulindo-Kira'!E30</f>
        <v>10.428571428571427</v>
      </c>
      <c r="F30" s="49">
        <f>'Avg Week Kira-Bulindo'!F30+'Avg Week Bulindo-Kira'!F30</f>
        <v>22.142857142857142</v>
      </c>
      <c r="G30" s="49">
        <f>'Avg Week Kira-Bulindo'!G30+'Avg Week Bulindo-Kira'!G30</f>
        <v>0.2857142857142857</v>
      </c>
      <c r="H30" s="49">
        <f>'Avg Week Kira-Bulindo'!H30+'Avg Week Bulindo-Kira'!H30</f>
        <v>0.14285714285714285</v>
      </c>
      <c r="I30" s="49">
        <f>'Avg Week Kira-Bulindo'!I30+'Avg Week Bulindo-Kira'!I30</f>
        <v>16.571428571428569</v>
      </c>
      <c r="J30" s="49">
        <f>'Avg Week Kira-Bulindo'!J30+'Avg Week Bulindo-Kira'!J30</f>
        <v>2.4285714285714288</v>
      </c>
      <c r="K30" s="49">
        <f>'Avg Week Kira-Bulindo'!K30+'Avg Week Bulindo-Kira'!K30</f>
        <v>1.2857142857142856</v>
      </c>
      <c r="L30" s="49">
        <f>'Avg Week Kira-Bulindo'!L30+'Avg Week Bulindo-Kira'!L30</f>
        <v>0.14285714285714285</v>
      </c>
      <c r="M30" s="49">
        <f>'Avg Week Kira-Bulindo'!M30+'Avg Week Bulindo-Kira'!M30</f>
        <v>143.85714285714286</v>
      </c>
      <c r="N30" s="49">
        <f>'Avg Week Kira-Bulindo'!N30+'Avg Week Bulindo-Kira'!N30</f>
        <v>0.14285714285714285</v>
      </c>
      <c r="O30" s="15">
        <f t="shared" si="0"/>
        <v>157.42857142857142</v>
      </c>
      <c r="P30" s="15">
        <f t="shared" si="1"/>
        <v>301.28571428571428</v>
      </c>
      <c r="R30" s="1" t="s">
        <v>154</v>
      </c>
      <c r="S30" s="34">
        <f>SUM(C90:C93)</f>
        <v>49</v>
      </c>
      <c r="T30" s="34">
        <f t="shared" ref="T30:AF30" si="22">SUM(D90:D93)</f>
        <v>9</v>
      </c>
      <c r="U30" s="34">
        <f t="shared" si="22"/>
        <v>2.5</v>
      </c>
      <c r="V30" s="34">
        <f t="shared" si="22"/>
        <v>3</v>
      </c>
      <c r="W30" s="34">
        <f t="shared" si="22"/>
        <v>0</v>
      </c>
      <c r="X30" s="34">
        <f t="shared" si="22"/>
        <v>1</v>
      </c>
      <c r="Y30" s="34">
        <f t="shared" si="22"/>
        <v>3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46</v>
      </c>
      <c r="AD30" s="34">
        <f t="shared" si="22"/>
        <v>0</v>
      </c>
      <c r="AE30" s="58">
        <f t="shared" si="22"/>
        <v>67.5</v>
      </c>
      <c r="AF30" s="58">
        <f t="shared" si="22"/>
        <v>113.5</v>
      </c>
    </row>
    <row r="31" spans="2:32" ht="23.1" customHeight="1" x14ac:dyDescent="0.25">
      <c r="B31" s="24" t="s">
        <v>58</v>
      </c>
      <c r="C31" s="49">
        <f>'Avg Week Kira-Bulindo'!C31+'Avg Week Bulindo-Kira'!C31</f>
        <v>69.714285714285722</v>
      </c>
      <c r="D31" s="49">
        <f>'Avg Week Kira-Bulindo'!D31+'Avg Week Bulindo-Kira'!D31</f>
        <v>9.2857142857142865</v>
      </c>
      <c r="E31" s="49">
        <f>'Avg Week Kira-Bulindo'!E31+'Avg Week Bulindo-Kira'!E31</f>
        <v>11.857142857142858</v>
      </c>
      <c r="F31" s="49">
        <f>'Avg Week Kira-Bulindo'!F31+'Avg Week Bulindo-Kira'!F31</f>
        <v>15.571428571428573</v>
      </c>
      <c r="G31" s="49">
        <f>'Avg Week Kira-Bulindo'!G31+'Avg Week Bulindo-Kira'!G31</f>
        <v>0.2857142857142857</v>
      </c>
      <c r="H31" s="49">
        <f>'Avg Week Kira-Bulindo'!H31+'Avg Week Bulindo-Kira'!H31</f>
        <v>0</v>
      </c>
      <c r="I31" s="49">
        <f>'Avg Week Kira-Bulindo'!I31+'Avg Week Bulindo-Kira'!I31</f>
        <v>13.571428571428573</v>
      </c>
      <c r="J31" s="49">
        <f>'Avg Week Kira-Bulindo'!J31+'Avg Week Bulindo-Kira'!J31</f>
        <v>1</v>
      </c>
      <c r="K31" s="49">
        <f>'Avg Week Kira-Bulindo'!K31+'Avg Week Bulindo-Kira'!K31</f>
        <v>1.2857142857142856</v>
      </c>
      <c r="L31" s="49">
        <f>'Avg Week Kira-Bulindo'!L31+'Avg Week Bulindo-Kira'!L31</f>
        <v>0</v>
      </c>
      <c r="M31" s="49">
        <f>'Avg Week Kira-Bulindo'!M31+'Avg Week Bulindo-Kira'!M31</f>
        <v>124.71428571428572</v>
      </c>
      <c r="N31" s="49">
        <f>'Avg Week Kira-Bulindo'!N31+'Avg Week Bulindo-Kira'!N31</f>
        <v>0</v>
      </c>
      <c r="O31" s="15">
        <f t="shared" si="0"/>
        <v>122.5714285714286</v>
      </c>
      <c r="P31" s="15">
        <f t="shared" si="1"/>
        <v>247.28571428571433</v>
      </c>
      <c r="R31" s="1" t="s">
        <v>155</v>
      </c>
      <c r="S31" s="34">
        <f>SUM(C94:C97)</f>
        <v>41.5</v>
      </c>
      <c r="T31" s="34">
        <f t="shared" ref="T31:AF31" si="23">SUM(D94:D97)</f>
        <v>9.5</v>
      </c>
      <c r="U31" s="34">
        <f t="shared" si="23"/>
        <v>4</v>
      </c>
      <c r="V31" s="34">
        <f t="shared" si="23"/>
        <v>5</v>
      </c>
      <c r="W31" s="34">
        <f t="shared" si="23"/>
        <v>3</v>
      </c>
      <c r="X31" s="34">
        <f t="shared" si="23"/>
        <v>0</v>
      </c>
      <c r="Y31" s="34">
        <f t="shared" si="23"/>
        <v>6</v>
      </c>
      <c r="Z31" s="34">
        <f t="shared" si="23"/>
        <v>0.5</v>
      </c>
      <c r="AA31" s="34">
        <f t="shared" si="23"/>
        <v>0</v>
      </c>
      <c r="AB31" s="34">
        <f t="shared" si="23"/>
        <v>0</v>
      </c>
      <c r="AC31" s="34">
        <f t="shared" si="23"/>
        <v>54</v>
      </c>
      <c r="AD31" s="34">
        <f t="shared" si="23"/>
        <v>0</v>
      </c>
      <c r="AE31" s="58">
        <f t="shared" si="23"/>
        <v>69.5</v>
      </c>
      <c r="AF31" s="58">
        <f t="shared" si="23"/>
        <v>123.5</v>
      </c>
    </row>
    <row r="32" spans="2:32" ht="23.1" customHeight="1" x14ac:dyDescent="0.25">
      <c r="B32" s="24" t="s">
        <v>59</v>
      </c>
      <c r="C32" s="49">
        <f>'Avg Week Kira-Bulindo'!C32+'Avg Week Bulindo-Kira'!C32</f>
        <v>71.714285714285708</v>
      </c>
      <c r="D32" s="49">
        <f>'Avg Week Kira-Bulindo'!D32+'Avg Week Bulindo-Kira'!D32</f>
        <v>11.857142857142858</v>
      </c>
      <c r="E32" s="49">
        <f>'Avg Week Kira-Bulindo'!E32+'Avg Week Bulindo-Kira'!E32</f>
        <v>8.8571428571428577</v>
      </c>
      <c r="F32" s="49">
        <f>'Avg Week Kira-Bulindo'!F32+'Avg Week Bulindo-Kira'!F32</f>
        <v>18</v>
      </c>
      <c r="G32" s="49">
        <f>'Avg Week Kira-Bulindo'!G32+'Avg Week Bulindo-Kira'!G32</f>
        <v>0.42857142857142855</v>
      </c>
      <c r="H32" s="49">
        <f>'Avg Week Kira-Bulindo'!H32+'Avg Week Bulindo-Kira'!H32</f>
        <v>0</v>
      </c>
      <c r="I32" s="49">
        <f>'Avg Week Kira-Bulindo'!I32+'Avg Week Bulindo-Kira'!I32</f>
        <v>14.571428571428571</v>
      </c>
      <c r="J32" s="49">
        <f>'Avg Week Kira-Bulindo'!J32+'Avg Week Bulindo-Kira'!J32</f>
        <v>1.2857142857142856</v>
      </c>
      <c r="K32" s="49">
        <f>'Avg Week Kira-Bulindo'!K32+'Avg Week Bulindo-Kira'!K32</f>
        <v>1.5714285714285716</v>
      </c>
      <c r="L32" s="49">
        <f>'Avg Week Kira-Bulindo'!L32+'Avg Week Bulindo-Kira'!L32</f>
        <v>0</v>
      </c>
      <c r="M32" s="49">
        <f>'Avg Week Kira-Bulindo'!M32+'Avg Week Bulindo-Kira'!M32</f>
        <v>123.14285714285714</v>
      </c>
      <c r="N32" s="49">
        <f>'Avg Week Kira-Bulindo'!N32+'Avg Week Bulindo-Kira'!N32</f>
        <v>0</v>
      </c>
      <c r="O32" s="15">
        <f t="shared" si="0"/>
        <v>128.28571428571431</v>
      </c>
      <c r="P32" s="15">
        <f t="shared" si="1"/>
        <v>251.42857142857144</v>
      </c>
      <c r="R32" s="1" t="s">
        <v>156</v>
      </c>
      <c r="S32" s="34">
        <f>SUM(C98:C101)</f>
        <v>77</v>
      </c>
      <c r="T32" s="34">
        <f t="shared" ref="T32:AF32" si="24">SUM(D98:D101)</f>
        <v>12</v>
      </c>
      <c r="U32" s="34">
        <f t="shared" si="24"/>
        <v>9</v>
      </c>
      <c r="V32" s="34">
        <f t="shared" si="24"/>
        <v>36.5</v>
      </c>
      <c r="W32" s="34">
        <f t="shared" si="24"/>
        <v>2.5</v>
      </c>
      <c r="X32" s="34">
        <f t="shared" si="24"/>
        <v>0</v>
      </c>
      <c r="Y32" s="34">
        <f t="shared" si="24"/>
        <v>5</v>
      </c>
      <c r="Z32" s="34">
        <f t="shared" si="24"/>
        <v>1.5</v>
      </c>
      <c r="AA32" s="34">
        <f t="shared" si="24"/>
        <v>0</v>
      </c>
      <c r="AB32" s="34">
        <f t="shared" si="24"/>
        <v>0</v>
      </c>
      <c r="AC32" s="34">
        <f t="shared" si="24"/>
        <v>62.5</v>
      </c>
      <c r="AD32" s="34">
        <f t="shared" si="24"/>
        <v>0</v>
      </c>
      <c r="AE32" s="58">
        <f t="shared" si="24"/>
        <v>143.5</v>
      </c>
      <c r="AF32" s="58">
        <f t="shared" si="24"/>
        <v>206</v>
      </c>
    </row>
    <row r="33" spans="2:32" ht="23.1" customHeight="1" x14ac:dyDescent="0.25">
      <c r="B33" s="23" t="s">
        <v>60</v>
      </c>
      <c r="C33" s="49">
        <f>'Avg Week Kira-Bulindo'!C33+'Avg Week Bulindo-Kira'!C33</f>
        <v>75</v>
      </c>
      <c r="D33" s="49">
        <f>'Avg Week Kira-Bulindo'!D33+'Avg Week Bulindo-Kira'!D33</f>
        <v>11</v>
      </c>
      <c r="E33" s="49">
        <f>'Avg Week Kira-Bulindo'!E33+'Avg Week Bulindo-Kira'!E33</f>
        <v>11</v>
      </c>
      <c r="F33" s="49">
        <f>'Avg Week Kira-Bulindo'!F33+'Avg Week Bulindo-Kira'!F33</f>
        <v>16.285714285714285</v>
      </c>
      <c r="G33" s="49">
        <f>'Avg Week Kira-Bulindo'!G33+'Avg Week Bulindo-Kira'!G33</f>
        <v>0.14285714285714285</v>
      </c>
      <c r="H33" s="49">
        <f>'Avg Week Kira-Bulindo'!H33+'Avg Week Bulindo-Kira'!H33</f>
        <v>0</v>
      </c>
      <c r="I33" s="49">
        <f>'Avg Week Kira-Bulindo'!I33+'Avg Week Bulindo-Kira'!I33</f>
        <v>11</v>
      </c>
      <c r="J33" s="49">
        <f>'Avg Week Kira-Bulindo'!J33+'Avg Week Bulindo-Kira'!J33</f>
        <v>3</v>
      </c>
      <c r="K33" s="49">
        <f>'Avg Week Kira-Bulindo'!K33+'Avg Week Bulindo-Kira'!K33</f>
        <v>0.71428571428571419</v>
      </c>
      <c r="L33" s="49">
        <f>'Avg Week Kira-Bulindo'!L33+'Avg Week Bulindo-Kira'!L33</f>
        <v>0</v>
      </c>
      <c r="M33" s="49">
        <f>'Avg Week Kira-Bulindo'!M33+'Avg Week Bulindo-Kira'!M33</f>
        <v>113.42857142857142</v>
      </c>
      <c r="N33" s="49">
        <f>'Avg Week Kira-Bulindo'!N33+'Avg Week Bulindo-Kira'!N33</f>
        <v>0</v>
      </c>
      <c r="O33" s="15">
        <f t="shared" si="0"/>
        <v>128.14285714285714</v>
      </c>
      <c r="P33" s="15">
        <f t="shared" si="1"/>
        <v>241.57142857142856</v>
      </c>
      <c r="R33" s="1" t="s">
        <v>157</v>
      </c>
      <c r="S33" s="34">
        <f>SUM(C102:C105)</f>
        <v>330</v>
      </c>
      <c r="T33" s="34">
        <f t="shared" ref="T33:AF33" si="25">SUM(D102:D105)</f>
        <v>31.5</v>
      </c>
      <c r="U33" s="34">
        <f t="shared" si="25"/>
        <v>22.5</v>
      </c>
      <c r="V33" s="34">
        <f t="shared" si="25"/>
        <v>62.5</v>
      </c>
      <c r="W33" s="34">
        <f t="shared" si="25"/>
        <v>3.5</v>
      </c>
      <c r="X33" s="34">
        <f t="shared" si="25"/>
        <v>0</v>
      </c>
      <c r="Y33" s="34">
        <f t="shared" si="25"/>
        <v>10</v>
      </c>
      <c r="Z33" s="34">
        <f t="shared" si="25"/>
        <v>1</v>
      </c>
      <c r="AA33" s="34">
        <f t="shared" si="25"/>
        <v>0</v>
      </c>
      <c r="AB33" s="34">
        <f t="shared" si="25"/>
        <v>0.5</v>
      </c>
      <c r="AC33" s="34">
        <f t="shared" si="25"/>
        <v>153</v>
      </c>
      <c r="AD33" s="34">
        <f t="shared" si="25"/>
        <v>0</v>
      </c>
      <c r="AE33" s="58">
        <f t="shared" si="25"/>
        <v>461.5</v>
      </c>
      <c r="AF33" s="58">
        <f t="shared" si="25"/>
        <v>614.5</v>
      </c>
    </row>
    <row r="34" spans="2:32" ht="23.1" customHeight="1" x14ac:dyDescent="0.25">
      <c r="B34" s="24" t="s">
        <v>61</v>
      </c>
      <c r="C34" s="49">
        <f>'Avg Week Kira-Bulindo'!C34+'Avg Week Bulindo-Kira'!C34</f>
        <v>70.857142857142861</v>
      </c>
      <c r="D34" s="49">
        <f>'Avg Week Kira-Bulindo'!D34+'Avg Week Bulindo-Kira'!D34</f>
        <v>12.571428571428571</v>
      </c>
      <c r="E34" s="49">
        <f>'Avg Week Kira-Bulindo'!E34+'Avg Week Bulindo-Kira'!E34</f>
        <v>18.142857142857142</v>
      </c>
      <c r="F34" s="49">
        <f>'Avg Week Kira-Bulindo'!F34+'Avg Week Bulindo-Kira'!F34</f>
        <v>18</v>
      </c>
      <c r="G34" s="49">
        <f>'Avg Week Kira-Bulindo'!G34+'Avg Week Bulindo-Kira'!G34</f>
        <v>0</v>
      </c>
      <c r="H34" s="49">
        <f>'Avg Week Kira-Bulindo'!H34+'Avg Week Bulindo-Kira'!H34</f>
        <v>0</v>
      </c>
      <c r="I34" s="49">
        <f>'Avg Week Kira-Bulindo'!I34+'Avg Week Bulindo-Kira'!I34</f>
        <v>13.571428571428573</v>
      </c>
      <c r="J34" s="49">
        <f>'Avg Week Kira-Bulindo'!J34+'Avg Week Bulindo-Kira'!J34</f>
        <v>2.8571428571428572</v>
      </c>
      <c r="K34" s="49">
        <f>'Avg Week Kira-Bulindo'!K34+'Avg Week Bulindo-Kira'!K34</f>
        <v>1.4285714285714286</v>
      </c>
      <c r="L34" s="49">
        <f>'Avg Week Kira-Bulindo'!L34+'Avg Week Bulindo-Kira'!L34</f>
        <v>0.14285714285714285</v>
      </c>
      <c r="M34" s="49">
        <f>'Avg Week Kira-Bulindo'!M34+'Avg Week Bulindo-Kira'!M34</f>
        <v>114.42857142857143</v>
      </c>
      <c r="N34" s="49">
        <f>'Avg Week Kira-Bulindo'!N34+'Avg Week Bulindo-Kira'!N34</f>
        <v>0.14285714285714285</v>
      </c>
      <c r="O34" s="15">
        <f t="shared" si="0"/>
        <v>137.71428571428569</v>
      </c>
      <c r="P34" s="15">
        <f t="shared" si="1"/>
        <v>252.14285714285714</v>
      </c>
      <c r="R34" s="38" t="s">
        <v>90</v>
      </c>
      <c r="S34" s="39">
        <f t="shared" ref="S34:AF34" si="26">MAX(S10:S12)</f>
        <v>425.28571428571433</v>
      </c>
      <c r="T34" s="39">
        <f t="shared" si="26"/>
        <v>53.285714285714292</v>
      </c>
      <c r="U34" s="39">
        <f t="shared" si="26"/>
        <v>46.714285714285722</v>
      </c>
      <c r="V34" s="39">
        <f t="shared" si="26"/>
        <v>85.142857142857139</v>
      </c>
      <c r="W34" s="39">
        <f t="shared" si="26"/>
        <v>4.4285714285714288</v>
      </c>
      <c r="X34" s="39">
        <f t="shared" si="26"/>
        <v>1</v>
      </c>
      <c r="Y34" s="39">
        <f t="shared" si="26"/>
        <v>49.142857142857146</v>
      </c>
      <c r="Z34" s="39">
        <f t="shared" si="26"/>
        <v>7.4285714285714288</v>
      </c>
      <c r="AA34" s="39">
        <f t="shared" si="26"/>
        <v>6</v>
      </c>
      <c r="AB34" s="39">
        <f t="shared" si="26"/>
        <v>0.42857142857142855</v>
      </c>
      <c r="AC34" s="39">
        <f t="shared" si="26"/>
        <v>736.28571428571422</v>
      </c>
      <c r="AD34" s="39">
        <f t="shared" si="26"/>
        <v>0.42857142857142855</v>
      </c>
      <c r="AE34" s="40">
        <f t="shared" si="26"/>
        <v>648</v>
      </c>
      <c r="AF34" s="40">
        <f t="shared" si="26"/>
        <v>1357.7142857142858</v>
      </c>
    </row>
    <row r="35" spans="2:32" ht="23.1" customHeight="1" x14ac:dyDescent="0.25">
      <c r="B35" s="24" t="s">
        <v>62</v>
      </c>
      <c r="C35" s="49">
        <f>'Avg Week Kira-Bulindo'!C35+'Avg Week Bulindo-Kira'!C35</f>
        <v>61.714285714285708</v>
      </c>
      <c r="D35" s="49">
        <f>'Avg Week Kira-Bulindo'!D35+'Avg Week Bulindo-Kira'!D35</f>
        <v>10.857142857142858</v>
      </c>
      <c r="E35" s="49">
        <f>'Avg Week Kira-Bulindo'!E35+'Avg Week Bulindo-Kira'!E35</f>
        <v>9.2857142857142847</v>
      </c>
      <c r="F35" s="49">
        <f>'Avg Week Kira-Bulindo'!F35+'Avg Week Bulindo-Kira'!F35</f>
        <v>13.714285714285715</v>
      </c>
      <c r="G35" s="49">
        <f>'Avg Week Kira-Bulindo'!G35+'Avg Week Bulindo-Kira'!G35</f>
        <v>0</v>
      </c>
      <c r="H35" s="49">
        <f>'Avg Week Kira-Bulindo'!H35+'Avg Week Bulindo-Kira'!H35</f>
        <v>0</v>
      </c>
      <c r="I35" s="49">
        <f>'Avg Week Kira-Bulindo'!I35+'Avg Week Bulindo-Kira'!I35</f>
        <v>11.571428571428571</v>
      </c>
      <c r="J35" s="49">
        <f>'Avg Week Kira-Bulindo'!J35+'Avg Week Bulindo-Kira'!J35</f>
        <v>2.5714285714285712</v>
      </c>
      <c r="K35" s="49">
        <f>'Avg Week Kira-Bulindo'!K35+'Avg Week Bulindo-Kira'!K35</f>
        <v>1.4285714285714284</v>
      </c>
      <c r="L35" s="49">
        <f>'Avg Week Kira-Bulindo'!L35+'Avg Week Bulindo-Kira'!L35</f>
        <v>0</v>
      </c>
      <c r="M35" s="49">
        <f>'Avg Week Kira-Bulindo'!M35+'Avg Week Bulindo-Kira'!M35</f>
        <v>102.85714285714286</v>
      </c>
      <c r="N35" s="49">
        <f>'Avg Week Kira-Bulindo'!N35+'Avg Week Bulindo-Kira'!N35</f>
        <v>0</v>
      </c>
      <c r="O35" s="15">
        <f t="shared" si="0"/>
        <v>111.14285714285715</v>
      </c>
      <c r="P35" s="15">
        <f t="shared" si="1"/>
        <v>214</v>
      </c>
      <c r="R35" s="38" t="s">
        <v>91</v>
      </c>
      <c r="S35" s="39">
        <f t="shared" ref="S35:AF35" si="27">MAX(S13:S18)</f>
        <v>314.85714285714289</v>
      </c>
      <c r="T35" s="39">
        <f t="shared" si="27"/>
        <v>55.857142857142854</v>
      </c>
      <c r="U35" s="39">
        <f t="shared" si="27"/>
        <v>48.714285714285715</v>
      </c>
      <c r="V35" s="39">
        <f t="shared" si="27"/>
        <v>72.857142857142861</v>
      </c>
      <c r="W35" s="39">
        <f t="shared" si="27"/>
        <v>1.8571428571428572</v>
      </c>
      <c r="X35" s="39">
        <f t="shared" si="27"/>
        <v>1.8571428571428572</v>
      </c>
      <c r="Y35" s="39">
        <f t="shared" si="27"/>
        <v>64.142857142857139</v>
      </c>
      <c r="Z35" s="39">
        <f t="shared" si="27"/>
        <v>11</v>
      </c>
      <c r="AA35" s="39">
        <f t="shared" si="27"/>
        <v>7.5714285714285712</v>
      </c>
      <c r="AB35" s="39">
        <f t="shared" si="27"/>
        <v>1.2857142857142856</v>
      </c>
      <c r="AC35" s="39">
        <f t="shared" si="27"/>
        <v>636</v>
      </c>
      <c r="AD35" s="39">
        <f t="shared" si="27"/>
        <v>0.85714285714285698</v>
      </c>
      <c r="AE35" s="40">
        <f t="shared" si="27"/>
        <v>567.42857142857133</v>
      </c>
      <c r="AF35" s="40">
        <f t="shared" si="27"/>
        <v>1203.4285714285713</v>
      </c>
    </row>
    <row r="36" spans="2:32" ht="23.1" customHeight="1" x14ac:dyDescent="0.25">
      <c r="B36" s="24" t="s">
        <v>63</v>
      </c>
      <c r="C36" s="49">
        <f>'Avg Week Kira-Bulindo'!C36+'Avg Week Bulindo-Kira'!C36</f>
        <v>69.857142857142861</v>
      </c>
      <c r="D36" s="49">
        <f>'Avg Week Kira-Bulindo'!D36+'Avg Week Bulindo-Kira'!D36</f>
        <v>12.142857142857142</v>
      </c>
      <c r="E36" s="49">
        <f>'Avg Week Kira-Bulindo'!E36+'Avg Week Bulindo-Kira'!E36</f>
        <v>12.571428571428571</v>
      </c>
      <c r="F36" s="49">
        <f>'Avg Week Kira-Bulindo'!F36+'Avg Week Bulindo-Kira'!F36</f>
        <v>23.428571428571427</v>
      </c>
      <c r="G36" s="49">
        <f>'Avg Week Kira-Bulindo'!G36+'Avg Week Bulindo-Kira'!G36</f>
        <v>0.2857142857142857</v>
      </c>
      <c r="H36" s="49">
        <f>'Avg Week Kira-Bulindo'!H36+'Avg Week Bulindo-Kira'!H36</f>
        <v>0.5714285714285714</v>
      </c>
      <c r="I36" s="49">
        <f>'Avg Week Kira-Bulindo'!I36+'Avg Week Bulindo-Kira'!I36</f>
        <v>13.857142857142858</v>
      </c>
      <c r="J36" s="49">
        <f>'Avg Week Kira-Bulindo'!J36+'Avg Week Bulindo-Kira'!J36</f>
        <v>2.7142857142857144</v>
      </c>
      <c r="K36" s="49">
        <f>'Avg Week Kira-Bulindo'!K36+'Avg Week Bulindo-Kira'!K36</f>
        <v>1.1428571428571428</v>
      </c>
      <c r="L36" s="49">
        <f>'Avg Week Kira-Bulindo'!L36+'Avg Week Bulindo-Kira'!L36</f>
        <v>0.14285714285714285</v>
      </c>
      <c r="M36" s="49">
        <f>'Avg Week Kira-Bulindo'!M36+'Avg Week Bulindo-Kira'!M36</f>
        <v>105.57142857142857</v>
      </c>
      <c r="N36" s="49">
        <f>'Avg Week Kira-Bulindo'!N36+'Avg Week Bulindo-Kira'!N36</f>
        <v>0.5714285714285714</v>
      </c>
      <c r="O36" s="15">
        <f t="shared" si="0"/>
        <v>137.28571428571431</v>
      </c>
      <c r="P36" s="15">
        <f t="shared" si="1"/>
        <v>242.85714285714286</v>
      </c>
      <c r="R36" s="38" t="s">
        <v>92</v>
      </c>
      <c r="S36" s="39">
        <f t="shared" ref="S36:AF36" si="28">MAX(S19:S21)</f>
        <v>509.85714285714289</v>
      </c>
      <c r="T36" s="39">
        <f t="shared" si="28"/>
        <v>76.571428571428569</v>
      </c>
      <c r="U36" s="39">
        <f t="shared" si="28"/>
        <v>53.142857142857139</v>
      </c>
      <c r="V36" s="39">
        <f t="shared" si="28"/>
        <v>87.428571428571416</v>
      </c>
      <c r="W36" s="39">
        <f t="shared" si="28"/>
        <v>4.7142857142857135</v>
      </c>
      <c r="X36" s="39">
        <f t="shared" si="28"/>
        <v>0.42857142857142855</v>
      </c>
      <c r="Y36" s="39">
        <f t="shared" si="28"/>
        <v>43.857142857142861</v>
      </c>
      <c r="Z36" s="39">
        <f t="shared" si="28"/>
        <v>13.857142857142858</v>
      </c>
      <c r="AA36" s="39">
        <f t="shared" si="28"/>
        <v>7.2857142857142865</v>
      </c>
      <c r="AB36" s="39">
        <f t="shared" si="28"/>
        <v>0.71428571428571419</v>
      </c>
      <c r="AC36" s="39">
        <f t="shared" si="28"/>
        <v>548.42857142857133</v>
      </c>
      <c r="AD36" s="39">
        <f t="shared" si="28"/>
        <v>0.5714285714285714</v>
      </c>
      <c r="AE36" s="40">
        <f t="shared" si="28"/>
        <v>771.57142857142844</v>
      </c>
      <c r="AF36" s="40">
        <f t="shared" si="28"/>
        <v>1301</v>
      </c>
    </row>
    <row r="37" spans="2:32" ht="23.1" customHeight="1" x14ac:dyDescent="0.25">
      <c r="B37" s="23" t="s">
        <v>64</v>
      </c>
      <c r="C37" s="49">
        <f>'Avg Week Kira-Bulindo'!C37+'Avg Week Bulindo-Kira'!C37</f>
        <v>62</v>
      </c>
      <c r="D37" s="49">
        <f>'Avg Week Kira-Bulindo'!D37+'Avg Week Bulindo-Kira'!D37</f>
        <v>10.571428571428571</v>
      </c>
      <c r="E37" s="49">
        <f>'Avg Week Kira-Bulindo'!E37+'Avg Week Bulindo-Kira'!E37</f>
        <v>8.2857142857142847</v>
      </c>
      <c r="F37" s="49">
        <f>'Avg Week Kira-Bulindo'!F37+'Avg Week Bulindo-Kira'!F37</f>
        <v>15.142857142857142</v>
      </c>
      <c r="G37" s="49">
        <f>'Avg Week Kira-Bulindo'!G37+'Avg Week Bulindo-Kira'!G37</f>
        <v>0.2857142857142857</v>
      </c>
      <c r="H37" s="49">
        <f>'Avg Week Kira-Bulindo'!H37+'Avg Week Bulindo-Kira'!H37</f>
        <v>0</v>
      </c>
      <c r="I37" s="49">
        <f>'Avg Week Kira-Bulindo'!I37+'Avg Week Bulindo-Kira'!I37</f>
        <v>13.285714285714285</v>
      </c>
      <c r="J37" s="49">
        <f>'Avg Week Kira-Bulindo'!J37+'Avg Week Bulindo-Kira'!J37</f>
        <v>2.1428571428571428</v>
      </c>
      <c r="K37" s="49">
        <f>'Avg Week Kira-Bulindo'!K37+'Avg Week Bulindo-Kira'!K37</f>
        <v>2</v>
      </c>
      <c r="L37" s="49">
        <f>'Avg Week Kira-Bulindo'!L37+'Avg Week Bulindo-Kira'!L37</f>
        <v>0.14285714285714285</v>
      </c>
      <c r="M37" s="49">
        <f>'Avg Week Kira-Bulindo'!M37+'Avg Week Bulindo-Kira'!M37</f>
        <v>95.571428571428569</v>
      </c>
      <c r="N37" s="49">
        <f>'Avg Week Kira-Bulindo'!N37+'Avg Week Bulindo-Kira'!N37</f>
        <v>0.14285714285714285</v>
      </c>
      <c r="O37" s="15">
        <f t="shared" si="0"/>
        <v>114</v>
      </c>
      <c r="P37" s="15">
        <f t="shared" si="1"/>
        <v>209.57142857142858</v>
      </c>
      <c r="R37" s="37" t="s">
        <v>85</v>
      </c>
      <c r="S37" s="35">
        <f t="shared" ref="S37:AF37" si="29">SUM(S10:S12)</f>
        <v>1104.1428571428573</v>
      </c>
      <c r="T37" s="16">
        <f t="shared" si="29"/>
        <v>158</v>
      </c>
      <c r="U37" s="16">
        <f t="shared" si="29"/>
        <v>135.71428571428572</v>
      </c>
      <c r="V37" s="16">
        <f t="shared" si="29"/>
        <v>239.14285714285714</v>
      </c>
      <c r="W37" s="16">
        <f t="shared" si="29"/>
        <v>6.4285714285714288</v>
      </c>
      <c r="X37" s="16">
        <f t="shared" si="29"/>
        <v>1.9999999999999998</v>
      </c>
      <c r="Y37" s="16">
        <f t="shared" si="29"/>
        <v>118.85714285714286</v>
      </c>
      <c r="Z37" s="16">
        <f t="shared" si="29"/>
        <v>15.571428571428571</v>
      </c>
      <c r="AA37" s="16">
        <f t="shared" si="29"/>
        <v>12.857142857142858</v>
      </c>
      <c r="AB37" s="16">
        <f t="shared" si="29"/>
        <v>0.99999999999999989</v>
      </c>
      <c r="AC37" s="16">
        <f t="shared" si="29"/>
        <v>2127.8571428571431</v>
      </c>
      <c r="AD37" s="16">
        <f t="shared" si="29"/>
        <v>0.8571428571428571</v>
      </c>
      <c r="AE37" s="32">
        <f t="shared" si="29"/>
        <v>1794.5714285714284</v>
      </c>
      <c r="AF37" s="32">
        <f t="shared" si="29"/>
        <v>3922.4285714285716</v>
      </c>
    </row>
    <row r="38" spans="2:32" ht="23.1" customHeight="1" x14ac:dyDescent="0.25">
      <c r="B38" s="24" t="s">
        <v>65</v>
      </c>
      <c r="C38" s="49">
        <f>'Avg Week Kira-Bulindo'!C38+'Avg Week Bulindo-Kira'!C38</f>
        <v>68.571428571428569</v>
      </c>
      <c r="D38" s="49">
        <f>'Avg Week Kira-Bulindo'!D38+'Avg Week Bulindo-Kira'!D38</f>
        <v>11.714285714285715</v>
      </c>
      <c r="E38" s="49">
        <f>'Avg Week Kira-Bulindo'!E38+'Avg Week Bulindo-Kira'!E38</f>
        <v>8.8571428571428577</v>
      </c>
      <c r="F38" s="49">
        <f>'Avg Week Kira-Bulindo'!F38+'Avg Week Bulindo-Kira'!F38</f>
        <v>18.571428571428569</v>
      </c>
      <c r="G38" s="49">
        <f>'Avg Week Kira-Bulindo'!G38+'Avg Week Bulindo-Kira'!G38</f>
        <v>0.42857142857142855</v>
      </c>
      <c r="H38" s="49">
        <f>'Avg Week Kira-Bulindo'!H38+'Avg Week Bulindo-Kira'!H38</f>
        <v>0</v>
      </c>
      <c r="I38" s="49">
        <f>'Avg Week Kira-Bulindo'!I38+'Avg Week Bulindo-Kira'!I38</f>
        <v>10.142857142857142</v>
      </c>
      <c r="J38" s="49">
        <f>'Avg Week Kira-Bulindo'!J38+'Avg Week Bulindo-Kira'!J38</f>
        <v>3.4285714285714288</v>
      </c>
      <c r="K38" s="49">
        <f>'Avg Week Kira-Bulindo'!K38+'Avg Week Bulindo-Kira'!K38</f>
        <v>2.1428571428571428</v>
      </c>
      <c r="L38" s="49">
        <f>'Avg Week Kira-Bulindo'!L38+'Avg Week Bulindo-Kira'!L38</f>
        <v>0</v>
      </c>
      <c r="M38" s="49">
        <f>'Avg Week Kira-Bulindo'!M38+'Avg Week Bulindo-Kira'!M38</f>
        <v>105.42857142857142</v>
      </c>
      <c r="N38" s="49">
        <f>'Avg Week Kira-Bulindo'!N38+'Avg Week Bulindo-Kira'!N38</f>
        <v>0.14285714285714285</v>
      </c>
      <c r="O38" s="15">
        <f t="shared" si="0"/>
        <v>123.99999999999999</v>
      </c>
      <c r="P38" s="15">
        <f t="shared" si="1"/>
        <v>229.42857142857142</v>
      </c>
      <c r="R38" s="28" t="s">
        <v>86</v>
      </c>
      <c r="S38" s="16">
        <f t="shared" ref="S38:AF38" si="30">SUM(S13:S18)</f>
        <v>1789.5714285714287</v>
      </c>
      <c r="T38" s="16">
        <f t="shared" si="30"/>
        <v>287</v>
      </c>
      <c r="U38" s="16">
        <f t="shared" si="30"/>
        <v>269.57142857142856</v>
      </c>
      <c r="V38" s="16">
        <f t="shared" si="30"/>
        <v>421.14285714285717</v>
      </c>
      <c r="W38" s="16">
        <f t="shared" si="30"/>
        <v>6.7142857142857135</v>
      </c>
      <c r="X38" s="16">
        <f t="shared" si="30"/>
        <v>3.4285714285714288</v>
      </c>
      <c r="Y38" s="16">
        <f t="shared" si="30"/>
        <v>335</v>
      </c>
      <c r="Z38" s="16">
        <f t="shared" si="30"/>
        <v>57.999999999999993</v>
      </c>
      <c r="AA38" s="16">
        <f t="shared" si="30"/>
        <v>37.857142857142854</v>
      </c>
      <c r="AB38" s="16">
        <f t="shared" si="30"/>
        <v>3.714285714285714</v>
      </c>
      <c r="AC38" s="16">
        <f t="shared" si="30"/>
        <v>3088.5714285714284</v>
      </c>
      <c r="AD38" s="16">
        <f t="shared" si="30"/>
        <v>2.2857142857142856</v>
      </c>
      <c r="AE38" s="32">
        <f t="shared" si="30"/>
        <v>3214.2857142857147</v>
      </c>
      <c r="AF38" s="32">
        <f t="shared" si="30"/>
        <v>6302.8571428571431</v>
      </c>
    </row>
    <row r="39" spans="2:32" ht="23.1" customHeight="1" x14ac:dyDescent="0.25">
      <c r="B39" s="24" t="s">
        <v>66</v>
      </c>
      <c r="C39" s="49">
        <f>'Avg Week Kira-Bulindo'!C39+'Avg Week Bulindo-Kira'!C39</f>
        <v>75.285714285714278</v>
      </c>
      <c r="D39" s="49">
        <f>'Avg Week Kira-Bulindo'!D39+'Avg Week Bulindo-Kira'!D39</f>
        <v>10</v>
      </c>
      <c r="E39" s="49">
        <f>'Avg Week Kira-Bulindo'!E39+'Avg Week Bulindo-Kira'!E39</f>
        <v>11</v>
      </c>
      <c r="F39" s="49">
        <f>'Avg Week Kira-Bulindo'!F39+'Avg Week Bulindo-Kira'!F39</f>
        <v>17.428571428571431</v>
      </c>
      <c r="G39" s="49">
        <f>'Avg Week Kira-Bulindo'!G39+'Avg Week Bulindo-Kira'!G39</f>
        <v>0.42857142857142855</v>
      </c>
      <c r="H39" s="49">
        <f>'Avg Week Kira-Bulindo'!H39+'Avg Week Bulindo-Kira'!H39</f>
        <v>0</v>
      </c>
      <c r="I39" s="49">
        <f>'Avg Week Kira-Bulindo'!I39+'Avg Week Bulindo-Kira'!I39</f>
        <v>14</v>
      </c>
      <c r="J39" s="49">
        <f>'Avg Week Kira-Bulindo'!J39+'Avg Week Bulindo-Kira'!J39</f>
        <v>3</v>
      </c>
      <c r="K39" s="49">
        <f>'Avg Week Kira-Bulindo'!K39+'Avg Week Bulindo-Kira'!K39</f>
        <v>1.2857142857142856</v>
      </c>
      <c r="L39" s="49">
        <f>'Avg Week Kira-Bulindo'!L39+'Avg Week Bulindo-Kira'!L39</f>
        <v>0</v>
      </c>
      <c r="M39" s="49">
        <f>'Avg Week Kira-Bulindo'!M39+'Avg Week Bulindo-Kira'!M39</f>
        <v>110.14285714285714</v>
      </c>
      <c r="N39" s="49">
        <f>'Avg Week Kira-Bulindo'!N39+'Avg Week Bulindo-Kira'!N39</f>
        <v>0.2857142857142857</v>
      </c>
      <c r="O39" s="15">
        <f t="shared" si="0"/>
        <v>132.71428571428569</v>
      </c>
      <c r="P39" s="15">
        <f t="shared" si="1"/>
        <v>242.85714285714283</v>
      </c>
      <c r="R39" s="29" t="s">
        <v>87</v>
      </c>
      <c r="S39" s="16">
        <f t="shared" ref="S39:AF39" si="31">SUM(S19:S21)</f>
        <v>1340.4285714285716</v>
      </c>
      <c r="T39" s="16">
        <f t="shared" si="31"/>
        <v>203.85714285714283</v>
      </c>
      <c r="U39" s="16">
        <f t="shared" si="31"/>
        <v>152</v>
      </c>
      <c r="V39" s="16">
        <f t="shared" si="31"/>
        <v>234.71428571428572</v>
      </c>
      <c r="W39" s="16">
        <f t="shared" si="31"/>
        <v>12.142857142857142</v>
      </c>
      <c r="X39" s="16">
        <f t="shared" si="31"/>
        <v>0.8571428571428571</v>
      </c>
      <c r="Y39" s="16">
        <f t="shared" si="31"/>
        <v>114.71428571428572</v>
      </c>
      <c r="Z39" s="16">
        <f t="shared" si="31"/>
        <v>33.428571428571431</v>
      </c>
      <c r="AA39" s="16">
        <f t="shared" si="31"/>
        <v>17.857142857142858</v>
      </c>
      <c r="AB39" s="16">
        <f t="shared" si="31"/>
        <v>1.4285714285714284</v>
      </c>
      <c r="AC39" s="16">
        <f t="shared" si="31"/>
        <v>1578.8571428571427</v>
      </c>
      <c r="AD39" s="16">
        <f t="shared" si="31"/>
        <v>1</v>
      </c>
      <c r="AE39" s="32">
        <f t="shared" si="31"/>
        <v>2112.4285714285711</v>
      </c>
      <c r="AF39" s="32">
        <f t="shared" si="31"/>
        <v>3691.2857142857142</v>
      </c>
    </row>
    <row r="40" spans="2:32" ht="23.1" customHeight="1" x14ac:dyDescent="0.25">
      <c r="B40" s="24" t="s">
        <v>67</v>
      </c>
      <c r="C40" s="49">
        <f>'Avg Week Kira-Bulindo'!C40+'Avg Week Bulindo-Kira'!C40</f>
        <v>71.714285714285722</v>
      </c>
      <c r="D40" s="49">
        <f>'Avg Week Kira-Bulindo'!D40+'Avg Week Bulindo-Kira'!D40</f>
        <v>10.714285714285715</v>
      </c>
      <c r="E40" s="49">
        <f>'Avg Week Kira-Bulindo'!E40+'Avg Week Bulindo-Kira'!E40</f>
        <v>13.857142857142858</v>
      </c>
      <c r="F40" s="49">
        <f>'Avg Week Kira-Bulindo'!F40+'Avg Week Bulindo-Kira'!F40</f>
        <v>20.285714285714285</v>
      </c>
      <c r="G40" s="49">
        <f>'Avg Week Kira-Bulindo'!G40+'Avg Week Bulindo-Kira'!G40</f>
        <v>0.5714285714285714</v>
      </c>
      <c r="H40" s="49">
        <f>'Avg Week Kira-Bulindo'!H40+'Avg Week Bulindo-Kira'!H40</f>
        <v>0</v>
      </c>
      <c r="I40" s="49">
        <f>'Avg Week Kira-Bulindo'!I40+'Avg Week Bulindo-Kira'!I40</f>
        <v>13.285714285714285</v>
      </c>
      <c r="J40" s="49">
        <f>'Avg Week Kira-Bulindo'!J40+'Avg Week Bulindo-Kira'!J40</f>
        <v>2.7142857142857144</v>
      </c>
      <c r="K40" s="49">
        <f>'Avg Week Kira-Bulindo'!K40+'Avg Week Bulindo-Kira'!K40</f>
        <v>2</v>
      </c>
      <c r="L40" s="49">
        <f>'Avg Week Kira-Bulindo'!L40+'Avg Week Bulindo-Kira'!L40</f>
        <v>0</v>
      </c>
      <c r="M40" s="49">
        <f>'Avg Week Kira-Bulindo'!M40+'Avg Week Bulindo-Kira'!M40</f>
        <v>120.57142857142857</v>
      </c>
      <c r="N40" s="49">
        <f>'Avg Week Kira-Bulindo'!N40+'Avg Week Bulindo-Kira'!N40</f>
        <v>0</v>
      </c>
      <c r="O40" s="15">
        <f t="shared" si="0"/>
        <v>135.14285714285717</v>
      </c>
      <c r="P40" s="15">
        <f t="shared" si="1"/>
        <v>255.71428571428572</v>
      </c>
      <c r="R40" s="5" t="s">
        <v>17</v>
      </c>
      <c r="S40" s="16">
        <f t="shared" ref="S40:AF40" si="32">SUM(S10:S21)</f>
        <v>4234.1428571428578</v>
      </c>
      <c r="T40" s="16">
        <f t="shared" si="32"/>
        <v>648.85714285714278</v>
      </c>
      <c r="U40" s="16">
        <f t="shared" si="32"/>
        <v>557.28571428571433</v>
      </c>
      <c r="V40" s="16">
        <f t="shared" si="32"/>
        <v>895.00000000000011</v>
      </c>
      <c r="W40" s="16">
        <f t="shared" si="32"/>
        <v>25.285714285714285</v>
      </c>
      <c r="X40" s="16">
        <f t="shared" si="32"/>
        <v>6.2857142857142865</v>
      </c>
      <c r="Y40" s="16">
        <f t="shared" si="32"/>
        <v>568.57142857142856</v>
      </c>
      <c r="Z40" s="16">
        <f t="shared" si="32"/>
        <v>107</v>
      </c>
      <c r="AA40" s="16">
        <f t="shared" si="32"/>
        <v>68.571428571428569</v>
      </c>
      <c r="AB40" s="16">
        <f t="shared" si="32"/>
        <v>6.1428571428571423</v>
      </c>
      <c r="AC40" s="16">
        <f t="shared" si="32"/>
        <v>6795.2857142857147</v>
      </c>
      <c r="AD40" s="16">
        <f t="shared" si="32"/>
        <v>4.1428571428571423</v>
      </c>
      <c r="AE40" s="32">
        <f t="shared" si="32"/>
        <v>7121.2857142857147</v>
      </c>
      <c r="AF40" s="32">
        <f t="shared" si="32"/>
        <v>13916.571428571428</v>
      </c>
    </row>
    <row r="41" spans="2:32" ht="23.1" customHeight="1" x14ac:dyDescent="0.25">
      <c r="B41" s="23" t="s">
        <v>68</v>
      </c>
      <c r="C41" s="49">
        <f>'Avg Week Kira-Bulindo'!C41+'Avg Week Bulindo-Kira'!C41</f>
        <v>67.857142857142861</v>
      </c>
      <c r="D41" s="49">
        <f>'Avg Week Kira-Bulindo'!D41+'Avg Week Bulindo-Kira'!D41</f>
        <v>11.571428571428571</v>
      </c>
      <c r="E41" s="49">
        <f>'Avg Week Kira-Bulindo'!E41+'Avg Week Bulindo-Kira'!E41</f>
        <v>9.428571428571427</v>
      </c>
      <c r="F41" s="49">
        <f>'Avg Week Kira-Bulindo'!F41+'Avg Week Bulindo-Kira'!F41</f>
        <v>14.571428571428573</v>
      </c>
      <c r="G41" s="49">
        <f>'Avg Week Kira-Bulindo'!G41+'Avg Week Bulindo-Kira'!G41</f>
        <v>0.42857142857142855</v>
      </c>
      <c r="H41" s="49">
        <f>'Avg Week Kira-Bulindo'!H41+'Avg Week Bulindo-Kira'!H41</f>
        <v>0</v>
      </c>
      <c r="I41" s="49">
        <f>'Avg Week Kira-Bulindo'!I41+'Avg Week Bulindo-Kira'!I41</f>
        <v>13.428571428571429</v>
      </c>
      <c r="J41" s="49">
        <f>'Avg Week Kira-Bulindo'!J41+'Avg Week Bulindo-Kira'!J41</f>
        <v>1.7142857142857142</v>
      </c>
      <c r="K41" s="49">
        <f>'Avg Week Kira-Bulindo'!K41+'Avg Week Bulindo-Kira'!K41</f>
        <v>1.4285714285714284</v>
      </c>
      <c r="L41" s="49">
        <f>'Avg Week Kira-Bulindo'!L41+'Avg Week Bulindo-Kira'!L41</f>
        <v>0.42857142857142855</v>
      </c>
      <c r="M41" s="49">
        <f>'Avg Week Kira-Bulindo'!M41+'Avg Week Bulindo-Kira'!M41</f>
        <v>111</v>
      </c>
      <c r="N41" s="49">
        <f>'Avg Week Kira-Bulindo'!N41+'Avg Week Bulindo-Kira'!N41</f>
        <v>0</v>
      </c>
      <c r="O41" s="15">
        <f t="shared" si="0"/>
        <v>120.85714285714286</v>
      </c>
      <c r="P41" s="15">
        <f t="shared" si="1"/>
        <v>231.85714285714286</v>
      </c>
      <c r="R41" s="5" t="s">
        <v>182</v>
      </c>
      <c r="S41" s="60">
        <f ca="1">SUM(S10:S33)</f>
        <v>4648.4285714285716</v>
      </c>
      <c r="T41" s="60">
        <f t="shared" ref="T41:AD41" si="33">SUM(T10:T33)</f>
        <v>955.35714285714278</v>
      </c>
      <c r="U41" s="60">
        <f t="shared" si="33"/>
        <v>813.28571428571433</v>
      </c>
      <c r="V41" s="60">
        <f t="shared" si="33"/>
        <v>1279.5</v>
      </c>
      <c r="W41" s="60">
        <f t="shared" si="33"/>
        <v>40.285714285714285</v>
      </c>
      <c r="X41" s="60">
        <f t="shared" si="33"/>
        <v>8.7857142857142865</v>
      </c>
      <c r="Y41" s="60">
        <f t="shared" si="33"/>
        <v>736.07142857142856</v>
      </c>
      <c r="Z41" s="60">
        <f t="shared" si="33"/>
        <v>124.5</v>
      </c>
      <c r="AA41" s="60">
        <f t="shared" si="33"/>
        <v>76.071428571428569</v>
      </c>
      <c r="AB41" s="60">
        <f t="shared" si="33"/>
        <v>8.1428571428571423</v>
      </c>
      <c r="AC41" s="60">
        <f t="shared" si="33"/>
        <v>10100.785714285714</v>
      </c>
      <c r="AD41" s="60">
        <f t="shared" si="33"/>
        <v>4.1428571428571423</v>
      </c>
      <c r="AE41" s="61">
        <f ca="1">SUM(AE10:AE33)</f>
        <v>12964.928571428572</v>
      </c>
      <c r="AF41" s="61">
        <f ca="1">SUM(AF10:AF33)</f>
        <v>35950.214285714283</v>
      </c>
    </row>
    <row r="42" spans="2:32" ht="23.1" customHeight="1" x14ac:dyDescent="0.25">
      <c r="B42" s="24" t="s">
        <v>69</v>
      </c>
      <c r="C42" s="49">
        <f>'Avg Week Kira-Bulindo'!C42+'Avg Week Bulindo-Kira'!C42</f>
        <v>69.857142857142861</v>
      </c>
      <c r="D42" s="49">
        <f>'Avg Week Kira-Bulindo'!D42+'Avg Week Bulindo-Kira'!D42</f>
        <v>12</v>
      </c>
      <c r="E42" s="49">
        <f>'Avg Week Kira-Bulindo'!E42+'Avg Week Bulindo-Kira'!E42</f>
        <v>9.5714285714285712</v>
      </c>
      <c r="F42" s="49">
        <f>'Avg Week Kira-Bulindo'!F42+'Avg Week Bulindo-Kira'!F42</f>
        <v>20.571428571428569</v>
      </c>
      <c r="G42" s="49">
        <f>'Avg Week Kira-Bulindo'!G42+'Avg Week Bulindo-Kira'!G42</f>
        <v>0</v>
      </c>
      <c r="H42" s="49">
        <f>'Avg Week Kira-Bulindo'!H42+'Avg Week Bulindo-Kira'!H42</f>
        <v>0.42857142857142855</v>
      </c>
      <c r="I42" s="49">
        <f>'Avg Week Kira-Bulindo'!I42+'Avg Week Bulindo-Kira'!I42</f>
        <v>17</v>
      </c>
      <c r="J42" s="49">
        <f>'Avg Week Kira-Bulindo'!J42+'Avg Week Bulindo-Kira'!J42</f>
        <v>3.2857142857142856</v>
      </c>
      <c r="K42" s="49">
        <f>'Avg Week Kira-Bulindo'!K42+'Avg Week Bulindo-Kira'!K42</f>
        <v>1.5714285714285714</v>
      </c>
      <c r="L42" s="49">
        <f>'Avg Week Kira-Bulindo'!L42+'Avg Week Bulindo-Kira'!L42</f>
        <v>0.2857142857142857</v>
      </c>
      <c r="M42" s="49">
        <f>'Avg Week Kira-Bulindo'!M42+'Avg Week Bulindo-Kira'!M42</f>
        <v>121.85714285714286</v>
      </c>
      <c r="N42" s="49">
        <f>'Avg Week Kira-Bulindo'!N42+'Avg Week Bulindo-Kira'!N42</f>
        <v>0.14285714285714285</v>
      </c>
      <c r="O42" s="15">
        <f t="shared" si="0"/>
        <v>134.71428571428572</v>
      </c>
      <c r="P42" s="15">
        <f t="shared" si="1"/>
        <v>256.57142857142861</v>
      </c>
      <c r="R42" s="5" t="s">
        <v>160</v>
      </c>
      <c r="S42" s="48">
        <f ca="1">S41/S40</f>
        <v>2.206781959986436</v>
      </c>
      <c r="T42" s="48">
        <f t="shared" ref="T42:AF42" si="34">T41/T40</f>
        <v>1.4723690004403347</v>
      </c>
      <c r="U42" s="48">
        <f t="shared" si="34"/>
        <v>1.459369392463471</v>
      </c>
      <c r="V42" s="48">
        <f t="shared" si="34"/>
        <v>1.4296089385474859</v>
      </c>
      <c r="W42" s="48">
        <f t="shared" si="34"/>
        <v>1.5932203389830508</v>
      </c>
      <c r="X42" s="48">
        <f t="shared" si="34"/>
        <v>1.3977272727272727</v>
      </c>
      <c r="Y42" s="48">
        <f t="shared" si="34"/>
        <v>1.2945979899497488</v>
      </c>
      <c r="Z42" s="48">
        <f t="shared" si="34"/>
        <v>1.1635514018691588</v>
      </c>
      <c r="AA42" s="48">
        <f t="shared" si="34"/>
        <v>1.109375</v>
      </c>
      <c r="AB42" s="48">
        <f t="shared" si="34"/>
        <v>1.3255813953488373</v>
      </c>
      <c r="AC42" s="48">
        <f t="shared" si="34"/>
        <v>1.4864401791157733</v>
      </c>
      <c r="AD42" s="48">
        <f t="shared" si="34"/>
        <v>1</v>
      </c>
      <c r="AE42" s="59">
        <f t="shared" ca="1" si="34"/>
        <v>1.8678954030440555</v>
      </c>
      <c r="AF42" s="59">
        <f t="shared" ca="1" si="34"/>
        <v>1.7612108996364222</v>
      </c>
    </row>
    <row r="43" spans="2:32" ht="23.1" customHeight="1" x14ac:dyDescent="0.25">
      <c r="B43" s="23" t="s">
        <v>70</v>
      </c>
      <c r="C43" s="49">
        <f>'Avg Week Kira-Bulindo'!C43+'Avg Week Bulindo-Kira'!C43</f>
        <v>79.857142857142861</v>
      </c>
      <c r="D43" s="49">
        <f>'Avg Week Kira-Bulindo'!D43+'Avg Week Bulindo-Kira'!D43</f>
        <v>10.571428571428573</v>
      </c>
      <c r="E43" s="49">
        <f>'Avg Week Kira-Bulindo'!E43+'Avg Week Bulindo-Kira'!E43</f>
        <v>13.571428571428571</v>
      </c>
      <c r="F43" s="49">
        <f>'Avg Week Kira-Bulindo'!F43+'Avg Week Bulindo-Kira'!F43</f>
        <v>18.714285714285715</v>
      </c>
      <c r="G43" s="49">
        <f>'Avg Week Kira-Bulindo'!G43+'Avg Week Bulindo-Kira'!G43</f>
        <v>0.42857142857142855</v>
      </c>
      <c r="H43" s="49">
        <f>'Avg Week Kira-Bulindo'!H43+'Avg Week Bulindo-Kira'!H43</f>
        <v>1.4285714285714286</v>
      </c>
      <c r="I43" s="49">
        <f>'Avg Week Kira-Bulindo'!I43+'Avg Week Bulindo-Kira'!I43</f>
        <v>12.571428571428571</v>
      </c>
      <c r="J43" s="49">
        <f>'Avg Week Kira-Bulindo'!J43+'Avg Week Bulindo-Kira'!J43</f>
        <v>1.8571428571428572</v>
      </c>
      <c r="K43" s="49">
        <f>'Avg Week Kira-Bulindo'!K43+'Avg Week Bulindo-Kira'!K43</f>
        <v>1.7142857142857142</v>
      </c>
      <c r="L43" s="49">
        <f>'Avg Week Kira-Bulindo'!L43+'Avg Week Bulindo-Kira'!L43</f>
        <v>0.5714285714285714</v>
      </c>
      <c r="M43" s="49">
        <f>'Avg Week Kira-Bulindo'!M43+'Avg Week Bulindo-Kira'!M43</f>
        <v>125.57142857142857</v>
      </c>
      <c r="N43" s="49">
        <f>'Avg Week Kira-Bulindo'!N43+'Avg Week Bulindo-Kira'!N43</f>
        <v>0</v>
      </c>
      <c r="O43" s="15">
        <f t="shared" si="0"/>
        <v>141.28571428571433</v>
      </c>
      <c r="P43" s="15">
        <f t="shared" si="1"/>
        <v>266.85714285714289</v>
      </c>
    </row>
    <row r="44" spans="2:32" ht="23.1" customHeight="1" x14ac:dyDescent="0.25">
      <c r="B44" s="25" t="s">
        <v>71</v>
      </c>
      <c r="C44" s="49">
        <f>'Avg Week Kira-Bulindo'!C44+'Avg Week Bulindo-Kira'!C44</f>
        <v>85</v>
      </c>
      <c r="D44" s="49">
        <f>'Avg Week Kira-Bulindo'!D44+'Avg Week Bulindo-Kira'!D44</f>
        <v>12.428571428571427</v>
      </c>
      <c r="E44" s="49">
        <f>'Avg Week Kira-Bulindo'!E44+'Avg Week Bulindo-Kira'!E44</f>
        <v>10.142857142857142</v>
      </c>
      <c r="F44" s="49">
        <f>'Avg Week Kira-Bulindo'!F44+'Avg Week Bulindo-Kira'!F44</f>
        <v>17</v>
      </c>
      <c r="G44" s="49">
        <f>'Avg Week Kira-Bulindo'!G44+'Avg Week Bulindo-Kira'!G44</f>
        <v>0.5714285714285714</v>
      </c>
      <c r="H44" s="49">
        <f>'Avg Week Kira-Bulindo'!H44+'Avg Week Bulindo-Kira'!H44</f>
        <v>0</v>
      </c>
      <c r="I44" s="49">
        <f>'Avg Week Kira-Bulindo'!I44+'Avg Week Bulindo-Kira'!I44</f>
        <v>13.142857142857142</v>
      </c>
      <c r="J44" s="49">
        <f>'Avg Week Kira-Bulindo'!J44+'Avg Week Bulindo-Kira'!J44</f>
        <v>1.8571428571428572</v>
      </c>
      <c r="K44" s="49">
        <f>'Avg Week Kira-Bulindo'!K44+'Avg Week Bulindo-Kira'!K44</f>
        <v>2.4285714285714284</v>
      </c>
      <c r="L44" s="49">
        <f>'Avg Week Kira-Bulindo'!L44+'Avg Week Bulindo-Kira'!L44</f>
        <v>0.42857142857142855</v>
      </c>
      <c r="M44" s="49">
        <f>'Avg Week Kira-Bulindo'!M44+'Avg Week Bulindo-Kira'!M44</f>
        <v>126.71428571428572</v>
      </c>
      <c r="N44" s="49">
        <f>'Avg Week Kira-Bulindo'!N44+'Avg Week Bulindo-Kira'!N44</f>
        <v>0.14285714285714285</v>
      </c>
      <c r="O44" s="15">
        <f t="shared" si="0"/>
        <v>143.14285714285711</v>
      </c>
      <c r="P44" s="15">
        <f t="shared" si="1"/>
        <v>269.85714285714283</v>
      </c>
    </row>
    <row r="45" spans="2:32" ht="23.1" customHeight="1" x14ac:dyDescent="0.25">
      <c r="B45" s="23" t="s">
        <v>72</v>
      </c>
      <c r="C45" s="49">
        <f>'Avg Week Kira-Bulindo'!C45+'Avg Week Bulindo-Kira'!C45</f>
        <v>80.142857142857139</v>
      </c>
      <c r="D45" s="49">
        <f>'Avg Week Kira-Bulindo'!D45+'Avg Week Bulindo-Kira'!D45</f>
        <v>13</v>
      </c>
      <c r="E45" s="49">
        <f>'Avg Week Kira-Bulindo'!E45+'Avg Week Bulindo-Kira'!E45</f>
        <v>10.714285714285715</v>
      </c>
      <c r="F45" s="49">
        <f>'Avg Week Kira-Bulindo'!F45+'Avg Week Bulindo-Kira'!F45</f>
        <v>14.428571428571427</v>
      </c>
      <c r="G45" s="49">
        <f>'Avg Week Kira-Bulindo'!G45+'Avg Week Bulindo-Kira'!G45</f>
        <v>0.8571428571428571</v>
      </c>
      <c r="H45" s="49">
        <f>'Avg Week Kira-Bulindo'!H45+'Avg Week Bulindo-Kira'!H45</f>
        <v>0</v>
      </c>
      <c r="I45" s="49">
        <f>'Avg Week Kira-Bulindo'!I45+'Avg Week Bulindo-Kira'!I45</f>
        <v>12.571428571428571</v>
      </c>
      <c r="J45" s="49">
        <f>'Avg Week Kira-Bulindo'!J45+'Avg Week Bulindo-Kira'!J45</f>
        <v>2.5714285714285716</v>
      </c>
      <c r="K45" s="49">
        <f>'Avg Week Kira-Bulindo'!K45+'Avg Week Bulindo-Kira'!K45</f>
        <v>1.1428571428571428</v>
      </c>
      <c r="L45" s="49">
        <f>'Avg Week Kira-Bulindo'!L45+'Avg Week Bulindo-Kira'!L45</f>
        <v>0</v>
      </c>
      <c r="M45" s="49">
        <f>'Avg Week Kira-Bulindo'!M45+'Avg Week Bulindo-Kira'!M45</f>
        <v>117.28571428571429</v>
      </c>
      <c r="N45" s="49">
        <f>'Avg Week Kira-Bulindo'!N45+'Avg Week Bulindo-Kira'!N45</f>
        <v>0.14285714285714285</v>
      </c>
      <c r="O45" s="15">
        <f t="shared" si="0"/>
        <v>135.57142857142858</v>
      </c>
      <c r="P45" s="15">
        <f t="shared" si="1"/>
        <v>252.85714285714286</v>
      </c>
    </row>
    <row r="46" spans="2:32" ht="23.1" customHeight="1" x14ac:dyDescent="0.25">
      <c r="B46" s="24" t="s">
        <v>73</v>
      </c>
      <c r="C46" s="49">
        <f>'Avg Week Kira-Bulindo'!C46+'Avg Week Bulindo-Kira'!C46</f>
        <v>90.714285714285722</v>
      </c>
      <c r="D46" s="49">
        <f>'Avg Week Kira-Bulindo'!D46+'Avg Week Bulindo-Kira'!D46</f>
        <v>13.142857142857142</v>
      </c>
      <c r="E46" s="49">
        <f>'Avg Week Kira-Bulindo'!E46+'Avg Week Bulindo-Kira'!E46</f>
        <v>10</v>
      </c>
      <c r="F46" s="49">
        <f>'Avg Week Kira-Bulindo'!F46+'Avg Week Bulindo-Kira'!F46</f>
        <v>15.714285714285715</v>
      </c>
      <c r="G46" s="49">
        <f>'Avg Week Kira-Bulindo'!G46+'Avg Week Bulindo-Kira'!G46</f>
        <v>0.2857142857142857</v>
      </c>
      <c r="H46" s="49">
        <f>'Avg Week Kira-Bulindo'!H46+'Avg Week Bulindo-Kira'!H46</f>
        <v>0</v>
      </c>
      <c r="I46" s="49">
        <f>'Avg Week Kira-Bulindo'!I46+'Avg Week Bulindo-Kira'!I46</f>
        <v>11.571428571428573</v>
      </c>
      <c r="J46" s="49">
        <f>'Avg Week Kira-Bulindo'!J46+'Avg Week Bulindo-Kira'!J46</f>
        <v>2.4285714285714288</v>
      </c>
      <c r="K46" s="49">
        <f>'Avg Week Kira-Bulindo'!K46+'Avg Week Bulindo-Kira'!K46</f>
        <v>2.2857142857142856</v>
      </c>
      <c r="L46" s="49">
        <f>'Avg Week Kira-Bulindo'!L46+'Avg Week Bulindo-Kira'!L46</f>
        <v>0.14285714285714285</v>
      </c>
      <c r="M46" s="49">
        <f>'Avg Week Kira-Bulindo'!M46+'Avg Week Bulindo-Kira'!M46</f>
        <v>127</v>
      </c>
      <c r="N46" s="49">
        <f>'Avg Week Kira-Bulindo'!N46+'Avg Week Bulindo-Kira'!N46</f>
        <v>0</v>
      </c>
      <c r="O46" s="15">
        <f t="shared" si="0"/>
        <v>146.28571428571428</v>
      </c>
      <c r="P46" s="15">
        <f t="shared" si="1"/>
        <v>273.28571428571428</v>
      </c>
    </row>
    <row r="47" spans="2:32" ht="23.1" customHeight="1" x14ac:dyDescent="0.25">
      <c r="B47" s="24" t="s">
        <v>74</v>
      </c>
      <c r="C47" s="49">
        <f>'Avg Week Kira-Bulindo'!C47+'Avg Week Bulindo-Kira'!C47</f>
        <v>88</v>
      </c>
      <c r="D47" s="49">
        <f>'Avg Week Kira-Bulindo'!D47+'Avg Week Bulindo-Kira'!D47</f>
        <v>16.142857142857142</v>
      </c>
      <c r="E47" s="49">
        <f>'Avg Week Kira-Bulindo'!E47+'Avg Week Bulindo-Kira'!E47</f>
        <v>12.714285714285715</v>
      </c>
      <c r="F47" s="49">
        <f>'Avg Week Kira-Bulindo'!F47+'Avg Week Bulindo-Kira'!F47</f>
        <v>18</v>
      </c>
      <c r="G47" s="49">
        <f>'Avg Week Kira-Bulindo'!G47+'Avg Week Bulindo-Kira'!G47</f>
        <v>0.42857142857142855</v>
      </c>
      <c r="H47" s="49">
        <f>'Avg Week Kira-Bulindo'!H47+'Avg Week Bulindo-Kira'!H47</f>
        <v>0</v>
      </c>
      <c r="I47" s="49">
        <f>'Avg Week Kira-Bulindo'!I47+'Avg Week Bulindo-Kira'!I47</f>
        <v>11.857142857142858</v>
      </c>
      <c r="J47" s="49">
        <f>'Avg Week Kira-Bulindo'!J47+'Avg Week Bulindo-Kira'!J47</f>
        <v>2.2857142857142856</v>
      </c>
      <c r="K47" s="49">
        <f>'Avg Week Kira-Bulindo'!K47+'Avg Week Bulindo-Kira'!K47</f>
        <v>1.5714285714285716</v>
      </c>
      <c r="L47" s="49">
        <f>'Avg Week Kira-Bulindo'!L47+'Avg Week Bulindo-Kira'!L47</f>
        <v>0.14285714285714285</v>
      </c>
      <c r="M47" s="49">
        <f>'Avg Week Kira-Bulindo'!M47+'Avg Week Bulindo-Kira'!M47</f>
        <v>137.57142857142856</v>
      </c>
      <c r="N47" s="49">
        <f>'Avg Week Kira-Bulindo'!N47+'Avg Week Bulindo-Kira'!N47</f>
        <v>0.2857142857142857</v>
      </c>
      <c r="O47" s="15">
        <f t="shared" si="0"/>
        <v>151.42857142857142</v>
      </c>
      <c r="P47" s="15">
        <f t="shared" si="1"/>
        <v>288.99999999999994</v>
      </c>
    </row>
    <row r="48" spans="2:32" ht="23.1" customHeight="1" x14ac:dyDescent="0.25">
      <c r="B48" s="24" t="s">
        <v>75</v>
      </c>
      <c r="C48" s="49">
        <f>'Avg Week Kira-Bulindo'!C48+'Avg Week Bulindo-Kira'!C48</f>
        <v>102.14285714285714</v>
      </c>
      <c r="D48" s="49">
        <f>'Avg Week Kira-Bulindo'!D48+'Avg Week Bulindo-Kira'!D48</f>
        <v>14.571428571428571</v>
      </c>
      <c r="E48" s="49">
        <f>'Avg Week Kira-Bulindo'!E48+'Avg Week Bulindo-Kira'!E48</f>
        <v>12.142857142857142</v>
      </c>
      <c r="F48" s="49">
        <f>'Avg Week Kira-Bulindo'!F48+'Avg Week Bulindo-Kira'!F48</f>
        <v>18</v>
      </c>
      <c r="G48" s="49">
        <f>'Avg Week Kira-Bulindo'!G48+'Avg Week Bulindo-Kira'!G48</f>
        <v>1</v>
      </c>
      <c r="H48" s="49">
        <f>'Avg Week Kira-Bulindo'!H48+'Avg Week Bulindo-Kira'!H48</f>
        <v>0.2857142857142857</v>
      </c>
      <c r="I48" s="49">
        <f>'Avg Week Kira-Bulindo'!I48+'Avg Week Bulindo-Kira'!I48</f>
        <v>9.7142857142857153</v>
      </c>
      <c r="J48" s="49">
        <f>'Avg Week Kira-Bulindo'!J48+'Avg Week Bulindo-Kira'!J48</f>
        <v>1.8571428571428572</v>
      </c>
      <c r="K48" s="49">
        <f>'Avg Week Kira-Bulindo'!K48+'Avg Week Bulindo-Kira'!K48</f>
        <v>2</v>
      </c>
      <c r="L48" s="49">
        <f>'Avg Week Kira-Bulindo'!L48+'Avg Week Bulindo-Kira'!L48</f>
        <v>0</v>
      </c>
      <c r="M48" s="49">
        <f>'Avg Week Kira-Bulindo'!M48+'Avg Week Bulindo-Kira'!M48</f>
        <v>146.57142857142856</v>
      </c>
      <c r="N48" s="49">
        <f>'Avg Week Kira-Bulindo'!N48+'Avg Week Bulindo-Kira'!N48</f>
        <v>0.2857142857142857</v>
      </c>
      <c r="O48" s="15">
        <f t="shared" si="0"/>
        <v>162</v>
      </c>
      <c r="P48" s="15">
        <f t="shared" si="1"/>
        <v>308.57142857142856</v>
      </c>
      <c r="R48" s="8"/>
      <c r="T48"/>
    </row>
    <row r="49" spans="2:20" ht="23.1" customHeight="1" x14ac:dyDescent="0.25">
      <c r="B49" s="23" t="s">
        <v>76</v>
      </c>
      <c r="C49" s="49">
        <f>'Avg Week Kira-Bulindo'!C49+'Avg Week Bulindo-Kira'!C49</f>
        <v>104.71428571428572</v>
      </c>
      <c r="D49" s="49">
        <f>'Avg Week Kira-Bulindo'!D49+'Avg Week Bulindo-Kira'!D49</f>
        <v>16</v>
      </c>
      <c r="E49" s="49">
        <f>'Avg Week Kira-Bulindo'!E49+'Avg Week Bulindo-Kira'!E49</f>
        <v>11.714285714285715</v>
      </c>
      <c r="F49" s="49">
        <f>'Avg Week Kira-Bulindo'!F49+'Avg Week Bulindo-Kira'!F49</f>
        <v>20.142857142857142</v>
      </c>
      <c r="G49" s="49">
        <f>'Avg Week Kira-Bulindo'!G49+'Avg Week Bulindo-Kira'!G49</f>
        <v>1.7142857142857142</v>
      </c>
      <c r="H49" s="49">
        <f>'Avg Week Kira-Bulindo'!H49+'Avg Week Bulindo-Kira'!H49</f>
        <v>0.14285714285714285</v>
      </c>
      <c r="I49" s="49">
        <f>'Avg Week Kira-Bulindo'!I49+'Avg Week Bulindo-Kira'!I49</f>
        <v>10.714285714285715</v>
      </c>
      <c r="J49" s="49">
        <f>'Avg Week Kira-Bulindo'!J49+'Avg Week Bulindo-Kira'!J49</f>
        <v>2</v>
      </c>
      <c r="K49" s="49">
        <f>'Avg Week Kira-Bulindo'!K49+'Avg Week Bulindo-Kira'!K49</f>
        <v>1.4285714285714284</v>
      </c>
      <c r="L49" s="49">
        <f>'Avg Week Kira-Bulindo'!L49+'Avg Week Bulindo-Kira'!L49</f>
        <v>0.14285714285714285</v>
      </c>
      <c r="M49" s="49">
        <f>'Avg Week Kira-Bulindo'!M49+'Avg Week Bulindo-Kira'!M49</f>
        <v>137.28571428571428</v>
      </c>
      <c r="N49" s="49">
        <f>'Avg Week Kira-Bulindo'!N49+'Avg Week Bulindo-Kira'!N49</f>
        <v>0</v>
      </c>
      <c r="O49" s="15">
        <f t="shared" si="0"/>
        <v>168.71428571428572</v>
      </c>
      <c r="P49" s="15">
        <f t="shared" si="1"/>
        <v>306</v>
      </c>
      <c r="R49" s="8"/>
      <c r="T49"/>
    </row>
    <row r="50" spans="2:20" ht="23.1" customHeight="1" x14ac:dyDescent="0.25">
      <c r="B50" s="24" t="s">
        <v>77</v>
      </c>
      <c r="C50" s="49">
        <f>'Avg Week Kira-Bulindo'!C50+'Avg Week Bulindo-Kira'!C50</f>
        <v>112.14285714285714</v>
      </c>
      <c r="D50" s="49">
        <f>'Avg Week Kira-Bulindo'!D50+'Avg Week Bulindo-Kira'!D50</f>
        <v>16.142857142857142</v>
      </c>
      <c r="E50" s="49">
        <f>'Avg Week Kira-Bulindo'!E50+'Avg Week Bulindo-Kira'!E50</f>
        <v>13</v>
      </c>
      <c r="F50" s="49">
        <f>'Avg Week Kira-Bulindo'!F50+'Avg Week Bulindo-Kira'!F50</f>
        <v>22</v>
      </c>
      <c r="G50" s="49">
        <f>'Avg Week Kira-Bulindo'!G50+'Avg Week Bulindo-Kira'!G50</f>
        <v>2</v>
      </c>
      <c r="H50" s="49">
        <f>'Avg Week Kira-Bulindo'!H50+'Avg Week Bulindo-Kira'!H50</f>
        <v>0</v>
      </c>
      <c r="I50" s="49">
        <f>'Avg Week Kira-Bulindo'!I50+'Avg Week Bulindo-Kira'!I50</f>
        <v>9</v>
      </c>
      <c r="J50" s="49">
        <f>'Avg Week Kira-Bulindo'!J50+'Avg Week Bulindo-Kira'!J50</f>
        <v>3.1428571428571428</v>
      </c>
      <c r="K50" s="49">
        <f>'Avg Week Kira-Bulindo'!K50+'Avg Week Bulindo-Kira'!K50</f>
        <v>1.1428571428571428</v>
      </c>
      <c r="L50" s="49">
        <f>'Avg Week Kira-Bulindo'!L50+'Avg Week Bulindo-Kira'!L50</f>
        <v>0.2857142857142857</v>
      </c>
      <c r="M50" s="49">
        <f>'Avg Week Kira-Bulindo'!M50+'Avg Week Bulindo-Kira'!M50</f>
        <v>129.57142857142858</v>
      </c>
      <c r="N50" s="49">
        <f>'Avg Week Kira-Bulindo'!N50+'Avg Week Bulindo-Kira'!N50</f>
        <v>0</v>
      </c>
      <c r="O50" s="15">
        <f t="shared" si="0"/>
        <v>178.85714285714283</v>
      </c>
      <c r="P50" s="15">
        <f t="shared" si="1"/>
        <v>308.42857142857144</v>
      </c>
      <c r="R50" s="8"/>
      <c r="T50"/>
    </row>
    <row r="51" spans="2:20" ht="23.1" customHeight="1" x14ac:dyDescent="0.25">
      <c r="B51" s="24" t="s">
        <v>78</v>
      </c>
      <c r="C51" s="49">
        <f>'Avg Week Kira-Bulindo'!C51+'Avg Week Bulindo-Kira'!C51</f>
        <v>119.14285714285714</v>
      </c>
      <c r="D51" s="49">
        <f>'Avg Week Kira-Bulindo'!D51+'Avg Week Bulindo-Kira'!D51</f>
        <v>15.285714285714285</v>
      </c>
      <c r="E51" s="49">
        <f>'Avg Week Kira-Bulindo'!E51+'Avg Week Bulindo-Kira'!E51</f>
        <v>13.285714285714285</v>
      </c>
      <c r="F51" s="49">
        <f>'Avg Week Kira-Bulindo'!F51+'Avg Week Bulindo-Kira'!F51</f>
        <v>22.571428571428573</v>
      </c>
      <c r="G51" s="49">
        <f>'Avg Week Kira-Bulindo'!G51+'Avg Week Bulindo-Kira'!G51</f>
        <v>1.2857142857142856</v>
      </c>
      <c r="H51" s="49">
        <f>'Avg Week Kira-Bulindo'!H51+'Avg Week Bulindo-Kira'!H51</f>
        <v>0.14285714285714285</v>
      </c>
      <c r="I51" s="49">
        <f>'Avg Week Kira-Bulindo'!I51+'Avg Week Bulindo-Kira'!I51</f>
        <v>9</v>
      </c>
      <c r="J51" s="49">
        <f>'Avg Week Kira-Bulindo'!J51+'Avg Week Bulindo-Kira'!J51</f>
        <v>3</v>
      </c>
      <c r="K51" s="49">
        <f>'Avg Week Kira-Bulindo'!K51+'Avg Week Bulindo-Kira'!K51</f>
        <v>1</v>
      </c>
      <c r="L51" s="49">
        <f>'Avg Week Kira-Bulindo'!L51+'Avg Week Bulindo-Kira'!L51</f>
        <v>0</v>
      </c>
      <c r="M51" s="49">
        <f>'Avg Week Kira-Bulindo'!M51+'Avg Week Bulindo-Kira'!M51</f>
        <v>121.71428571428571</v>
      </c>
      <c r="N51" s="49">
        <f>'Avg Week Kira-Bulindo'!N51+'Avg Week Bulindo-Kira'!N51</f>
        <v>0.14285714285714285</v>
      </c>
      <c r="O51" s="15">
        <f t="shared" si="0"/>
        <v>184.85714285714283</v>
      </c>
      <c r="P51" s="15">
        <f t="shared" si="1"/>
        <v>306.57142857142856</v>
      </c>
      <c r="R51" s="8"/>
      <c r="T51"/>
    </row>
    <row r="52" spans="2:20" ht="23.1" customHeight="1" x14ac:dyDescent="0.25">
      <c r="B52" s="24" t="s">
        <v>79</v>
      </c>
      <c r="C52" s="49">
        <f>'Avg Week Kira-Bulindo'!C52+'Avg Week Bulindo-Kira'!C52</f>
        <v>115.42857142857143</v>
      </c>
      <c r="D52" s="49">
        <f>'Avg Week Kira-Bulindo'!D52+'Avg Week Bulindo-Kira'!D52</f>
        <v>17.857142857142858</v>
      </c>
      <c r="E52" s="49">
        <f>'Avg Week Kira-Bulindo'!E52+'Avg Week Bulindo-Kira'!E52</f>
        <v>14.571428571428571</v>
      </c>
      <c r="F52" s="49">
        <f>'Avg Week Kira-Bulindo'!F52+'Avg Week Bulindo-Kira'!F52</f>
        <v>21.571428571428573</v>
      </c>
      <c r="G52" s="49">
        <f>'Avg Week Kira-Bulindo'!G52+'Avg Week Bulindo-Kira'!G52</f>
        <v>0.8571428571428571</v>
      </c>
      <c r="H52" s="49">
        <f>'Avg Week Kira-Bulindo'!H52+'Avg Week Bulindo-Kira'!H52</f>
        <v>0</v>
      </c>
      <c r="I52" s="49">
        <f>'Avg Week Kira-Bulindo'!I52+'Avg Week Bulindo-Kira'!I52</f>
        <v>10</v>
      </c>
      <c r="J52" s="49">
        <f>'Avg Week Kira-Bulindo'!J52+'Avg Week Bulindo-Kira'!J52</f>
        <v>3.4285714285714288</v>
      </c>
      <c r="K52" s="49">
        <f>'Avg Week Kira-Bulindo'!K52+'Avg Week Bulindo-Kira'!K52</f>
        <v>1.8571428571428572</v>
      </c>
      <c r="L52" s="49">
        <f>'Avg Week Kira-Bulindo'!L52+'Avg Week Bulindo-Kira'!L52</f>
        <v>0</v>
      </c>
      <c r="M52" s="49">
        <f>'Avg Week Kira-Bulindo'!M52+'Avg Week Bulindo-Kira'!M52</f>
        <v>125.28571428571428</v>
      </c>
      <c r="N52" s="49">
        <f>'Avg Week Kira-Bulindo'!N52+'Avg Week Bulindo-Kira'!N52</f>
        <v>0</v>
      </c>
      <c r="O52" s="15">
        <f t="shared" si="0"/>
        <v>185.57142857142858</v>
      </c>
      <c r="P52" s="15">
        <f t="shared" si="1"/>
        <v>310.85714285714289</v>
      </c>
      <c r="R52" s="8"/>
      <c r="T52"/>
    </row>
    <row r="53" spans="2:20" ht="23.1" customHeight="1" x14ac:dyDescent="0.25">
      <c r="B53" s="23" t="s">
        <v>80</v>
      </c>
      <c r="C53" s="49">
        <f>'Avg Week Kira-Bulindo'!C53+'Avg Week Bulindo-Kira'!C53</f>
        <v>98.285714285714278</v>
      </c>
      <c r="D53" s="49">
        <f>'Avg Week Kira-Bulindo'!D53+'Avg Week Bulindo-Kira'!D53</f>
        <v>18.142857142857142</v>
      </c>
      <c r="E53" s="49">
        <f>'Avg Week Kira-Bulindo'!E53+'Avg Week Bulindo-Kira'!E53</f>
        <v>12.285714285714285</v>
      </c>
      <c r="F53" s="49">
        <f>'Avg Week Kira-Bulindo'!F53+'Avg Week Bulindo-Kira'!F53</f>
        <v>21.285714285714285</v>
      </c>
      <c r="G53" s="49">
        <f>'Avg Week Kira-Bulindo'!G53+'Avg Week Bulindo-Kira'!G53</f>
        <v>0.5714285714285714</v>
      </c>
      <c r="H53" s="49">
        <f>'Avg Week Kira-Bulindo'!H53+'Avg Week Bulindo-Kira'!H53</f>
        <v>0</v>
      </c>
      <c r="I53" s="49">
        <f>'Avg Week Kira-Bulindo'!I53+'Avg Week Bulindo-Kira'!I53</f>
        <v>9.4285714285714288</v>
      </c>
      <c r="J53" s="49">
        <f>'Avg Week Kira-Bulindo'!J53+'Avg Week Bulindo-Kira'!J53</f>
        <v>1.4285714285714286</v>
      </c>
      <c r="K53" s="49">
        <f>'Avg Week Kira-Bulindo'!K53+'Avg Week Bulindo-Kira'!K53</f>
        <v>1.5714285714285716</v>
      </c>
      <c r="L53" s="49">
        <f>'Avg Week Kira-Bulindo'!L53+'Avg Week Bulindo-Kira'!L53</f>
        <v>0</v>
      </c>
      <c r="M53" s="49">
        <f>'Avg Week Kira-Bulindo'!M53+'Avg Week Bulindo-Kira'!M53</f>
        <v>124.42857142857143</v>
      </c>
      <c r="N53" s="49">
        <f>'Avg Week Kira-Bulindo'!N53+'Avg Week Bulindo-Kira'!N53</f>
        <v>0.14285714285714285</v>
      </c>
      <c r="O53" s="15">
        <f t="shared" si="0"/>
        <v>163.14285714285711</v>
      </c>
      <c r="P53" s="15">
        <f t="shared" si="1"/>
        <v>287.57142857142856</v>
      </c>
      <c r="R53" s="8"/>
      <c r="T53"/>
    </row>
    <row r="54" spans="2:20" ht="23.1" customHeight="1" x14ac:dyDescent="0.25">
      <c r="B54" s="23" t="s">
        <v>81</v>
      </c>
      <c r="C54" s="49">
        <f>'Avg Week Kira-Bulindo'!C54+'Avg Week Bulindo-Kira'!C54</f>
        <v>189.57142857142858</v>
      </c>
      <c r="D54" s="49">
        <f>'Avg Week Kira-Bulindo'!D54+'Avg Week Bulindo-Kira'!D54</f>
        <v>21.714285714285715</v>
      </c>
      <c r="E54" s="49">
        <f>'Avg Week Kira-Bulindo'!E54+'Avg Week Bulindo-Kira'!E54</f>
        <v>13.571428571428573</v>
      </c>
      <c r="F54" s="49">
        <f>'Avg Week Kira-Bulindo'!F54+'Avg Week Bulindo-Kira'!F54</f>
        <v>21</v>
      </c>
      <c r="G54" s="49">
        <f>'Avg Week Kira-Bulindo'!G54+'Avg Week Bulindo-Kira'!G54</f>
        <v>1.2857142857142856</v>
      </c>
      <c r="H54" s="49">
        <f>'Avg Week Kira-Bulindo'!H54+'Avg Week Bulindo-Kira'!H54</f>
        <v>0</v>
      </c>
      <c r="I54" s="49">
        <f>'Avg Week Kira-Bulindo'!I54+'Avg Week Bulindo-Kira'!I54</f>
        <v>11</v>
      </c>
      <c r="J54" s="49">
        <f>'Avg Week Kira-Bulindo'!J54+'Avg Week Bulindo-Kira'!J54</f>
        <v>4</v>
      </c>
      <c r="K54" s="49">
        <f>'Avg Week Kira-Bulindo'!K54+'Avg Week Bulindo-Kira'!K54</f>
        <v>1.5714285714285714</v>
      </c>
      <c r="L54" s="49">
        <f>'Avg Week Kira-Bulindo'!L54+'Avg Week Bulindo-Kira'!L54</f>
        <v>0</v>
      </c>
      <c r="M54" s="49">
        <f>'Avg Week Kira-Bulindo'!M54+'Avg Week Bulindo-Kira'!M54</f>
        <v>132.57142857142856</v>
      </c>
      <c r="N54" s="49">
        <f>'Avg Week Kira-Bulindo'!N54+'Avg Week Bulindo-Kira'!N54</f>
        <v>0</v>
      </c>
      <c r="O54" s="15">
        <f t="shared" si="0"/>
        <v>263.71428571428572</v>
      </c>
      <c r="P54" s="15">
        <f t="shared" si="1"/>
        <v>396.28571428571428</v>
      </c>
      <c r="R54" s="8"/>
      <c r="T54"/>
    </row>
    <row r="55" spans="2:20" ht="23.1" customHeight="1" x14ac:dyDescent="0.25">
      <c r="B55" s="23" t="s">
        <v>82</v>
      </c>
      <c r="C55" s="49">
        <f>'Avg Week Kira-Bulindo'!C55+'Avg Week Bulindo-Kira'!C55</f>
        <v>105.85714285714286</v>
      </c>
      <c r="D55" s="49">
        <f>'Avg Week Kira-Bulindo'!D55+'Avg Week Bulindo-Kira'!D55</f>
        <v>21.142857142857142</v>
      </c>
      <c r="E55" s="49">
        <f>'Avg Week Kira-Bulindo'!E55+'Avg Week Bulindo-Kira'!E55</f>
        <v>13.428571428571429</v>
      </c>
      <c r="F55" s="49">
        <f>'Avg Week Kira-Bulindo'!F55+'Avg Week Bulindo-Kira'!F55</f>
        <v>18.428571428571431</v>
      </c>
      <c r="G55" s="49">
        <f>'Avg Week Kira-Bulindo'!G55+'Avg Week Bulindo-Kira'!G55</f>
        <v>0.5714285714285714</v>
      </c>
      <c r="H55" s="49">
        <f>'Avg Week Kira-Bulindo'!H55+'Avg Week Bulindo-Kira'!H55</f>
        <v>0.2857142857142857</v>
      </c>
      <c r="I55" s="49">
        <f>'Avg Week Kira-Bulindo'!I55+'Avg Week Bulindo-Kira'!I55</f>
        <v>8.8571428571428577</v>
      </c>
      <c r="J55" s="49">
        <f>'Avg Week Kira-Bulindo'!J55+'Avg Week Bulindo-Kira'!J55</f>
        <v>3.285714285714286</v>
      </c>
      <c r="K55" s="49">
        <f>'Avg Week Kira-Bulindo'!K55+'Avg Week Bulindo-Kira'!K55</f>
        <v>0.71428571428571419</v>
      </c>
      <c r="L55" s="49">
        <f>'Avg Week Kira-Bulindo'!L55+'Avg Week Bulindo-Kira'!L55</f>
        <v>0.42857142857142855</v>
      </c>
      <c r="M55" s="49">
        <f>'Avg Week Kira-Bulindo'!M55+'Avg Week Bulindo-Kira'!M55</f>
        <v>127.57142857142857</v>
      </c>
      <c r="N55" s="49">
        <f>'Avg Week Kira-Bulindo'!N55+'Avg Week Bulindo-Kira'!N55</f>
        <v>0</v>
      </c>
      <c r="O55" s="15">
        <f t="shared" si="0"/>
        <v>172.99999999999997</v>
      </c>
      <c r="P55" s="15">
        <f t="shared" si="1"/>
        <v>300.57142857142856</v>
      </c>
      <c r="R55" s="8"/>
      <c r="T55"/>
    </row>
    <row r="56" spans="2:20" ht="23.1" customHeight="1" x14ac:dyDescent="0.25">
      <c r="B56" s="23" t="s">
        <v>83</v>
      </c>
      <c r="C56" s="49">
        <f>'Avg Week Kira-Bulindo'!C56+'Avg Week Bulindo-Kira'!C56</f>
        <v>105.28571428571428</v>
      </c>
      <c r="D56" s="49">
        <f>'Avg Week Kira-Bulindo'!D56+'Avg Week Bulindo-Kira'!D56</f>
        <v>18.571428571428569</v>
      </c>
      <c r="E56" s="49">
        <f>'Avg Week Kira-Bulindo'!E56+'Avg Week Bulindo-Kira'!E56</f>
        <v>12</v>
      </c>
      <c r="F56" s="49">
        <f>'Avg Week Kira-Bulindo'!F56+'Avg Week Bulindo-Kira'!F56</f>
        <v>19</v>
      </c>
      <c r="G56" s="49">
        <f>'Avg Week Kira-Bulindo'!G56+'Avg Week Bulindo-Kira'!G56</f>
        <v>1</v>
      </c>
      <c r="H56" s="49">
        <f>'Avg Week Kira-Bulindo'!H56+'Avg Week Bulindo-Kira'!H56</f>
        <v>0</v>
      </c>
      <c r="I56" s="49">
        <f>'Avg Week Kira-Bulindo'!I56+'Avg Week Bulindo-Kira'!I56</f>
        <v>7</v>
      </c>
      <c r="J56" s="49">
        <f>'Avg Week Kira-Bulindo'!J56+'Avg Week Bulindo-Kira'!J56</f>
        <v>2.8571428571428568</v>
      </c>
      <c r="K56" s="49">
        <f>'Avg Week Kira-Bulindo'!K56+'Avg Week Bulindo-Kira'!K56</f>
        <v>2.1428571428571428</v>
      </c>
      <c r="L56" s="49">
        <f>'Avg Week Kira-Bulindo'!L56+'Avg Week Bulindo-Kira'!L56</f>
        <v>0.2857142857142857</v>
      </c>
      <c r="M56" s="49">
        <f>'Avg Week Kira-Bulindo'!M56+'Avg Week Bulindo-Kira'!M56</f>
        <v>132</v>
      </c>
      <c r="N56" s="49">
        <f>'Avg Week Kira-Bulindo'!N56+'Avg Week Bulindo-Kira'!N56</f>
        <v>0.14285714285714285</v>
      </c>
      <c r="O56" s="15">
        <f t="shared" si="0"/>
        <v>168.28571428571425</v>
      </c>
      <c r="P56" s="15">
        <f t="shared" si="1"/>
        <v>300.28571428571428</v>
      </c>
      <c r="R56" s="8"/>
      <c r="T56"/>
    </row>
    <row r="57" spans="2:20" ht="23.1" customHeight="1" x14ac:dyDescent="0.25">
      <c r="B57" s="23" t="s">
        <v>84</v>
      </c>
      <c r="C57" s="49">
        <f>'Avg Week Kira-Bulindo'!C57+'Avg Week Bulindo-Kira'!C57</f>
        <v>109.14285714285714</v>
      </c>
      <c r="D57" s="49">
        <f>'Avg Week Kira-Bulindo'!D57+'Avg Week Bulindo-Kira'!D57</f>
        <v>15.142857142857142</v>
      </c>
      <c r="E57" s="49">
        <f>'Avg Week Kira-Bulindo'!E57+'Avg Week Bulindo-Kira'!E57</f>
        <v>13.285714285714285</v>
      </c>
      <c r="F57" s="49">
        <f>'Avg Week Kira-Bulindo'!F57+'Avg Week Bulindo-Kira'!F57</f>
        <v>17</v>
      </c>
      <c r="G57" s="49">
        <f>'Avg Week Kira-Bulindo'!G57+'Avg Week Bulindo-Kira'!G57</f>
        <v>1.1428571428571428</v>
      </c>
      <c r="H57" s="49">
        <f>'Avg Week Kira-Bulindo'!H57+'Avg Week Bulindo-Kira'!H57</f>
        <v>0</v>
      </c>
      <c r="I57" s="49">
        <f>'Avg Week Kira-Bulindo'!I57+'Avg Week Bulindo-Kira'!I57</f>
        <v>6.5714285714285712</v>
      </c>
      <c r="J57" s="49">
        <f>'Avg Week Kira-Bulindo'!J57+'Avg Week Bulindo-Kira'!J57</f>
        <v>3.7142857142857144</v>
      </c>
      <c r="K57" s="49">
        <f>'Avg Week Kira-Bulindo'!K57+'Avg Week Bulindo-Kira'!K57</f>
        <v>0.5714285714285714</v>
      </c>
      <c r="L57" s="49">
        <f>'Avg Week Kira-Bulindo'!L57+'Avg Week Bulindo-Kira'!L57</f>
        <v>0</v>
      </c>
      <c r="M57" s="49">
        <f>'Avg Week Kira-Bulindo'!M57+'Avg Week Bulindo-Kira'!M57</f>
        <v>137.28571428571428</v>
      </c>
      <c r="N57" s="49">
        <f>'Avg Week Kira-Bulindo'!N57+'Avg Week Bulindo-Kira'!N57</f>
        <v>0</v>
      </c>
      <c r="O57" s="15">
        <f t="shared" si="0"/>
        <v>166.57142857142858</v>
      </c>
      <c r="P57" s="15">
        <f t="shared" si="1"/>
        <v>303.85714285714289</v>
      </c>
      <c r="R57" s="8"/>
      <c r="T57"/>
    </row>
    <row r="58" spans="2:20" ht="23.1" customHeight="1" x14ac:dyDescent="0.25">
      <c r="B58" s="23" t="s">
        <v>99</v>
      </c>
      <c r="C58" s="49">
        <f ca="1">'Avg Week Kira-Bulindo'!C58+'Avg Week Bulindo-Kira'!C58</f>
        <v>0</v>
      </c>
      <c r="D58" s="49">
        <f>'Avg Week Kira-Bulindo'!D58+'Avg Week Bulindo-Kira'!D58</f>
        <v>17</v>
      </c>
      <c r="E58" s="49">
        <f>'Avg Week Kira-Bulindo'!E58+'Avg Week Bulindo-Kira'!E58</f>
        <v>12</v>
      </c>
      <c r="F58" s="49">
        <f>'Avg Week Kira-Bulindo'!F58+'Avg Week Bulindo-Kira'!F58</f>
        <v>15.5</v>
      </c>
      <c r="G58" s="49">
        <f>'Avg Week Kira-Bulindo'!G58+'Avg Week Bulindo-Kira'!G58</f>
        <v>0.5</v>
      </c>
      <c r="H58" s="49">
        <f>'Avg Week Kira-Bulindo'!H58+'Avg Week Bulindo-Kira'!H58</f>
        <v>0.5</v>
      </c>
      <c r="I58" s="49">
        <f>'Avg Week Kira-Bulindo'!I58+'Avg Week Bulindo-Kira'!I58</f>
        <v>14.5</v>
      </c>
      <c r="J58" s="49">
        <f>'Avg Week Kira-Bulindo'!J58+'Avg Week Bulindo-Kira'!J58</f>
        <v>0</v>
      </c>
      <c r="K58" s="49">
        <f>'Avg Week Kira-Bulindo'!K58+'Avg Week Bulindo-Kira'!K58</f>
        <v>1</v>
      </c>
      <c r="L58" s="49">
        <f>'Avg Week Kira-Bulindo'!L58+'Avg Week Bulindo-Kira'!L58</f>
        <v>0</v>
      </c>
      <c r="M58" s="49">
        <f>'Avg Week Kira-Bulindo'!M58+'Avg Week Bulindo-Kira'!M58</f>
        <v>198.5</v>
      </c>
      <c r="N58" s="49">
        <f>'Avg Week Kira-Bulindo'!N58+'Avg Week Bulindo-Kira'!N58</f>
        <v>0</v>
      </c>
      <c r="O58" s="15">
        <f t="shared" ca="1" si="0"/>
        <v>141</v>
      </c>
      <c r="P58" s="15">
        <f t="shared" ref="P58" ca="1" si="35">SUM(C58:N58)</f>
        <v>365</v>
      </c>
      <c r="R58" s="8"/>
      <c r="T58"/>
    </row>
    <row r="59" spans="2:20" ht="23.1" customHeight="1" x14ac:dyDescent="0.25">
      <c r="B59" s="23" t="s">
        <v>100</v>
      </c>
      <c r="C59" s="49">
        <f>'Avg Week Kira-Bulindo'!C59+'Avg Week Bulindo-Kira'!C59</f>
        <v>128</v>
      </c>
      <c r="D59" s="49">
        <f>'Avg Week Kira-Bulindo'!D59+'Avg Week Bulindo-Kira'!D59</f>
        <v>12.5</v>
      </c>
      <c r="E59" s="49">
        <f>'Avg Week Kira-Bulindo'!E59+'Avg Week Bulindo-Kira'!E59</f>
        <v>17</v>
      </c>
      <c r="F59" s="49">
        <f>'Avg Week Kira-Bulindo'!F59+'Avg Week Bulindo-Kira'!F59</f>
        <v>18.5</v>
      </c>
      <c r="G59" s="49">
        <f>'Avg Week Kira-Bulindo'!G59+'Avg Week Bulindo-Kira'!G59</f>
        <v>0</v>
      </c>
      <c r="H59" s="49">
        <f>'Avg Week Kira-Bulindo'!H59+'Avg Week Bulindo-Kira'!H59</f>
        <v>0</v>
      </c>
      <c r="I59" s="49">
        <f>'Avg Week Kira-Bulindo'!I59+'Avg Week Bulindo-Kira'!I59</f>
        <v>10.5</v>
      </c>
      <c r="J59" s="49">
        <f>'Avg Week Kira-Bulindo'!J59+'Avg Week Bulindo-Kira'!J59</f>
        <v>1.5</v>
      </c>
      <c r="K59" s="49">
        <f>'Avg Week Kira-Bulindo'!K59+'Avg Week Bulindo-Kira'!K59</f>
        <v>1</v>
      </c>
      <c r="L59" s="49">
        <f>'Avg Week Kira-Bulindo'!L59+'Avg Week Bulindo-Kira'!L59</f>
        <v>0</v>
      </c>
      <c r="M59" s="49">
        <f>'Avg Week Kira-Bulindo'!M59+'Avg Week Bulindo-Kira'!M59</f>
        <v>219.5</v>
      </c>
      <c r="N59" s="49">
        <f>'Avg Week Kira-Bulindo'!N59+'Avg Week Bulindo-Kira'!N59</f>
        <v>0</v>
      </c>
      <c r="O59" s="15">
        <f t="shared" ref="O59:O105" si="36">SUM(C59:L59,N59)</f>
        <v>189</v>
      </c>
      <c r="P59" s="15">
        <f t="shared" ref="P59:P105" si="37">SUM(C59:N59)</f>
        <v>408.5</v>
      </c>
      <c r="R59" s="8"/>
      <c r="T59"/>
    </row>
    <row r="60" spans="2:20" ht="23.1" customHeight="1" x14ac:dyDescent="0.25">
      <c r="B60" s="23" t="s">
        <v>101</v>
      </c>
      <c r="C60" s="49">
        <f>'Avg Week Kira-Bulindo'!C60+'Avg Week Bulindo-Kira'!C60</f>
        <v>129.5</v>
      </c>
      <c r="D60" s="49">
        <f>'Avg Week Kira-Bulindo'!D60+'Avg Week Bulindo-Kira'!D60</f>
        <v>17</v>
      </c>
      <c r="E60" s="49">
        <f>'Avg Week Kira-Bulindo'!E60+'Avg Week Bulindo-Kira'!E60</f>
        <v>13</v>
      </c>
      <c r="F60" s="49">
        <f>'Avg Week Kira-Bulindo'!F60+'Avg Week Bulindo-Kira'!F60</f>
        <v>20.5</v>
      </c>
      <c r="G60" s="49">
        <f>'Avg Week Kira-Bulindo'!G60+'Avg Week Bulindo-Kira'!G60</f>
        <v>0.5</v>
      </c>
      <c r="H60" s="49">
        <f>'Avg Week Kira-Bulindo'!H60+'Avg Week Bulindo-Kira'!H60</f>
        <v>0</v>
      </c>
      <c r="I60" s="49">
        <f>'Avg Week Kira-Bulindo'!I60+'Avg Week Bulindo-Kira'!I60</f>
        <v>10</v>
      </c>
      <c r="J60" s="49">
        <f>'Avg Week Kira-Bulindo'!J60+'Avg Week Bulindo-Kira'!J60</f>
        <v>2.5</v>
      </c>
      <c r="K60" s="49">
        <f>'Avg Week Kira-Bulindo'!K60+'Avg Week Bulindo-Kira'!K60</f>
        <v>0</v>
      </c>
      <c r="L60" s="49">
        <f>'Avg Week Kira-Bulindo'!L60+'Avg Week Bulindo-Kira'!L60</f>
        <v>0</v>
      </c>
      <c r="M60" s="49">
        <f>'Avg Week Kira-Bulindo'!M60+'Avg Week Bulindo-Kira'!M60</f>
        <v>186.5</v>
      </c>
      <c r="N60" s="49">
        <f>'Avg Week Kira-Bulindo'!N60+'Avg Week Bulindo-Kira'!N60</f>
        <v>0</v>
      </c>
      <c r="O60" s="15">
        <f t="shared" si="36"/>
        <v>193</v>
      </c>
      <c r="P60" s="15">
        <f t="shared" si="37"/>
        <v>379.5</v>
      </c>
      <c r="R60" s="8"/>
      <c r="T60"/>
    </row>
    <row r="61" spans="2:20" ht="23.1" customHeight="1" x14ac:dyDescent="0.25">
      <c r="B61" s="23" t="s">
        <v>102</v>
      </c>
      <c r="C61" s="49">
        <f>'Avg Week Kira-Bulindo'!C61+'Avg Week Bulindo-Kira'!C61</f>
        <v>111.5</v>
      </c>
      <c r="D61" s="49">
        <f>'Avg Week Kira-Bulindo'!D61+'Avg Week Bulindo-Kira'!D61</f>
        <v>14.5</v>
      </c>
      <c r="E61" s="49">
        <f>'Avg Week Kira-Bulindo'!E61+'Avg Week Bulindo-Kira'!E61</f>
        <v>15.5</v>
      </c>
      <c r="F61" s="49">
        <f>'Avg Week Kira-Bulindo'!F61+'Avg Week Bulindo-Kira'!F61</f>
        <v>11</v>
      </c>
      <c r="G61" s="49">
        <f>'Avg Week Kira-Bulindo'!G61+'Avg Week Bulindo-Kira'!G61</f>
        <v>0.5</v>
      </c>
      <c r="H61" s="49">
        <f>'Avg Week Kira-Bulindo'!H61+'Avg Week Bulindo-Kira'!H61</f>
        <v>0</v>
      </c>
      <c r="I61" s="49">
        <f>'Avg Week Kira-Bulindo'!I61+'Avg Week Bulindo-Kira'!I61</f>
        <v>12.5</v>
      </c>
      <c r="J61" s="49">
        <f>'Avg Week Kira-Bulindo'!J61+'Avg Week Bulindo-Kira'!J61</f>
        <v>1.5</v>
      </c>
      <c r="K61" s="49">
        <f>'Avg Week Kira-Bulindo'!K61+'Avg Week Bulindo-Kira'!K61</f>
        <v>0</v>
      </c>
      <c r="L61" s="49">
        <f>'Avg Week Kira-Bulindo'!L61+'Avg Week Bulindo-Kira'!L61</f>
        <v>0</v>
      </c>
      <c r="M61" s="49">
        <f>'Avg Week Kira-Bulindo'!M61+'Avg Week Bulindo-Kira'!M61</f>
        <v>138</v>
      </c>
      <c r="N61" s="49">
        <f>'Avg Week Kira-Bulindo'!N61+'Avg Week Bulindo-Kira'!N61</f>
        <v>0</v>
      </c>
      <c r="O61" s="15">
        <f t="shared" si="36"/>
        <v>167</v>
      </c>
      <c r="P61" s="15">
        <f t="shared" si="37"/>
        <v>305</v>
      </c>
      <c r="R61" s="8"/>
      <c r="T61"/>
    </row>
    <row r="62" spans="2:20" ht="23.1" customHeight="1" x14ac:dyDescent="0.25">
      <c r="B62" s="23" t="s">
        <v>107</v>
      </c>
      <c r="C62" s="49">
        <f>'Avg Week Kira-Bulindo'!C62+'Avg Week Bulindo-Kira'!C62</f>
        <v>89.5</v>
      </c>
      <c r="D62" s="49">
        <f>'Avg Week Kira-Bulindo'!D62+'Avg Week Bulindo-Kira'!D62</f>
        <v>15.5</v>
      </c>
      <c r="E62" s="49">
        <f>'Avg Week Kira-Bulindo'!E62+'Avg Week Bulindo-Kira'!E62</f>
        <v>12.5</v>
      </c>
      <c r="F62" s="49">
        <f>'Avg Week Kira-Bulindo'!F62+'Avg Week Bulindo-Kira'!F62</f>
        <v>20</v>
      </c>
      <c r="G62" s="49">
        <f>'Avg Week Kira-Bulindo'!G62+'Avg Week Bulindo-Kira'!G62</f>
        <v>0</v>
      </c>
      <c r="H62" s="49">
        <f>'Avg Week Kira-Bulindo'!H62+'Avg Week Bulindo-Kira'!H62</f>
        <v>0</v>
      </c>
      <c r="I62" s="49">
        <f>'Avg Week Kira-Bulindo'!I62+'Avg Week Bulindo-Kira'!I62</f>
        <v>10</v>
      </c>
      <c r="J62" s="49">
        <f>'Avg Week Kira-Bulindo'!J62+'Avg Week Bulindo-Kira'!J62</f>
        <v>0</v>
      </c>
      <c r="K62" s="49">
        <f>'Avg Week Kira-Bulindo'!K62+'Avg Week Bulindo-Kira'!K62</f>
        <v>0.5</v>
      </c>
      <c r="L62" s="49">
        <f>'Avg Week Kira-Bulindo'!L62+'Avg Week Bulindo-Kira'!L62</f>
        <v>1.5</v>
      </c>
      <c r="M62" s="49">
        <f>'Avg Week Kira-Bulindo'!M62+'Avg Week Bulindo-Kira'!M62</f>
        <v>179.5</v>
      </c>
      <c r="N62" s="49">
        <f>'Avg Week Kira-Bulindo'!N62+'Avg Week Bulindo-Kira'!N62</f>
        <v>0</v>
      </c>
      <c r="O62" s="15">
        <f t="shared" si="36"/>
        <v>149.5</v>
      </c>
      <c r="P62" s="15">
        <f t="shared" si="37"/>
        <v>329</v>
      </c>
      <c r="R62" s="8"/>
      <c r="T62"/>
    </row>
    <row r="63" spans="2:20" ht="23.1" customHeight="1" x14ac:dyDescent="0.25">
      <c r="B63" s="23" t="s">
        <v>108</v>
      </c>
      <c r="C63" s="49">
        <f>'Avg Week Kira-Bulindo'!C63+'Avg Week Bulindo-Kira'!C63</f>
        <v>112.5</v>
      </c>
      <c r="D63" s="49">
        <f>'Avg Week Kira-Bulindo'!D63+'Avg Week Bulindo-Kira'!D63</f>
        <v>10</v>
      </c>
      <c r="E63" s="49">
        <f>'Avg Week Kira-Bulindo'!E63+'Avg Week Bulindo-Kira'!E63</f>
        <v>14.5</v>
      </c>
      <c r="F63" s="49">
        <f>'Avg Week Kira-Bulindo'!F63+'Avg Week Bulindo-Kira'!F63</f>
        <v>14.5</v>
      </c>
      <c r="G63" s="49">
        <f>'Avg Week Kira-Bulindo'!G63+'Avg Week Bulindo-Kira'!G63</f>
        <v>0</v>
      </c>
      <c r="H63" s="49">
        <f>'Avg Week Kira-Bulindo'!H63+'Avg Week Bulindo-Kira'!H63</f>
        <v>0</v>
      </c>
      <c r="I63" s="49">
        <f>'Avg Week Kira-Bulindo'!I63+'Avg Week Bulindo-Kira'!I63</f>
        <v>8.5</v>
      </c>
      <c r="J63" s="49">
        <f>'Avg Week Kira-Bulindo'!J63+'Avg Week Bulindo-Kira'!J63</f>
        <v>1</v>
      </c>
      <c r="K63" s="49">
        <f>'Avg Week Kira-Bulindo'!K63+'Avg Week Bulindo-Kira'!K63</f>
        <v>1</v>
      </c>
      <c r="L63" s="49">
        <f>'Avg Week Kira-Bulindo'!L63+'Avg Week Bulindo-Kira'!L63</f>
        <v>0</v>
      </c>
      <c r="M63" s="49">
        <f>'Avg Week Kira-Bulindo'!M63+'Avg Week Bulindo-Kira'!M63</f>
        <v>173</v>
      </c>
      <c r="N63" s="49">
        <f>'Avg Week Kira-Bulindo'!N63+'Avg Week Bulindo-Kira'!N63</f>
        <v>0</v>
      </c>
      <c r="O63" s="15">
        <f t="shared" si="36"/>
        <v>162</v>
      </c>
      <c r="P63" s="15">
        <f t="shared" si="37"/>
        <v>335</v>
      </c>
      <c r="R63" s="8"/>
      <c r="T63"/>
    </row>
    <row r="64" spans="2:20" ht="23.1" customHeight="1" x14ac:dyDescent="0.25">
      <c r="B64" s="23" t="s">
        <v>109</v>
      </c>
      <c r="C64" s="49">
        <f>'Avg Week Kira-Bulindo'!C64+'Avg Week Bulindo-Kira'!C64</f>
        <v>101.5</v>
      </c>
      <c r="D64" s="49">
        <f>'Avg Week Kira-Bulindo'!D64+'Avg Week Bulindo-Kira'!D64</f>
        <v>12</v>
      </c>
      <c r="E64" s="49">
        <f>'Avg Week Kira-Bulindo'!E64+'Avg Week Bulindo-Kira'!E64</f>
        <v>6.5</v>
      </c>
      <c r="F64" s="49">
        <f>'Avg Week Kira-Bulindo'!F64+'Avg Week Bulindo-Kira'!F64</f>
        <v>16</v>
      </c>
      <c r="G64" s="49">
        <f>'Avg Week Kira-Bulindo'!G64+'Avg Week Bulindo-Kira'!G64</f>
        <v>0</v>
      </c>
      <c r="H64" s="49">
        <f>'Avg Week Kira-Bulindo'!H64+'Avg Week Bulindo-Kira'!H64</f>
        <v>0</v>
      </c>
      <c r="I64" s="49">
        <f>'Avg Week Kira-Bulindo'!I64+'Avg Week Bulindo-Kira'!I64</f>
        <v>4</v>
      </c>
      <c r="J64" s="49">
        <f>'Avg Week Kira-Bulindo'!J64+'Avg Week Bulindo-Kira'!J64</f>
        <v>0</v>
      </c>
      <c r="K64" s="49">
        <f>'Avg Week Kira-Bulindo'!K64+'Avg Week Bulindo-Kira'!K64</f>
        <v>1.5</v>
      </c>
      <c r="L64" s="49">
        <f>'Avg Week Kira-Bulindo'!L64+'Avg Week Bulindo-Kira'!L64</f>
        <v>0</v>
      </c>
      <c r="M64" s="49">
        <f>'Avg Week Kira-Bulindo'!M64+'Avg Week Bulindo-Kira'!M64</f>
        <v>159</v>
      </c>
      <c r="N64" s="49">
        <f>'Avg Week Kira-Bulindo'!N64+'Avg Week Bulindo-Kira'!N64</f>
        <v>0</v>
      </c>
      <c r="O64" s="15">
        <f t="shared" si="36"/>
        <v>141.5</v>
      </c>
      <c r="P64" s="15">
        <f t="shared" si="37"/>
        <v>300.5</v>
      </c>
      <c r="R64" s="8"/>
      <c r="T64"/>
    </row>
    <row r="65" spans="2:20" ht="23.1" customHeight="1" x14ac:dyDescent="0.25">
      <c r="B65" s="23" t="s">
        <v>158</v>
      </c>
      <c r="C65" s="49">
        <f>'Avg Week Kira-Bulindo'!C65+'Avg Week Bulindo-Kira'!C65</f>
        <v>114</v>
      </c>
      <c r="D65" s="49">
        <f>'Avg Week Kira-Bulindo'!D65+'Avg Week Bulindo-Kira'!D65</f>
        <v>7.5</v>
      </c>
      <c r="E65" s="49">
        <f>'Avg Week Kira-Bulindo'!E65+'Avg Week Bulindo-Kira'!E65</f>
        <v>11.5</v>
      </c>
      <c r="F65" s="49">
        <f>'Avg Week Kira-Bulindo'!F65+'Avg Week Bulindo-Kira'!F65</f>
        <v>20.5</v>
      </c>
      <c r="G65" s="49">
        <f>'Avg Week Kira-Bulindo'!G65+'Avg Week Bulindo-Kira'!G65</f>
        <v>0.5</v>
      </c>
      <c r="H65" s="49">
        <f>'Avg Week Kira-Bulindo'!H65+'Avg Week Bulindo-Kira'!H65</f>
        <v>0</v>
      </c>
      <c r="I65" s="49">
        <f>'Avg Week Kira-Bulindo'!I65+'Avg Week Bulindo-Kira'!I65</f>
        <v>9.5</v>
      </c>
      <c r="J65" s="49">
        <f>'Avg Week Kira-Bulindo'!J65+'Avg Week Bulindo-Kira'!J65</f>
        <v>1.5</v>
      </c>
      <c r="K65" s="49">
        <f>'Avg Week Kira-Bulindo'!K65+'Avg Week Bulindo-Kira'!K65</f>
        <v>0.5</v>
      </c>
      <c r="L65" s="49">
        <f>'Avg Week Kira-Bulindo'!L65+'Avg Week Bulindo-Kira'!L65</f>
        <v>0</v>
      </c>
      <c r="M65" s="49">
        <f>'Avg Week Kira-Bulindo'!M65+'Avg Week Bulindo-Kira'!M65</f>
        <v>164.5</v>
      </c>
      <c r="N65" s="49">
        <f>'Avg Week Kira-Bulindo'!N65+'Avg Week Bulindo-Kira'!N65</f>
        <v>0</v>
      </c>
      <c r="O65" s="15">
        <f t="shared" si="36"/>
        <v>165.5</v>
      </c>
      <c r="P65" s="15">
        <f t="shared" si="37"/>
        <v>330</v>
      </c>
      <c r="R65" s="8"/>
      <c r="T65"/>
    </row>
    <row r="66" spans="2:20" ht="23.1" customHeight="1" x14ac:dyDescent="0.25">
      <c r="B66" s="23" t="s">
        <v>103</v>
      </c>
      <c r="C66" s="49">
        <f>'Avg Week Kira-Bulindo'!C66+'Avg Week Bulindo-Kira'!C66</f>
        <v>94.5</v>
      </c>
      <c r="D66" s="49">
        <f>'Avg Week Kira-Bulindo'!D66+'Avg Week Bulindo-Kira'!D66</f>
        <v>8</v>
      </c>
      <c r="E66" s="49">
        <f>'Avg Week Kira-Bulindo'!E66+'Avg Week Bulindo-Kira'!E66</f>
        <v>6.5</v>
      </c>
      <c r="F66" s="49">
        <f>'Avg Week Kira-Bulindo'!F66+'Avg Week Bulindo-Kira'!F66</f>
        <v>14</v>
      </c>
      <c r="G66" s="49">
        <f>'Avg Week Kira-Bulindo'!G66+'Avg Week Bulindo-Kira'!G66</f>
        <v>2</v>
      </c>
      <c r="H66" s="49">
        <f>'Avg Week Kira-Bulindo'!H66+'Avg Week Bulindo-Kira'!H66</f>
        <v>0</v>
      </c>
      <c r="I66" s="49">
        <f>'Avg Week Kira-Bulindo'!I66+'Avg Week Bulindo-Kira'!I66</f>
        <v>5</v>
      </c>
      <c r="J66" s="49">
        <f>'Avg Week Kira-Bulindo'!J66+'Avg Week Bulindo-Kira'!J66</f>
        <v>0.5</v>
      </c>
      <c r="K66" s="49">
        <f>'Avg Week Kira-Bulindo'!K66+'Avg Week Bulindo-Kira'!K66</f>
        <v>0</v>
      </c>
      <c r="L66" s="49">
        <f>'Avg Week Kira-Bulindo'!L66+'Avg Week Bulindo-Kira'!L66</f>
        <v>0</v>
      </c>
      <c r="M66" s="49">
        <f>'Avg Week Kira-Bulindo'!M66+'Avg Week Bulindo-Kira'!M66</f>
        <v>129.5</v>
      </c>
      <c r="N66" s="49">
        <f>'Avg Week Kira-Bulindo'!N66+'Avg Week Bulindo-Kira'!N66</f>
        <v>0</v>
      </c>
      <c r="O66" s="15">
        <f t="shared" si="36"/>
        <v>130.5</v>
      </c>
      <c r="P66" s="15">
        <f t="shared" si="37"/>
        <v>260</v>
      </c>
      <c r="R66" s="8"/>
      <c r="T66"/>
    </row>
    <row r="67" spans="2:20" ht="23.1" customHeight="1" x14ac:dyDescent="0.25">
      <c r="B67" s="23" t="s">
        <v>104</v>
      </c>
      <c r="C67" s="49">
        <f>'Avg Week Kira-Bulindo'!C67+'Avg Week Bulindo-Kira'!C67</f>
        <v>89.5</v>
      </c>
      <c r="D67" s="49">
        <f>'Avg Week Kira-Bulindo'!D67+'Avg Week Bulindo-Kira'!D67</f>
        <v>12.5</v>
      </c>
      <c r="E67" s="49">
        <f>'Avg Week Kira-Bulindo'!E67+'Avg Week Bulindo-Kira'!E67</f>
        <v>10.5</v>
      </c>
      <c r="F67" s="49">
        <f>'Avg Week Kira-Bulindo'!F67+'Avg Week Bulindo-Kira'!F67</f>
        <v>16</v>
      </c>
      <c r="G67" s="49">
        <f>'Avg Week Kira-Bulindo'!G67+'Avg Week Bulindo-Kira'!G67</f>
        <v>0</v>
      </c>
      <c r="H67" s="49">
        <f>'Avg Week Kira-Bulindo'!H67+'Avg Week Bulindo-Kira'!H67</f>
        <v>0.5</v>
      </c>
      <c r="I67" s="49">
        <f>'Avg Week Kira-Bulindo'!I67+'Avg Week Bulindo-Kira'!I67</f>
        <v>4</v>
      </c>
      <c r="J67" s="49">
        <f>'Avg Week Kira-Bulindo'!J67+'Avg Week Bulindo-Kira'!J67</f>
        <v>0.5</v>
      </c>
      <c r="K67" s="49">
        <f>'Avg Week Kira-Bulindo'!K67+'Avg Week Bulindo-Kira'!K67</f>
        <v>0</v>
      </c>
      <c r="L67" s="49">
        <f>'Avg Week Kira-Bulindo'!L67+'Avg Week Bulindo-Kira'!L67</f>
        <v>0</v>
      </c>
      <c r="M67" s="49">
        <f>'Avg Week Kira-Bulindo'!M67+'Avg Week Bulindo-Kira'!M67</f>
        <v>131.5</v>
      </c>
      <c r="N67" s="49">
        <f>'Avg Week Kira-Bulindo'!N67+'Avg Week Bulindo-Kira'!N67</f>
        <v>0</v>
      </c>
      <c r="O67" s="15">
        <f t="shared" si="36"/>
        <v>133.5</v>
      </c>
      <c r="P67" s="15">
        <f t="shared" si="37"/>
        <v>265</v>
      </c>
      <c r="R67" s="8"/>
      <c r="T67"/>
    </row>
    <row r="68" spans="2:20" ht="23.1" customHeight="1" x14ac:dyDescent="0.25">
      <c r="B68" s="23" t="s">
        <v>105</v>
      </c>
      <c r="C68" s="49">
        <f>'Avg Week Kira-Bulindo'!C68+'Avg Week Bulindo-Kira'!C68</f>
        <v>87.5</v>
      </c>
      <c r="D68" s="49">
        <f>'Avg Week Kira-Bulindo'!D68+'Avg Week Bulindo-Kira'!D68</f>
        <v>12.5</v>
      </c>
      <c r="E68" s="49">
        <f>'Avg Week Kira-Bulindo'!E68+'Avg Week Bulindo-Kira'!E68</f>
        <v>10</v>
      </c>
      <c r="F68" s="49">
        <f>'Avg Week Kira-Bulindo'!F68+'Avg Week Bulindo-Kira'!F68</f>
        <v>15</v>
      </c>
      <c r="G68" s="49">
        <f>'Avg Week Kira-Bulindo'!G68+'Avg Week Bulindo-Kira'!G68</f>
        <v>0</v>
      </c>
      <c r="H68" s="49">
        <f>'Avg Week Kira-Bulindo'!H68+'Avg Week Bulindo-Kira'!H68</f>
        <v>0</v>
      </c>
      <c r="I68" s="49">
        <f>'Avg Week Kira-Bulindo'!I68+'Avg Week Bulindo-Kira'!I68</f>
        <v>6</v>
      </c>
      <c r="J68" s="49">
        <f>'Avg Week Kira-Bulindo'!J68+'Avg Week Bulindo-Kira'!J68</f>
        <v>0.5</v>
      </c>
      <c r="K68" s="49">
        <f>'Avg Week Kira-Bulindo'!K68+'Avg Week Bulindo-Kira'!K68</f>
        <v>0</v>
      </c>
      <c r="L68" s="49">
        <f>'Avg Week Kira-Bulindo'!L68+'Avg Week Bulindo-Kira'!L68</f>
        <v>0</v>
      </c>
      <c r="M68" s="49">
        <f>'Avg Week Kira-Bulindo'!M68+'Avg Week Bulindo-Kira'!M68</f>
        <v>132.5</v>
      </c>
      <c r="N68" s="49">
        <f>'Avg Week Kira-Bulindo'!N68+'Avg Week Bulindo-Kira'!N68</f>
        <v>0</v>
      </c>
      <c r="O68" s="15">
        <f t="shared" si="36"/>
        <v>131.5</v>
      </c>
      <c r="P68" s="15">
        <f t="shared" si="37"/>
        <v>264</v>
      </c>
      <c r="R68" s="8"/>
      <c r="T68"/>
    </row>
    <row r="69" spans="2:20" ht="23.1" customHeight="1" x14ac:dyDescent="0.25">
      <c r="B69" s="23" t="s">
        <v>106</v>
      </c>
      <c r="C69" s="49">
        <f>'Avg Week Kira-Bulindo'!C69+'Avg Week Bulindo-Kira'!C69</f>
        <v>100.5</v>
      </c>
      <c r="D69" s="49">
        <f>'Avg Week Kira-Bulindo'!D69+'Avg Week Bulindo-Kira'!D69</f>
        <v>11.5</v>
      </c>
      <c r="E69" s="49">
        <f>'Avg Week Kira-Bulindo'!E69+'Avg Week Bulindo-Kira'!E69</f>
        <v>9</v>
      </c>
      <c r="F69" s="49">
        <f>'Avg Week Kira-Bulindo'!F69+'Avg Week Bulindo-Kira'!F69</f>
        <v>10.5</v>
      </c>
      <c r="G69" s="49">
        <f>'Avg Week Kira-Bulindo'!G69+'Avg Week Bulindo-Kira'!G69</f>
        <v>0.5</v>
      </c>
      <c r="H69" s="49">
        <f>'Avg Week Kira-Bulindo'!H69+'Avg Week Bulindo-Kira'!H69</f>
        <v>0</v>
      </c>
      <c r="I69" s="49">
        <f>'Avg Week Kira-Bulindo'!I69+'Avg Week Bulindo-Kira'!I69</f>
        <v>4</v>
      </c>
      <c r="J69" s="49">
        <f>'Avg Week Kira-Bulindo'!J69+'Avg Week Bulindo-Kira'!J69</f>
        <v>0</v>
      </c>
      <c r="K69" s="49">
        <f>'Avg Week Kira-Bulindo'!K69+'Avg Week Bulindo-Kira'!K69</f>
        <v>0.5</v>
      </c>
      <c r="L69" s="49">
        <f>'Avg Week Kira-Bulindo'!L69+'Avg Week Bulindo-Kira'!L69</f>
        <v>0</v>
      </c>
      <c r="M69" s="49">
        <f>'Avg Week Kira-Bulindo'!M69+'Avg Week Bulindo-Kira'!M69</f>
        <v>146</v>
      </c>
      <c r="N69" s="49">
        <f>'Avg Week Kira-Bulindo'!N69+'Avg Week Bulindo-Kira'!N69</f>
        <v>0</v>
      </c>
      <c r="O69" s="15">
        <f t="shared" si="36"/>
        <v>136.5</v>
      </c>
      <c r="P69" s="15">
        <f t="shared" si="37"/>
        <v>282.5</v>
      </c>
      <c r="R69" s="8"/>
      <c r="T69"/>
    </row>
    <row r="70" spans="2:20" ht="23.1" customHeight="1" x14ac:dyDescent="0.25">
      <c r="B70" s="23" t="s">
        <v>110</v>
      </c>
      <c r="C70" s="49">
        <f>'Avg Week Kira-Bulindo'!C70+'Avg Week Bulindo-Kira'!C70</f>
        <v>80.5</v>
      </c>
      <c r="D70" s="49">
        <f>'Avg Week Kira-Bulindo'!D70+'Avg Week Bulindo-Kira'!D70</f>
        <v>13</v>
      </c>
      <c r="E70" s="49">
        <f>'Avg Week Kira-Bulindo'!E70+'Avg Week Bulindo-Kira'!E70</f>
        <v>6.5</v>
      </c>
      <c r="F70" s="49">
        <f>'Avg Week Kira-Bulindo'!F70+'Avg Week Bulindo-Kira'!F70</f>
        <v>12.5</v>
      </c>
      <c r="G70" s="49">
        <f>'Avg Week Kira-Bulindo'!G70+'Avg Week Bulindo-Kira'!G70</f>
        <v>0</v>
      </c>
      <c r="H70" s="49">
        <f>'Avg Week Kira-Bulindo'!H70+'Avg Week Bulindo-Kira'!H70</f>
        <v>0</v>
      </c>
      <c r="I70" s="49">
        <f>'Avg Week Kira-Bulindo'!I70+'Avg Week Bulindo-Kira'!I70</f>
        <v>6</v>
      </c>
      <c r="J70" s="49">
        <f>'Avg Week Kira-Bulindo'!J70+'Avg Week Bulindo-Kira'!J70</f>
        <v>0.5</v>
      </c>
      <c r="K70" s="49">
        <f>'Avg Week Kira-Bulindo'!K70+'Avg Week Bulindo-Kira'!K70</f>
        <v>0</v>
      </c>
      <c r="L70" s="49">
        <f>'Avg Week Kira-Bulindo'!L70+'Avg Week Bulindo-Kira'!L70</f>
        <v>0</v>
      </c>
      <c r="M70" s="49">
        <f>'Avg Week Kira-Bulindo'!M70+'Avg Week Bulindo-Kira'!M70</f>
        <v>107.5</v>
      </c>
      <c r="N70" s="49">
        <f>'Avg Week Kira-Bulindo'!N70+'Avg Week Bulindo-Kira'!N70</f>
        <v>0</v>
      </c>
      <c r="O70" s="15">
        <f t="shared" si="36"/>
        <v>119</v>
      </c>
      <c r="P70" s="15">
        <f t="shared" si="37"/>
        <v>226.5</v>
      </c>
      <c r="R70" s="8"/>
      <c r="T70"/>
    </row>
    <row r="71" spans="2:20" ht="23.1" customHeight="1" x14ac:dyDescent="0.25">
      <c r="B71" s="23" t="s">
        <v>111</v>
      </c>
      <c r="C71" s="49">
        <f>'Avg Week Kira-Bulindo'!C71+'Avg Week Bulindo-Kira'!C71</f>
        <v>87.5</v>
      </c>
      <c r="D71" s="49">
        <f>'Avg Week Kira-Bulindo'!D71+'Avg Week Bulindo-Kira'!D71</f>
        <v>7.5</v>
      </c>
      <c r="E71" s="49">
        <f>'Avg Week Kira-Bulindo'!E71+'Avg Week Bulindo-Kira'!E71</f>
        <v>8</v>
      </c>
      <c r="F71" s="49">
        <f>'Avg Week Kira-Bulindo'!F71+'Avg Week Bulindo-Kira'!F71</f>
        <v>12</v>
      </c>
      <c r="G71" s="49">
        <f>'Avg Week Kira-Bulindo'!G71+'Avg Week Bulindo-Kira'!G71</f>
        <v>0</v>
      </c>
      <c r="H71" s="49">
        <f>'Avg Week Kira-Bulindo'!H71+'Avg Week Bulindo-Kira'!H71</f>
        <v>0.5</v>
      </c>
      <c r="I71" s="49">
        <f>'Avg Week Kira-Bulindo'!I71+'Avg Week Bulindo-Kira'!I71</f>
        <v>6</v>
      </c>
      <c r="J71" s="49">
        <f>'Avg Week Kira-Bulindo'!J71+'Avg Week Bulindo-Kira'!J71</f>
        <v>0</v>
      </c>
      <c r="K71" s="49">
        <f>'Avg Week Kira-Bulindo'!K71+'Avg Week Bulindo-Kira'!K71</f>
        <v>0</v>
      </c>
      <c r="L71" s="49">
        <f>'Avg Week Kira-Bulindo'!L71+'Avg Week Bulindo-Kira'!L71</f>
        <v>0</v>
      </c>
      <c r="M71" s="49">
        <f>'Avg Week Kira-Bulindo'!M71+'Avg Week Bulindo-Kira'!M71</f>
        <v>113</v>
      </c>
      <c r="N71" s="49">
        <f>'Avg Week Kira-Bulindo'!N71+'Avg Week Bulindo-Kira'!N71</f>
        <v>0</v>
      </c>
      <c r="O71" s="15">
        <f t="shared" si="36"/>
        <v>121.5</v>
      </c>
      <c r="P71" s="15">
        <f t="shared" si="37"/>
        <v>234.5</v>
      </c>
      <c r="R71" s="8"/>
      <c r="T71"/>
    </row>
    <row r="72" spans="2:20" ht="23.1" customHeight="1" x14ac:dyDescent="0.25">
      <c r="B72" s="23" t="s">
        <v>112</v>
      </c>
      <c r="C72" s="49">
        <f>'Avg Week Kira-Bulindo'!C72+'Avg Week Bulindo-Kira'!C72</f>
        <v>74.5</v>
      </c>
      <c r="D72" s="49">
        <f>'Avg Week Kira-Bulindo'!D72+'Avg Week Bulindo-Kira'!D72</f>
        <v>8</v>
      </c>
      <c r="E72" s="49">
        <f>'Avg Week Kira-Bulindo'!E72+'Avg Week Bulindo-Kira'!E72</f>
        <v>10</v>
      </c>
      <c r="F72" s="49">
        <f>'Avg Week Kira-Bulindo'!F72+'Avg Week Bulindo-Kira'!F72</f>
        <v>10.5</v>
      </c>
      <c r="G72" s="49">
        <f>'Avg Week Kira-Bulindo'!G72+'Avg Week Bulindo-Kira'!G72</f>
        <v>0</v>
      </c>
      <c r="H72" s="49">
        <f>'Avg Week Kira-Bulindo'!H72+'Avg Week Bulindo-Kira'!H72</f>
        <v>0</v>
      </c>
      <c r="I72" s="49">
        <f>'Avg Week Kira-Bulindo'!I72+'Avg Week Bulindo-Kira'!I72</f>
        <v>2</v>
      </c>
      <c r="J72" s="49">
        <f>'Avg Week Kira-Bulindo'!J72+'Avg Week Bulindo-Kira'!J72</f>
        <v>1</v>
      </c>
      <c r="K72" s="49">
        <f>'Avg Week Kira-Bulindo'!K72+'Avg Week Bulindo-Kira'!K72</f>
        <v>0</v>
      </c>
      <c r="L72" s="49">
        <f>'Avg Week Kira-Bulindo'!L72+'Avg Week Bulindo-Kira'!L72</f>
        <v>0</v>
      </c>
      <c r="M72" s="49">
        <f>'Avg Week Kira-Bulindo'!M72+'Avg Week Bulindo-Kira'!M72</f>
        <v>118.5</v>
      </c>
      <c r="N72" s="49">
        <f>'Avg Week Kira-Bulindo'!N72+'Avg Week Bulindo-Kira'!N72</f>
        <v>0</v>
      </c>
      <c r="O72" s="15">
        <f t="shared" si="36"/>
        <v>106</v>
      </c>
      <c r="P72" s="15">
        <f t="shared" si="37"/>
        <v>224.5</v>
      </c>
      <c r="R72" s="8"/>
      <c r="T72"/>
    </row>
    <row r="73" spans="2:20" ht="23.1" customHeight="1" x14ac:dyDescent="0.25">
      <c r="B73" s="23" t="s">
        <v>113</v>
      </c>
      <c r="C73" s="49">
        <f>'Avg Week Kira-Bulindo'!C73+'Avg Week Bulindo-Kira'!C73</f>
        <v>82</v>
      </c>
      <c r="D73" s="49">
        <f>'Avg Week Kira-Bulindo'!D73+'Avg Week Bulindo-Kira'!D73</f>
        <v>12.5</v>
      </c>
      <c r="E73" s="49">
        <f>'Avg Week Kira-Bulindo'!E73+'Avg Week Bulindo-Kira'!E73</f>
        <v>7</v>
      </c>
      <c r="F73" s="49">
        <f>'Avg Week Kira-Bulindo'!F73+'Avg Week Bulindo-Kira'!F73</f>
        <v>7.5</v>
      </c>
      <c r="G73" s="49">
        <f>'Avg Week Kira-Bulindo'!G73+'Avg Week Bulindo-Kira'!G73</f>
        <v>0.5</v>
      </c>
      <c r="H73" s="49">
        <f>'Avg Week Kira-Bulindo'!H73+'Avg Week Bulindo-Kira'!H73</f>
        <v>0</v>
      </c>
      <c r="I73" s="49">
        <f>'Avg Week Kira-Bulindo'!I73+'Avg Week Bulindo-Kira'!I73</f>
        <v>3.5</v>
      </c>
      <c r="J73" s="49">
        <f>'Avg Week Kira-Bulindo'!J73+'Avg Week Bulindo-Kira'!J73</f>
        <v>0</v>
      </c>
      <c r="K73" s="49">
        <f>'Avg Week Kira-Bulindo'!K73+'Avg Week Bulindo-Kira'!K73</f>
        <v>1</v>
      </c>
      <c r="L73" s="49">
        <f>'Avg Week Kira-Bulindo'!L73+'Avg Week Bulindo-Kira'!L73</f>
        <v>0</v>
      </c>
      <c r="M73" s="49">
        <f>'Avg Week Kira-Bulindo'!M73+'Avg Week Bulindo-Kira'!M73</f>
        <v>94</v>
      </c>
      <c r="N73" s="49">
        <f>'Avg Week Kira-Bulindo'!N73+'Avg Week Bulindo-Kira'!N73</f>
        <v>0</v>
      </c>
      <c r="O73" s="15">
        <f t="shared" si="36"/>
        <v>114</v>
      </c>
      <c r="P73" s="15">
        <f t="shared" si="37"/>
        <v>208</v>
      </c>
      <c r="R73" s="8"/>
      <c r="T73"/>
    </row>
    <row r="74" spans="2:20" ht="23.1" customHeight="1" x14ac:dyDescent="0.25">
      <c r="B74" s="23" t="s">
        <v>114</v>
      </c>
      <c r="C74" s="49">
        <f>'Avg Week Kira-Bulindo'!C74+'Avg Week Bulindo-Kira'!C74</f>
        <v>57.5</v>
      </c>
      <c r="D74" s="49">
        <f>'Avg Week Kira-Bulindo'!D74+'Avg Week Bulindo-Kira'!D74</f>
        <v>4</v>
      </c>
      <c r="E74" s="49">
        <f>'Avg Week Kira-Bulindo'!E74+'Avg Week Bulindo-Kira'!E74</f>
        <v>4</v>
      </c>
      <c r="F74" s="49">
        <f>'Avg Week Kira-Bulindo'!F74+'Avg Week Bulindo-Kira'!F74</f>
        <v>7</v>
      </c>
      <c r="G74" s="49">
        <f>'Avg Week Kira-Bulindo'!G74+'Avg Week Bulindo-Kira'!G74</f>
        <v>0</v>
      </c>
      <c r="H74" s="49">
        <f>'Avg Week Kira-Bulindo'!H74+'Avg Week Bulindo-Kira'!H74</f>
        <v>0</v>
      </c>
      <c r="I74" s="49">
        <f>'Avg Week Kira-Bulindo'!I74+'Avg Week Bulindo-Kira'!I74</f>
        <v>4</v>
      </c>
      <c r="J74" s="49">
        <f>'Avg Week Kira-Bulindo'!J74+'Avg Week Bulindo-Kira'!J74</f>
        <v>0</v>
      </c>
      <c r="K74" s="49">
        <f>'Avg Week Kira-Bulindo'!K74+'Avg Week Bulindo-Kira'!K74</f>
        <v>0</v>
      </c>
      <c r="L74" s="49">
        <f>'Avg Week Kira-Bulindo'!L74+'Avg Week Bulindo-Kira'!L74</f>
        <v>0</v>
      </c>
      <c r="M74" s="49">
        <f>'Avg Week Kira-Bulindo'!M74+'Avg Week Bulindo-Kira'!M74</f>
        <v>69</v>
      </c>
      <c r="N74" s="49">
        <f>'Avg Week Kira-Bulindo'!N74+'Avg Week Bulindo-Kira'!N74</f>
        <v>0</v>
      </c>
      <c r="O74" s="15">
        <f t="shared" si="36"/>
        <v>76.5</v>
      </c>
      <c r="P74" s="15">
        <f t="shared" si="37"/>
        <v>145.5</v>
      </c>
      <c r="R74" s="8"/>
      <c r="T74"/>
    </row>
    <row r="75" spans="2:20" ht="23.1" customHeight="1" x14ac:dyDescent="0.25">
      <c r="B75" s="23" t="s">
        <v>115</v>
      </c>
      <c r="C75" s="49">
        <f>'Avg Week Kira-Bulindo'!C75+'Avg Week Bulindo-Kira'!C75</f>
        <v>57.5</v>
      </c>
      <c r="D75" s="49">
        <f>'Avg Week Kira-Bulindo'!D75+'Avg Week Bulindo-Kira'!D75</f>
        <v>10.5</v>
      </c>
      <c r="E75" s="49">
        <f>'Avg Week Kira-Bulindo'!E75+'Avg Week Bulindo-Kira'!E75</f>
        <v>5.5</v>
      </c>
      <c r="F75" s="49">
        <f>'Avg Week Kira-Bulindo'!F75+'Avg Week Bulindo-Kira'!F75</f>
        <v>4.5</v>
      </c>
      <c r="G75" s="49">
        <f>'Avg Week Kira-Bulindo'!G75+'Avg Week Bulindo-Kira'!G75</f>
        <v>0</v>
      </c>
      <c r="H75" s="49">
        <f>'Avg Week Kira-Bulindo'!H75+'Avg Week Bulindo-Kira'!H75</f>
        <v>0</v>
      </c>
      <c r="I75" s="49">
        <f>'Avg Week Kira-Bulindo'!I75+'Avg Week Bulindo-Kira'!I75</f>
        <v>2</v>
      </c>
      <c r="J75" s="49">
        <f>'Avg Week Kira-Bulindo'!J75+'Avg Week Bulindo-Kira'!J75</f>
        <v>0.5</v>
      </c>
      <c r="K75" s="49">
        <f>'Avg Week Kira-Bulindo'!K75+'Avg Week Bulindo-Kira'!K75</f>
        <v>0</v>
      </c>
      <c r="L75" s="49">
        <f>'Avg Week Kira-Bulindo'!L75+'Avg Week Bulindo-Kira'!L75</f>
        <v>0</v>
      </c>
      <c r="M75" s="49">
        <f>'Avg Week Kira-Bulindo'!M75+'Avg Week Bulindo-Kira'!M75</f>
        <v>82</v>
      </c>
      <c r="N75" s="49">
        <f>'Avg Week Kira-Bulindo'!N75+'Avg Week Bulindo-Kira'!N75</f>
        <v>0</v>
      </c>
      <c r="O75" s="15">
        <f t="shared" si="36"/>
        <v>80.5</v>
      </c>
      <c r="P75" s="15">
        <f t="shared" si="37"/>
        <v>162.5</v>
      </c>
      <c r="R75" s="8"/>
      <c r="T75"/>
    </row>
    <row r="76" spans="2:20" ht="23.1" customHeight="1" x14ac:dyDescent="0.25">
      <c r="B76" s="23" t="s">
        <v>116</v>
      </c>
      <c r="C76" s="49">
        <f>'Avg Week Kira-Bulindo'!C76+'Avg Week Bulindo-Kira'!C76</f>
        <v>48</v>
      </c>
      <c r="D76" s="49">
        <f>'Avg Week Kira-Bulindo'!D76+'Avg Week Bulindo-Kira'!D76</f>
        <v>7</v>
      </c>
      <c r="E76" s="49">
        <f>'Avg Week Kira-Bulindo'!E76+'Avg Week Bulindo-Kira'!E76</f>
        <v>3</v>
      </c>
      <c r="F76" s="49">
        <f>'Avg Week Kira-Bulindo'!F76+'Avg Week Bulindo-Kira'!F76</f>
        <v>5</v>
      </c>
      <c r="G76" s="49">
        <f>'Avg Week Kira-Bulindo'!G76+'Avg Week Bulindo-Kira'!G76</f>
        <v>0</v>
      </c>
      <c r="H76" s="49">
        <f>'Avg Week Kira-Bulindo'!H76+'Avg Week Bulindo-Kira'!H76</f>
        <v>0</v>
      </c>
      <c r="I76" s="49">
        <f>'Avg Week Kira-Bulindo'!I76+'Avg Week Bulindo-Kira'!I76</f>
        <v>3</v>
      </c>
      <c r="J76" s="49">
        <f>'Avg Week Kira-Bulindo'!J76+'Avg Week Bulindo-Kira'!J76</f>
        <v>0</v>
      </c>
      <c r="K76" s="49">
        <f>'Avg Week Kira-Bulindo'!K76+'Avg Week Bulindo-Kira'!K76</f>
        <v>0</v>
      </c>
      <c r="L76" s="49">
        <f>'Avg Week Kira-Bulindo'!L76+'Avg Week Bulindo-Kira'!L76</f>
        <v>0</v>
      </c>
      <c r="M76" s="49">
        <f>'Avg Week Kira-Bulindo'!M76+'Avg Week Bulindo-Kira'!M76</f>
        <v>68</v>
      </c>
      <c r="N76" s="49">
        <f>'Avg Week Kira-Bulindo'!N76+'Avg Week Bulindo-Kira'!N76</f>
        <v>0</v>
      </c>
      <c r="O76" s="15">
        <f t="shared" si="36"/>
        <v>66</v>
      </c>
      <c r="P76" s="15">
        <f t="shared" si="37"/>
        <v>134</v>
      </c>
      <c r="R76" s="8"/>
      <c r="T76"/>
    </row>
    <row r="77" spans="2:20" ht="23.1" customHeight="1" x14ac:dyDescent="0.25">
      <c r="B77" s="23" t="s">
        <v>117</v>
      </c>
      <c r="C77" s="49">
        <f>'Avg Week Kira-Bulindo'!C77+'Avg Week Bulindo-Kira'!C77</f>
        <v>43</v>
      </c>
      <c r="D77" s="49">
        <f>'Avg Week Kira-Bulindo'!D77+'Avg Week Bulindo-Kira'!D77</f>
        <v>3</v>
      </c>
      <c r="E77" s="49">
        <f>'Avg Week Kira-Bulindo'!E77+'Avg Week Bulindo-Kira'!E77</f>
        <v>3</v>
      </c>
      <c r="F77" s="49">
        <f>'Avg Week Kira-Bulindo'!F77+'Avg Week Bulindo-Kira'!F77</f>
        <v>8</v>
      </c>
      <c r="G77" s="49">
        <f>'Avg Week Kira-Bulindo'!G77+'Avg Week Bulindo-Kira'!G77</f>
        <v>0.5</v>
      </c>
      <c r="H77" s="49">
        <f>'Avg Week Kira-Bulindo'!H77+'Avg Week Bulindo-Kira'!H77</f>
        <v>0</v>
      </c>
      <c r="I77" s="49">
        <f>'Avg Week Kira-Bulindo'!I77+'Avg Week Bulindo-Kira'!I77</f>
        <v>1.5</v>
      </c>
      <c r="J77" s="49">
        <f>'Avg Week Kira-Bulindo'!J77+'Avg Week Bulindo-Kira'!J77</f>
        <v>1</v>
      </c>
      <c r="K77" s="49">
        <f>'Avg Week Kira-Bulindo'!K77+'Avg Week Bulindo-Kira'!K77</f>
        <v>0.5</v>
      </c>
      <c r="L77" s="49">
        <f>'Avg Week Kira-Bulindo'!L77+'Avg Week Bulindo-Kira'!L77</f>
        <v>0</v>
      </c>
      <c r="M77" s="49">
        <f>'Avg Week Kira-Bulindo'!M77+'Avg Week Bulindo-Kira'!M77</f>
        <v>47</v>
      </c>
      <c r="N77" s="49">
        <f>'Avg Week Kira-Bulindo'!N77+'Avg Week Bulindo-Kira'!N77</f>
        <v>0</v>
      </c>
      <c r="O77" s="15">
        <f t="shared" si="36"/>
        <v>60.5</v>
      </c>
      <c r="P77" s="15">
        <f t="shared" si="37"/>
        <v>107.5</v>
      </c>
      <c r="R77" s="8"/>
      <c r="T77"/>
    </row>
    <row r="78" spans="2:20" ht="23.1" customHeight="1" x14ac:dyDescent="0.25">
      <c r="B78" s="24" t="s">
        <v>118</v>
      </c>
      <c r="C78" s="49">
        <f>'Avg Week Kira-Bulindo'!C78+'Avg Week Bulindo-Kira'!C78</f>
        <v>44.5</v>
      </c>
      <c r="D78" s="49">
        <f>'Avg Week Kira-Bulindo'!D78+'Avg Week Bulindo-Kira'!D78</f>
        <v>5</v>
      </c>
      <c r="E78" s="49">
        <f>'Avg Week Kira-Bulindo'!E78+'Avg Week Bulindo-Kira'!E78</f>
        <v>4.5</v>
      </c>
      <c r="F78" s="49">
        <f>'Avg Week Kira-Bulindo'!F78+'Avg Week Bulindo-Kira'!F78</f>
        <v>2.5</v>
      </c>
      <c r="G78" s="49">
        <f>'Avg Week Kira-Bulindo'!G78+'Avg Week Bulindo-Kira'!G78</f>
        <v>0</v>
      </c>
      <c r="H78" s="49">
        <f>'Avg Week Kira-Bulindo'!H78+'Avg Week Bulindo-Kira'!H78</f>
        <v>0</v>
      </c>
      <c r="I78" s="49">
        <f>'Avg Week Kira-Bulindo'!I78+'Avg Week Bulindo-Kira'!I78</f>
        <v>4</v>
      </c>
      <c r="J78" s="49">
        <f>'Avg Week Kira-Bulindo'!J78+'Avg Week Bulindo-Kira'!J78</f>
        <v>1</v>
      </c>
      <c r="K78" s="49">
        <f>'Avg Week Kira-Bulindo'!K78+'Avg Week Bulindo-Kira'!K78</f>
        <v>0</v>
      </c>
      <c r="L78" s="49">
        <f>'Avg Week Kira-Bulindo'!L78+'Avg Week Bulindo-Kira'!L78</f>
        <v>0</v>
      </c>
      <c r="M78" s="49">
        <f>'Avg Week Kira-Bulindo'!M78+'Avg Week Bulindo-Kira'!M78</f>
        <v>39</v>
      </c>
      <c r="N78" s="49">
        <f>'Avg Week Kira-Bulindo'!N78+'Avg Week Bulindo-Kira'!N78</f>
        <v>0</v>
      </c>
      <c r="O78" s="15">
        <f t="shared" si="36"/>
        <v>61.5</v>
      </c>
      <c r="P78" s="15">
        <f t="shared" si="37"/>
        <v>100.5</v>
      </c>
      <c r="R78" s="8"/>
      <c r="T78"/>
    </row>
    <row r="79" spans="2:20" ht="23.1" customHeight="1" x14ac:dyDescent="0.25">
      <c r="B79" s="23" t="s">
        <v>119</v>
      </c>
      <c r="C79" s="49">
        <f>'Avg Week Kira-Bulindo'!C79+'Avg Week Bulindo-Kira'!C79</f>
        <v>40.5</v>
      </c>
      <c r="D79" s="49">
        <f>'Avg Week Kira-Bulindo'!D79+'Avg Week Bulindo-Kira'!D79</f>
        <v>3.5</v>
      </c>
      <c r="E79" s="49">
        <f>'Avg Week Kira-Bulindo'!E79+'Avg Week Bulindo-Kira'!E79</f>
        <v>4</v>
      </c>
      <c r="F79" s="49">
        <f>'Avg Week Kira-Bulindo'!F79+'Avg Week Bulindo-Kira'!F79</f>
        <v>1.5</v>
      </c>
      <c r="G79" s="49">
        <f>'Avg Week Kira-Bulindo'!G79+'Avg Week Bulindo-Kira'!G79</f>
        <v>0.5</v>
      </c>
      <c r="H79" s="49">
        <f>'Avg Week Kira-Bulindo'!H79+'Avg Week Bulindo-Kira'!H79</f>
        <v>0</v>
      </c>
      <c r="I79" s="49">
        <f>'Avg Week Kira-Bulindo'!I79+'Avg Week Bulindo-Kira'!I79</f>
        <v>2.5</v>
      </c>
      <c r="J79" s="49">
        <f>'Avg Week Kira-Bulindo'!J79+'Avg Week Bulindo-Kira'!J79</f>
        <v>0</v>
      </c>
      <c r="K79" s="49">
        <f>'Avg Week Kira-Bulindo'!K79+'Avg Week Bulindo-Kira'!K79</f>
        <v>0</v>
      </c>
      <c r="L79" s="49">
        <f>'Avg Week Kira-Bulindo'!L79+'Avg Week Bulindo-Kira'!L79</f>
        <v>0</v>
      </c>
      <c r="M79" s="49">
        <f>'Avg Week Kira-Bulindo'!M79+'Avg Week Bulindo-Kira'!M79</f>
        <v>33.5</v>
      </c>
      <c r="N79" s="49">
        <f>'Avg Week Kira-Bulindo'!N79+'Avg Week Bulindo-Kira'!N79</f>
        <v>0</v>
      </c>
      <c r="O79" s="15">
        <f t="shared" si="36"/>
        <v>52.5</v>
      </c>
      <c r="P79" s="15">
        <f t="shared" si="37"/>
        <v>86</v>
      </c>
      <c r="R79" s="8"/>
      <c r="T79"/>
    </row>
    <row r="80" spans="2:20" ht="23.1" customHeight="1" x14ac:dyDescent="0.25">
      <c r="B80" s="25" t="s">
        <v>120</v>
      </c>
      <c r="C80" s="49">
        <f>'Avg Week Kira-Bulindo'!C80+'Avg Week Bulindo-Kira'!C80</f>
        <v>30.5</v>
      </c>
      <c r="D80" s="49">
        <f>'Avg Week Kira-Bulindo'!D80+'Avg Week Bulindo-Kira'!D80</f>
        <v>1</v>
      </c>
      <c r="E80" s="49">
        <f>'Avg Week Kira-Bulindo'!E80+'Avg Week Bulindo-Kira'!E80</f>
        <v>1</v>
      </c>
      <c r="F80" s="49">
        <f>'Avg Week Kira-Bulindo'!F80+'Avg Week Bulindo-Kira'!F80</f>
        <v>2</v>
      </c>
      <c r="G80" s="49">
        <f>'Avg Week Kira-Bulindo'!G80+'Avg Week Bulindo-Kira'!G80</f>
        <v>0</v>
      </c>
      <c r="H80" s="49">
        <f>'Avg Week Kira-Bulindo'!H80+'Avg Week Bulindo-Kira'!H80</f>
        <v>0</v>
      </c>
      <c r="I80" s="49">
        <f>'Avg Week Kira-Bulindo'!I80+'Avg Week Bulindo-Kira'!I80</f>
        <v>2</v>
      </c>
      <c r="J80" s="49">
        <f>'Avg Week Kira-Bulindo'!J80+'Avg Week Bulindo-Kira'!J80</f>
        <v>0</v>
      </c>
      <c r="K80" s="49">
        <f>'Avg Week Kira-Bulindo'!K80+'Avg Week Bulindo-Kira'!K80</f>
        <v>0</v>
      </c>
      <c r="L80" s="49">
        <f>'Avg Week Kira-Bulindo'!L80+'Avg Week Bulindo-Kira'!L80</f>
        <v>0</v>
      </c>
      <c r="M80" s="49">
        <f>'Avg Week Kira-Bulindo'!M80+'Avg Week Bulindo-Kira'!M80</f>
        <v>40.5</v>
      </c>
      <c r="N80" s="49">
        <f>'Avg Week Kira-Bulindo'!N80+'Avg Week Bulindo-Kira'!N80</f>
        <v>0</v>
      </c>
      <c r="O80" s="15">
        <f t="shared" si="36"/>
        <v>36.5</v>
      </c>
      <c r="P80" s="15">
        <f t="shared" si="37"/>
        <v>77</v>
      </c>
      <c r="R80" s="8"/>
      <c r="T80"/>
    </row>
    <row r="81" spans="2:20" ht="23.1" customHeight="1" x14ac:dyDescent="0.25">
      <c r="B81" s="23" t="s">
        <v>121</v>
      </c>
      <c r="C81" s="49">
        <f>'Avg Week Kira-Bulindo'!C81+'Avg Week Bulindo-Kira'!C81</f>
        <v>26.5</v>
      </c>
      <c r="D81" s="49">
        <f>'Avg Week Kira-Bulindo'!D81+'Avg Week Bulindo-Kira'!D81</f>
        <v>3</v>
      </c>
      <c r="E81" s="49">
        <f>'Avg Week Kira-Bulindo'!E81+'Avg Week Bulindo-Kira'!E81</f>
        <v>1</v>
      </c>
      <c r="F81" s="49">
        <f>'Avg Week Kira-Bulindo'!F81+'Avg Week Bulindo-Kira'!F81</f>
        <v>2</v>
      </c>
      <c r="G81" s="49">
        <f>'Avg Week Kira-Bulindo'!G81+'Avg Week Bulindo-Kira'!G81</f>
        <v>0</v>
      </c>
      <c r="H81" s="49">
        <f>'Avg Week Kira-Bulindo'!H81+'Avg Week Bulindo-Kira'!H81</f>
        <v>0</v>
      </c>
      <c r="I81" s="49">
        <f>'Avg Week Kira-Bulindo'!I81+'Avg Week Bulindo-Kira'!I81</f>
        <v>1.5</v>
      </c>
      <c r="J81" s="49">
        <f>'Avg Week Kira-Bulindo'!J81+'Avg Week Bulindo-Kira'!J81</f>
        <v>0</v>
      </c>
      <c r="K81" s="49">
        <f>'Avg Week Kira-Bulindo'!K81+'Avg Week Bulindo-Kira'!K81</f>
        <v>0</v>
      </c>
      <c r="L81" s="49">
        <f>'Avg Week Kira-Bulindo'!L81+'Avg Week Bulindo-Kira'!L81</f>
        <v>0</v>
      </c>
      <c r="M81" s="49">
        <f>'Avg Week Kira-Bulindo'!M81+'Avg Week Bulindo-Kira'!M81</f>
        <v>32</v>
      </c>
      <c r="N81" s="49">
        <f>'Avg Week Kira-Bulindo'!N81+'Avg Week Bulindo-Kira'!N81</f>
        <v>0</v>
      </c>
      <c r="O81" s="15">
        <f t="shared" si="36"/>
        <v>34</v>
      </c>
      <c r="P81" s="15">
        <f t="shared" si="37"/>
        <v>66</v>
      </c>
      <c r="R81" s="8"/>
      <c r="T81"/>
    </row>
    <row r="82" spans="2:20" ht="23.1" customHeight="1" x14ac:dyDescent="0.25">
      <c r="B82" s="24" t="s">
        <v>122</v>
      </c>
      <c r="C82" s="49">
        <f>'Avg Week Kira-Bulindo'!C82+'Avg Week Bulindo-Kira'!C82</f>
        <v>18.5</v>
      </c>
      <c r="D82" s="49">
        <f>'Avg Week Kira-Bulindo'!D82+'Avg Week Bulindo-Kira'!D82</f>
        <v>3.5</v>
      </c>
      <c r="E82" s="49">
        <f>'Avg Week Kira-Bulindo'!E82+'Avg Week Bulindo-Kira'!E82</f>
        <v>4</v>
      </c>
      <c r="F82" s="49">
        <f>'Avg Week Kira-Bulindo'!F82+'Avg Week Bulindo-Kira'!F82</f>
        <v>3</v>
      </c>
      <c r="G82" s="49">
        <f>'Avg Week Kira-Bulindo'!G82+'Avg Week Bulindo-Kira'!G82</f>
        <v>0</v>
      </c>
      <c r="H82" s="49">
        <f>'Avg Week Kira-Bulindo'!H82+'Avg Week Bulindo-Kira'!H82</f>
        <v>0</v>
      </c>
      <c r="I82" s="49">
        <f>'Avg Week Kira-Bulindo'!I82+'Avg Week Bulindo-Kira'!I82</f>
        <v>0.5</v>
      </c>
      <c r="J82" s="49">
        <f>'Avg Week Kira-Bulindo'!J82+'Avg Week Bulindo-Kira'!J82</f>
        <v>0</v>
      </c>
      <c r="K82" s="49">
        <f>'Avg Week Kira-Bulindo'!K82+'Avg Week Bulindo-Kira'!K82</f>
        <v>0</v>
      </c>
      <c r="L82" s="49">
        <f>'Avg Week Kira-Bulindo'!L82+'Avg Week Bulindo-Kira'!L82</f>
        <v>0</v>
      </c>
      <c r="M82" s="49">
        <f>'Avg Week Kira-Bulindo'!M82+'Avg Week Bulindo-Kira'!M82</f>
        <v>29.5</v>
      </c>
      <c r="N82" s="49">
        <f>'Avg Week Kira-Bulindo'!N82+'Avg Week Bulindo-Kira'!N82</f>
        <v>0</v>
      </c>
      <c r="O82" s="15">
        <f t="shared" si="36"/>
        <v>29.5</v>
      </c>
      <c r="P82" s="15">
        <f t="shared" si="37"/>
        <v>59</v>
      </c>
      <c r="R82" s="8"/>
      <c r="T82"/>
    </row>
    <row r="83" spans="2:20" ht="23.1" customHeight="1" x14ac:dyDescent="0.25">
      <c r="B83" s="23" t="s">
        <v>123</v>
      </c>
      <c r="C83" s="49">
        <f>'Avg Week Kira-Bulindo'!C83+'Avg Week Bulindo-Kira'!C83</f>
        <v>16.5</v>
      </c>
      <c r="D83" s="49">
        <f>'Avg Week Kira-Bulindo'!D83+'Avg Week Bulindo-Kira'!D83</f>
        <v>2</v>
      </c>
      <c r="E83" s="49">
        <f>'Avg Week Kira-Bulindo'!E83+'Avg Week Bulindo-Kira'!E83</f>
        <v>4</v>
      </c>
      <c r="F83" s="49">
        <f>'Avg Week Kira-Bulindo'!F83+'Avg Week Bulindo-Kira'!F83</f>
        <v>2</v>
      </c>
      <c r="G83" s="49">
        <f>'Avg Week Kira-Bulindo'!G83+'Avg Week Bulindo-Kira'!G83</f>
        <v>0</v>
      </c>
      <c r="H83" s="49">
        <f>'Avg Week Kira-Bulindo'!H83+'Avg Week Bulindo-Kira'!H83</f>
        <v>0</v>
      </c>
      <c r="I83" s="49">
        <f>'Avg Week Kira-Bulindo'!I83+'Avg Week Bulindo-Kira'!I83</f>
        <v>1</v>
      </c>
      <c r="J83" s="49">
        <f>'Avg Week Kira-Bulindo'!J83+'Avg Week Bulindo-Kira'!J83</f>
        <v>0</v>
      </c>
      <c r="K83" s="49">
        <f>'Avg Week Kira-Bulindo'!K83+'Avg Week Bulindo-Kira'!K83</f>
        <v>0</v>
      </c>
      <c r="L83" s="49">
        <f>'Avg Week Kira-Bulindo'!L83+'Avg Week Bulindo-Kira'!L83</f>
        <v>0</v>
      </c>
      <c r="M83" s="49">
        <f>'Avg Week Kira-Bulindo'!M83+'Avg Week Bulindo-Kira'!M83</f>
        <v>26.5</v>
      </c>
      <c r="N83" s="49">
        <f>'Avg Week Kira-Bulindo'!N83+'Avg Week Bulindo-Kira'!N83</f>
        <v>0</v>
      </c>
      <c r="O83" s="15">
        <f t="shared" si="36"/>
        <v>25.5</v>
      </c>
      <c r="P83" s="15">
        <f t="shared" si="37"/>
        <v>52</v>
      </c>
      <c r="R83" s="8"/>
      <c r="T83"/>
    </row>
    <row r="84" spans="2:20" ht="23.1" customHeight="1" x14ac:dyDescent="0.25">
      <c r="B84" s="25" t="s">
        <v>124</v>
      </c>
      <c r="C84" s="49">
        <f>'Avg Week Kira-Bulindo'!C84+'Avg Week Bulindo-Kira'!C84</f>
        <v>19.5</v>
      </c>
      <c r="D84" s="49">
        <f>'Avg Week Kira-Bulindo'!D84+'Avg Week Bulindo-Kira'!D84</f>
        <v>2</v>
      </c>
      <c r="E84" s="49">
        <f>'Avg Week Kira-Bulindo'!E84+'Avg Week Bulindo-Kira'!E84</f>
        <v>2.5</v>
      </c>
      <c r="F84" s="49">
        <f>'Avg Week Kira-Bulindo'!F84+'Avg Week Bulindo-Kira'!F84</f>
        <v>1</v>
      </c>
      <c r="G84" s="49">
        <f>'Avg Week Kira-Bulindo'!G84+'Avg Week Bulindo-Kira'!G84</f>
        <v>0</v>
      </c>
      <c r="H84" s="49">
        <f>'Avg Week Kira-Bulindo'!H84+'Avg Week Bulindo-Kira'!H84</f>
        <v>0</v>
      </c>
      <c r="I84" s="49">
        <f>'Avg Week Kira-Bulindo'!I84+'Avg Week Bulindo-Kira'!I84</f>
        <v>2</v>
      </c>
      <c r="J84" s="49">
        <f>'Avg Week Kira-Bulindo'!J84+'Avg Week Bulindo-Kira'!J84</f>
        <v>0.5</v>
      </c>
      <c r="K84" s="49">
        <f>'Avg Week Kira-Bulindo'!K84+'Avg Week Bulindo-Kira'!K84</f>
        <v>0</v>
      </c>
      <c r="L84" s="49">
        <f>'Avg Week Kira-Bulindo'!L84+'Avg Week Bulindo-Kira'!L84</f>
        <v>0</v>
      </c>
      <c r="M84" s="49">
        <f>'Avg Week Kira-Bulindo'!M84+'Avg Week Bulindo-Kira'!M84</f>
        <v>26</v>
      </c>
      <c r="N84" s="49">
        <f>'Avg Week Kira-Bulindo'!N84+'Avg Week Bulindo-Kira'!N84</f>
        <v>0</v>
      </c>
      <c r="O84" s="15">
        <f t="shared" si="36"/>
        <v>27.5</v>
      </c>
      <c r="P84" s="15">
        <f t="shared" si="37"/>
        <v>53.5</v>
      </c>
      <c r="R84" s="8"/>
      <c r="T84"/>
    </row>
    <row r="85" spans="2:20" ht="23.1" customHeight="1" x14ac:dyDescent="0.25">
      <c r="B85" s="23" t="s">
        <v>125</v>
      </c>
      <c r="C85" s="49">
        <f>'Avg Week Kira-Bulindo'!C85+'Avg Week Bulindo-Kira'!C85</f>
        <v>11</v>
      </c>
      <c r="D85" s="49">
        <f>'Avg Week Kira-Bulindo'!D85+'Avg Week Bulindo-Kira'!D85</f>
        <v>2</v>
      </c>
      <c r="E85" s="49">
        <f>'Avg Week Kira-Bulindo'!E85+'Avg Week Bulindo-Kira'!E85</f>
        <v>2.5</v>
      </c>
      <c r="F85" s="49">
        <f>'Avg Week Kira-Bulindo'!F85+'Avg Week Bulindo-Kira'!F85</f>
        <v>2</v>
      </c>
      <c r="G85" s="49">
        <f>'Avg Week Kira-Bulindo'!G85+'Avg Week Bulindo-Kira'!G85</f>
        <v>0</v>
      </c>
      <c r="H85" s="49">
        <f>'Avg Week Kira-Bulindo'!H85+'Avg Week Bulindo-Kira'!H85</f>
        <v>0</v>
      </c>
      <c r="I85" s="49">
        <f>'Avg Week Kira-Bulindo'!I85+'Avg Week Bulindo-Kira'!I85</f>
        <v>0</v>
      </c>
      <c r="J85" s="49">
        <f>'Avg Week Kira-Bulindo'!J85+'Avg Week Bulindo-Kira'!J85</f>
        <v>0.5</v>
      </c>
      <c r="K85" s="49">
        <f>'Avg Week Kira-Bulindo'!K85+'Avg Week Bulindo-Kira'!K85</f>
        <v>0</v>
      </c>
      <c r="L85" s="49">
        <f>'Avg Week Kira-Bulindo'!L85+'Avg Week Bulindo-Kira'!L85</f>
        <v>0</v>
      </c>
      <c r="M85" s="49">
        <f>'Avg Week Kira-Bulindo'!M85+'Avg Week Bulindo-Kira'!M85</f>
        <v>24.5</v>
      </c>
      <c r="N85" s="49">
        <f>'Avg Week Kira-Bulindo'!N85+'Avg Week Bulindo-Kira'!N85</f>
        <v>0</v>
      </c>
      <c r="O85" s="15">
        <f t="shared" si="36"/>
        <v>18</v>
      </c>
      <c r="P85" s="15">
        <f t="shared" si="37"/>
        <v>42.5</v>
      </c>
      <c r="R85" s="8"/>
      <c r="T85"/>
    </row>
    <row r="86" spans="2:20" ht="23.1" customHeight="1" x14ac:dyDescent="0.25">
      <c r="B86" s="24" t="s">
        <v>126</v>
      </c>
      <c r="C86" s="49">
        <f>'Avg Week Kira-Bulindo'!C86+'Avg Week Bulindo-Kira'!C86</f>
        <v>18</v>
      </c>
      <c r="D86" s="49">
        <f>'Avg Week Kira-Bulindo'!D86+'Avg Week Bulindo-Kira'!D86</f>
        <v>2.5</v>
      </c>
      <c r="E86" s="49">
        <f>'Avg Week Kira-Bulindo'!E86+'Avg Week Bulindo-Kira'!E86</f>
        <v>2.5</v>
      </c>
      <c r="F86" s="49">
        <f>'Avg Week Kira-Bulindo'!F86+'Avg Week Bulindo-Kira'!F86</f>
        <v>0.5</v>
      </c>
      <c r="G86" s="49">
        <f>'Avg Week Kira-Bulindo'!G86+'Avg Week Bulindo-Kira'!G86</f>
        <v>0</v>
      </c>
      <c r="H86" s="49">
        <f>'Avg Week Kira-Bulindo'!H86+'Avg Week Bulindo-Kira'!H86</f>
        <v>0</v>
      </c>
      <c r="I86" s="49">
        <f>'Avg Week Kira-Bulindo'!I86+'Avg Week Bulindo-Kira'!I86</f>
        <v>1.5</v>
      </c>
      <c r="J86" s="49">
        <f>'Avg Week Kira-Bulindo'!J86+'Avg Week Bulindo-Kira'!J86</f>
        <v>0</v>
      </c>
      <c r="K86" s="49">
        <f>'Avg Week Kira-Bulindo'!K86+'Avg Week Bulindo-Kira'!K86</f>
        <v>0</v>
      </c>
      <c r="L86" s="49">
        <f>'Avg Week Kira-Bulindo'!L86+'Avg Week Bulindo-Kira'!L86</f>
        <v>0</v>
      </c>
      <c r="M86" s="49">
        <f>'Avg Week Kira-Bulindo'!M86+'Avg Week Bulindo-Kira'!M86</f>
        <v>25.5</v>
      </c>
      <c r="N86" s="49">
        <f>'Avg Week Kira-Bulindo'!N86+'Avg Week Bulindo-Kira'!N86</f>
        <v>0</v>
      </c>
      <c r="O86" s="15">
        <f t="shared" si="36"/>
        <v>25</v>
      </c>
      <c r="P86" s="15">
        <f t="shared" si="37"/>
        <v>50.5</v>
      </c>
      <c r="R86" s="8"/>
      <c r="T86"/>
    </row>
    <row r="87" spans="2:20" ht="23.1" customHeight="1" x14ac:dyDescent="0.25">
      <c r="B87" s="23" t="s">
        <v>127</v>
      </c>
      <c r="C87" s="49">
        <f>'Avg Week Kira-Bulindo'!C87+'Avg Week Bulindo-Kira'!C87</f>
        <v>15.5</v>
      </c>
      <c r="D87" s="49">
        <f>'Avg Week Kira-Bulindo'!D87+'Avg Week Bulindo-Kira'!D87</f>
        <v>1.5</v>
      </c>
      <c r="E87" s="49">
        <f>'Avg Week Kira-Bulindo'!E87+'Avg Week Bulindo-Kira'!E87</f>
        <v>2.5</v>
      </c>
      <c r="F87" s="49">
        <f>'Avg Week Kira-Bulindo'!F87+'Avg Week Bulindo-Kira'!F87</f>
        <v>0.5</v>
      </c>
      <c r="G87" s="49">
        <f>'Avg Week Kira-Bulindo'!G87+'Avg Week Bulindo-Kira'!G87</f>
        <v>0</v>
      </c>
      <c r="H87" s="49">
        <f>'Avg Week Kira-Bulindo'!H87+'Avg Week Bulindo-Kira'!H87</f>
        <v>0</v>
      </c>
      <c r="I87" s="49">
        <f>'Avg Week Kira-Bulindo'!I87+'Avg Week Bulindo-Kira'!I87</f>
        <v>0.5</v>
      </c>
      <c r="J87" s="49">
        <f>'Avg Week Kira-Bulindo'!J87+'Avg Week Bulindo-Kira'!J87</f>
        <v>0</v>
      </c>
      <c r="K87" s="49">
        <f>'Avg Week Kira-Bulindo'!K87+'Avg Week Bulindo-Kira'!K87</f>
        <v>0</v>
      </c>
      <c r="L87" s="49">
        <f>'Avg Week Kira-Bulindo'!L87+'Avg Week Bulindo-Kira'!L87</f>
        <v>0</v>
      </c>
      <c r="M87" s="49">
        <f>'Avg Week Kira-Bulindo'!M87+'Avg Week Bulindo-Kira'!M87</f>
        <v>19.5</v>
      </c>
      <c r="N87" s="49">
        <f>'Avg Week Kira-Bulindo'!N87+'Avg Week Bulindo-Kira'!N87</f>
        <v>0</v>
      </c>
      <c r="O87" s="15">
        <f t="shared" si="36"/>
        <v>20.5</v>
      </c>
      <c r="P87" s="15">
        <f t="shared" si="37"/>
        <v>40</v>
      </c>
      <c r="R87" s="8"/>
      <c r="T87"/>
    </row>
    <row r="88" spans="2:20" ht="23.1" customHeight="1" x14ac:dyDescent="0.25">
      <c r="B88" s="25" t="s">
        <v>128</v>
      </c>
      <c r="C88" s="49">
        <f>'Avg Week Kira-Bulindo'!C88+'Avg Week Bulindo-Kira'!C88</f>
        <v>12.5</v>
      </c>
      <c r="D88" s="49">
        <f>'Avg Week Kira-Bulindo'!D88+'Avg Week Bulindo-Kira'!D88</f>
        <v>1</v>
      </c>
      <c r="E88" s="49">
        <f>'Avg Week Kira-Bulindo'!E88+'Avg Week Bulindo-Kira'!E88</f>
        <v>1.5</v>
      </c>
      <c r="F88" s="49">
        <f>'Avg Week Kira-Bulindo'!F88+'Avg Week Bulindo-Kira'!F88</f>
        <v>0</v>
      </c>
      <c r="G88" s="49">
        <f>'Avg Week Kira-Bulindo'!G88+'Avg Week Bulindo-Kira'!G88</f>
        <v>0</v>
      </c>
      <c r="H88" s="49">
        <f>'Avg Week Kira-Bulindo'!H88+'Avg Week Bulindo-Kira'!H88</f>
        <v>0</v>
      </c>
      <c r="I88" s="49">
        <f>'Avg Week Kira-Bulindo'!I88+'Avg Week Bulindo-Kira'!I88</f>
        <v>1.5</v>
      </c>
      <c r="J88" s="49">
        <f>'Avg Week Kira-Bulindo'!J88+'Avg Week Bulindo-Kira'!J88</f>
        <v>0</v>
      </c>
      <c r="K88" s="49">
        <f>'Avg Week Kira-Bulindo'!K88+'Avg Week Bulindo-Kira'!K88</f>
        <v>0</v>
      </c>
      <c r="L88" s="49">
        <f>'Avg Week Kira-Bulindo'!L88+'Avg Week Bulindo-Kira'!L88</f>
        <v>0</v>
      </c>
      <c r="M88" s="49">
        <f>'Avg Week Kira-Bulindo'!M88+'Avg Week Bulindo-Kira'!M88</f>
        <v>18</v>
      </c>
      <c r="N88" s="49">
        <f>'Avg Week Kira-Bulindo'!N88+'Avg Week Bulindo-Kira'!N88</f>
        <v>0</v>
      </c>
      <c r="O88" s="15">
        <f t="shared" si="36"/>
        <v>16.5</v>
      </c>
      <c r="P88" s="15">
        <f t="shared" si="37"/>
        <v>34.5</v>
      </c>
      <c r="R88" s="8"/>
      <c r="T88"/>
    </row>
    <row r="89" spans="2:20" ht="23.1" customHeight="1" x14ac:dyDescent="0.25">
      <c r="B89" s="23" t="s">
        <v>129</v>
      </c>
      <c r="C89" s="49">
        <f>'Avg Week Kira-Bulindo'!C89+'Avg Week Bulindo-Kira'!C89</f>
        <v>17</v>
      </c>
      <c r="D89" s="49">
        <f>'Avg Week Kira-Bulindo'!D89+'Avg Week Bulindo-Kira'!D89</f>
        <v>1.5</v>
      </c>
      <c r="E89" s="49">
        <f>'Avg Week Kira-Bulindo'!E89+'Avg Week Bulindo-Kira'!E89</f>
        <v>2.5</v>
      </c>
      <c r="F89" s="49">
        <f>'Avg Week Kira-Bulindo'!F89+'Avg Week Bulindo-Kira'!F89</f>
        <v>1.5</v>
      </c>
      <c r="G89" s="49">
        <f>'Avg Week Kira-Bulindo'!G89+'Avg Week Bulindo-Kira'!G89</f>
        <v>0</v>
      </c>
      <c r="H89" s="49">
        <f>'Avg Week Kira-Bulindo'!H89+'Avg Week Bulindo-Kira'!H89</f>
        <v>0</v>
      </c>
      <c r="I89" s="49">
        <f>'Avg Week Kira-Bulindo'!I89+'Avg Week Bulindo-Kira'!I89</f>
        <v>0</v>
      </c>
      <c r="J89" s="49">
        <f>'Avg Week Kira-Bulindo'!J89+'Avg Week Bulindo-Kira'!J89</f>
        <v>0</v>
      </c>
      <c r="K89" s="49">
        <f>'Avg Week Kira-Bulindo'!K89+'Avg Week Bulindo-Kira'!K89</f>
        <v>0</v>
      </c>
      <c r="L89" s="49">
        <f>'Avg Week Kira-Bulindo'!L89+'Avg Week Bulindo-Kira'!L89</f>
        <v>0</v>
      </c>
      <c r="M89" s="49">
        <f>'Avg Week Kira-Bulindo'!M89+'Avg Week Bulindo-Kira'!M89</f>
        <v>18.5</v>
      </c>
      <c r="N89" s="49">
        <f>'Avg Week Kira-Bulindo'!N89+'Avg Week Bulindo-Kira'!N89</f>
        <v>0</v>
      </c>
      <c r="O89" s="15">
        <f t="shared" si="36"/>
        <v>22.5</v>
      </c>
      <c r="P89" s="15">
        <f t="shared" si="37"/>
        <v>41</v>
      </c>
      <c r="R89" s="8"/>
      <c r="T89"/>
    </row>
    <row r="90" spans="2:20" ht="23.1" customHeight="1" x14ac:dyDescent="0.25">
      <c r="B90" s="24" t="s">
        <v>130</v>
      </c>
      <c r="C90" s="49">
        <f>'Avg Week Kira-Bulindo'!C90+'Avg Week Bulindo-Kira'!C90</f>
        <v>16</v>
      </c>
      <c r="D90" s="49">
        <f>'Avg Week Kira-Bulindo'!D90+'Avg Week Bulindo-Kira'!D90</f>
        <v>1.5</v>
      </c>
      <c r="E90" s="49">
        <f>'Avg Week Kira-Bulindo'!E90+'Avg Week Bulindo-Kira'!E90</f>
        <v>1</v>
      </c>
      <c r="F90" s="49">
        <f>'Avg Week Kira-Bulindo'!F90+'Avg Week Bulindo-Kira'!F90</f>
        <v>0.5</v>
      </c>
      <c r="G90" s="49">
        <f>'Avg Week Kira-Bulindo'!G90+'Avg Week Bulindo-Kira'!G90</f>
        <v>0</v>
      </c>
      <c r="H90" s="49">
        <f>'Avg Week Kira-Bulindo'!H90+'Avg Week Bulindo-Kira'!H90</f>
        <v>0</v>
      </c>
      <c r="I90" s="49">
        <f>'Avg Week Kira-Bulindo'!I90+'Avg Week Bulindo-Kira'!I90</f>
        <v>2</v>
      </c>
      <c r="J90" s="49">
        <f>'Avg Week Kira-Bulindo'!J90+'Avg Week Bulindo-Kira'!J90</f>
        <v>0</v>
      </c>
      <c r="K90" s="49">
        <f>'Avg Week Kira-Bulindo'!K90+'Avg Week Bulindo-Kira'!K90</f>
        <v>0</v>
      </c>
      <c r="L90" s="49">
        <f>'Avg Week Kira-Bulindo'!L90+'Avg Week Bulindo-Kira'!L90</f>
        <v>0</v>
      </c>
      <c r="M90" s="49">
        <f>'Avg Week Kira-Bulindo'!M90+'Avg Week Bulindo-Kira'!M90</f>
        <v>14.5</v>
      </c>
      <c r="N90" s="49">
        <f>'Avg Week Kira-Bulindo'!N90+'Avg Week Bulindo-Kira'!N90</f>
        <v>0</v>
      </c>
      <c r="O90" s="15">
        <f t="shared" si="36"/>
        <v>21</v>
      </c>
      <c r="P90" s="15">
        <f t="shared" si="37"/>
        <v>35.5</v>
      </c>
      <c r="R90" s="8"/>
      <c r="T90"/>
    </row>
    <row r="91" spans="2:20" ht="23.1" customHeight="1" x14ac:dyDescent="0.25">
      <c r="B91" s="23" t="s">
        <v>131</v>
      </c>
      <c r="C91" s="49">
        <f>'Avg Week Kira-Bulindo'!C91+'Avg Week Bulindo-Kira'!C91</f>
        <v>10.5</v>
      </c>
      <c r="D91" s="49">
        <f>'Avg Week Kira-Bulindo'!D91+'Avg Week Bulindo-Kira'!D91</f>
        <v>3.5</v>
      </c>
      <c r="E91" s="49">
        <f>'Avg Week Kira-Bulindo'!E91+'Avg Week Bulindo-Kira'!E91</f>
        <v>0.5</v>
      </c>
      <c r="F91" s="49">
        <f>'Avg Week Kira-Bulindo'!F91+'Avg Week Bulindo-Kira'!F91</f>
        <v>1.5</v>
      </c>
      <c r="G91" s="49">
        <f>'Avg Week Kira-Bulindo'!G91+'Avg Week Bulindo-Kira'!G91</f>
        <v>0</v>
      </c>
      <c r="H91" s="49">
        <f>'Avg Week Kira-Bulindo'!H91+'Avg Week Bulindo-Kira'!H91</f>
        <v>0</v>
      </c>
      <c r="I91" s="49">
        <f>'Avg Week Kira-Bulindo'!I91+'Avg Week Bulindo-Kira'!I91</f>
        <v>0</v>
      </c>
      <c r="J91" s="49">
        <f>'Avg Week Kira-Bulindo'!J91+'Avg Week Bulindo-Kira'!J91</f>
        <v>0</v>
      </c>
      <c r="K91" s="49">
        <f>'Avg Week Kira-Bulindo'!K91+'Avg Week Bulindo-Kira'!K91</f>
        <v>0</v>
      </c>
      <c r="L91" s="49">
        <f>'Avg Week Kira-Bulindo'!L91+'Avg Week Bulindo-Kira'!L91</f>
        <v>0</v>
      </c>
      <c r="M91" s="49">
        <f>'Avg Week Kira-Bulindo'!M91+'Avg Week Bulindo-Kira'!M91</f>
        <v>10.5</v>
      </c>
      <c r="N91" s="49">
        <f>'Avg Week Kira-Bulindo'!N91+'Avg Week Bulindo-Kira'!N91</f>
        <v>0</v>
      </c>
      <c r="O91" s="15">
        <f t="shared" si="36"/>
        <v>16</v>
      </c>
      <c r="P91" s="15">
        <f t="shared" si="37"/>
        <v>26.5</v>
      </c>
      <c r="R91" s="8"/>
      <c r="T91"/>
    </row>
    <row r="92" spans="2:20" ht="23.1" customHeight="1" x14ac:dyDescent="0.25">
      <c r="B92" s="25" t="s">
        <v>132</v>
      </c>
      <c r="C92" s="49">
        <f>'Avg Week Kira-Bulindo'!C92+'Avg Week Bulindo-Kira'!C92</f>
        <v>11.5</v>
      </c>
      <c r="D92" s="49">
        <f>'Avg Week Kira-Bulindo'!D92+'Avg Week Bulindo-Kira'!D92</f>
        <v>2</v>
      </c>
      <c r="E92" s="49">
        <f>'Avg Week Kira-Bulindo'!E92+'Avg Week Bulindo-Kira'!E92</f>
        <v>0</v>
      </c>
      <c r="F92" s="49">
        <f>'Avg Week Kira-Bulindo'!F92+'Avg Week Bulindo-Kira'!F92</f>
        <v>0</v>
      </c>
      <c r="G92" s="49">
        <f>'Avg Week Kira-Bulindo'!G92+'Avg Week Bulindo-Kira'!G92</f>
        <v>0</v>
      </c>
      <c r="H92" s="49">
        <f>'Avg Week Kira-Bulindo'!H92+'Avg Week Bulindo-Kira'!H92</f>
        <v>0</v>
      </c>
      <c r="I92" s="49">
        <f>'Avg Week Kira-Bulindo'!I92+'Avg Week Bulindo-Kira'!I92</f>
        <v>0.5</v>
      </c>
      <c r="J92" s="49">
        <f>'Avg Week Kira-Bulindo'!J92+'Avg Week Bulindo-Kira'!J92</f>
        <v>0</v>
      </c>
      <c r="K92" s="49">
        <f>'Avg Week Kira-Bulindo'!K92+'Avg Week Bulindo-Kira'!K92</f>
        <v>0</v>
      </c>
      <c r="L92" s="49">
        <f>'Avg Week Kira-Bulindo'!L92+'Avg Week Bulindo-Kira'!L92</f>
        <v>0</v>
      </c>
      <c r="M92" s="49">
        <f>'Avg Week Kira-Bulindo'!M92+'Avg Week Bulindo-Kira'!M92</f>
        <v>13</v>
      </c>
      <c r="N92" s="49">
        <f>'Avg Week Kira-Bulindo'!N92+'Avg Week Bulindo-Kira'!N92</f>
        <v>0</v>
      </c>
      <c r="O92" s="15">
        <f t="shared" si="36"/>
        <v>14</v>
      </c>
      <c r="P92" s="15">
        <f t="shared" si="37"/>
        <v>27</v>
      </c>
      <c r="R92" s="8"/>
      <c r="T92"/>
    </row>
    <row r="93" spans="2:20" ht="23.1" customHeight="1" x14ac:dyDescent="0.25">
      <c r="B93" s="23" t="s">
        <v>133</v>
      </c>
      <c r="C93" s="49">
        <f>'Avg Week Kira-Bulindo'!C93+'Avg Week Bulindo-Kira'!C93</f>
        <v>11</v>
      </c>
      <c r="D93" s="49">
        <f>'Avg Week Kira-Bulindo'!D93+'Avg Week Bulindo-Kira'!D93</f>
        <v>2</v>
      </c>
      <c r="E93" s="49">
        <f>'Avg Week Kira-Bulindo'!E93+'Avg Week Bulindo-Kira'!E93</f>
        <v>1</v>
      </c>
      <c r="F93" s="49">
        <f>'Avg Week Kira-Bulindo'!F93+'Avg Week Bulindo-Kira'!F93</f>
        <v>1</v>
      </c>
      <c r="G93" s="49">
        <f>'Avg Week Kira-Bulindo'!G93+'Avg Week Bulindo-Kira'!G93</f>
        <v>0</v>
      </c>
      <c r="H93" s="49">
        <f>'Avg Week Kira-Bulindo'!H93+'Avg Week Bulindo-Kira'!H93</f>
        <v>1</v>
      </c>
      <c r="I93" s="49">
        <f>'Avg Week Kira-Bulindo'!I93+'Avg Week Bulindo-Kira'!I93</f>
        <v>0.5</v>
      </c>
      <c r="J93" s="49">
        <f>'Avg Week Kira-Bulindo'!J93+'Avg Week Bulindo-Kira'!J93</f>
        <v>0</v>
      </c>
      <c r="K93" s="49">
        <f>'Avg Week Kira-Bulindo'!K93+'Avg Week Bulindo-Kira'!K93</f>
        <v>0</v>
      </c>
      <c r="L93" s="49">
        <f>'Avg Week Kira-Bulindo'!L93+'Avg Week Bulindo-Kira'!L93</f>
        <v>0</v>
      </c>
      <c r="M93" s="49">
        <f>'Avg Week Kira-Bulindo'!M93+'Avg Week Bulindo-Kira'!M93</f>
        <v>8</v>
      </c>
      <c r="N93" s="49">
        <f>'Avg Week Kira-Bulindo'!N93+'Avg Week Bulindo-Kira'!N93</f>
        <v>0</v>
      </c>
      <c r="O93" s="15">
        <f t="shared" si="36"/>
        <v>16.5</v>
      </c>
      <c r="P93" s="15">
        <f t="shared" si="37"/>
        <v>24.5</v>
      </c>
      <c r="R93" s="8"/>
      <c r="T93"/>
    </row>
    <row r="94" spans="2:20" ht="23.1" customHeight="1" x14ac:dyDescent="0.25">
      <c r="B94" s="24" t="s">
        <v>134</v>
      </c>
      <c r="C94" s="49">
        <f>'Avg Week Kira-Bulindo'!C94+'Avg Week Bulindo-Kira'!C94</f>
        <v>12</v>
      </c>
      <c r="D94" s="49">
        <f>'Avg Week Kira-Bulindo'!D94+'Avg Week Bulindo-Kira'!D94</f>
        <v>2</v>
      </c>
      <c r="E94" s="49">
        <f>'Avg Week Kira-Bulindo'!E94+'Avg Week Bulindo-Kira'!E94</f>
        <v>1</v>
      </c>
      <c r="F94" s="49">
        <f>'Avg Week Kira-Bulindo'!F94+'Avg Week Bulindo-Kira'!F94</f>
        <v>0</v>
      </c>
      <c r="G94" s="49">
        <f>'Avg Week Kira-Bulindo'!G94+'Avg Week Bulindo-Kira'!G94</f>
        <v>0</v>
      </c>
      <c r="H94" s="49">
        <f>'Avg Week Kira-Bulindo'!H94+'Avg Week Bulindo-Kira'!H94</f>
        <v>0</v>
      </c>
      <c r="I94" s="49">
        <f>'Avg Week Kira-Bulindo'!I94+'Avg Week Bulindo-Kira'!I94</f>
        <v>3</v>
      </c>
      <c r="J94" s="49">
        <f>'Avg Week Kira-Bulindo'!J94+'Avg Week Bulindo-Kira'!J94</f>
        <v>0</v>
      </c>
      <c r="K94" s="49">
        <f>'Avg Week Kira-Bulindo'!K94+'Avg Week Bulindo-Kira'!K94</f>
        <v>0</v>
      </c>
      <c r="L94" s="49">
        <f>'Avg Week Kira-Bulindo'!L94+'Avg Week Bulindo-Kira'!L94</f>
        <v>0</v>
      </c>
      <c r="M94" s="49">
        <f>'Avg Week Kira-Bulindo'!M94+'Avg Week Bulindo-Kira'!M94</f>
        <v>15.5</v>
      </c>
      <c r="N94" s="49">
        <f>'Avg Week Kira-Bulindo'!N94+'Avg Week Bulindo-Kira'!N94</f>
        <v>0</v>
      </c>
      <c r="O94" s="15">
        <f t="shared" si="36"/>
        <v>18</v>
      </c>
      <c r="P94" s="15">
        <f t="shared" si="37"/>
        <v>33.5</v>
      </c>
      <c r="R94" s="8"/>
      <c r="T94"/>
    </row>
    <row r="95" spans="2:20" ht="23.1" customHeight="1" x14ac:dyDescent="0.25">
      <c r="B95" s="23" t="s">
        <v>135</v>
      </c>
      <c r="C95" s="49">
        <f>'Avg Week Kira-Bulindo'!C95+'Avg Week Bulindo-Kira'!C95</f>
        <v>8</v>
      </c>
      <c r="D95" s="49">
        <f>'Avg Week Kira-Bulindo'!D95+'Avg Week Bulindo-Kira'!D95</f>
        <v>2.5</v>
      </c>
      <c r="E95" s="49">
        <f>'Avg Week Kira-Bulindo'!E95+'Avg Week Bulindo-Kira'!E95</f>
        <v>0.5</v>
      </c>
      <c r="F95" s="49">
        <f>'Avg Week Kira-Bulindo'!F95+'Avg Week Bulindo-Kira'!F95</f>
        <v>1</v>
      </c>
      <c r="G95" s="49">
        <f>'Avg Week Kira-Bulindo'!G95+'Avg Week Bulindo-Kira'!G95</f>
        <v>0.5</v>
      </c>
      <c r="H95" s="49">
        <f>'Avg Week Kira-Bulindo'!H95+'Avg Week Bulindo-Kira'!H95</f>
        <v>0</v>
      </c>
      <c r="I95" s="49">
        <f>'Avg Week Kira-Bulindo'!I95+'Avg Week Bulindo-Kira'!I95</f>
        <v>1.5</v>
      </c>
      <c r="J95" s="49">
        <f>'Avg Week Kira-Bulindo'!J95+'Avg Week Bulindo-Kira'!J95</f>
        <v>0</v>
      </c>
      <c r="K95" s="49">
        <f>'Avg Week Kira-Bulindo'!K95+'Avg Week Bulindo-Kira'!K95</f>
        <v>0</v>
      </c>
      <c r="L95" s="49">
        <f>'Avg Week Kira-Bulindo'!L95+'Avg Week Bulindo-Kira'!L95</f>
        <v>0</v>
      </c>
      <c r="M95" s="49">
        <f>'Avg Week Kira-Bulindo'!M95+'Avg Week Bulindo-Kira'!M95</f>
        <v>10</v>
      </c>
      <c r="N95" s="49">
        <f>'Avg Week Kira-Bulindo'!N95+'Avg Week Bulindo-Kira'!N95</f>
        <v>0</v>
      </c>
      <c r="O95" s="15">
        <f t="shared" si="36"/>
        <v>14</v>
      </c>
      <c r="P95" s="15">
        <f t="shared" si="37"/>
        <v>24</v>
      </c>
      <c r="R95" s="8"/>
      <c r="T95"/>
    </row>
    <row r="96" spans="2:20" ht="23.1" customHeight="1" x14ac:dyDescent="0.25">
      <c r="B96" s="25" t="s">
        <v>136</v>
      </c>
      <c r="C96" s="49">
        <f>'Avg Week Kira-Bulindo'!C96+'Avg Week Bulindo-Kira'!C96</f>
        <v>10</v>
      </c>
      <c r="D96" s="49">
        <f>'Avg Week Kira-Bulindo'!D96+'Avg Week Bulindo-Kira'!D96</f>
        <v>3</v>
      </c>
      <c r="E96" s="49">
        <f>'Avg Week Kira-Bulindo'!E96+'Avg Week Bulindo-Kira'!E96</f>
        <v>1</v>
      </c>
      <c r="F96" s="49">
        <f>'Avg Week Kira-Bulindo'!F96+'Avg Week Bulindo-Kira'!F96</f>
        <v>2.5</v>
      </c>
      <c r="G96" s="49">
        <f>'Avg Week Kira-Bulindo'!G96+'Avg Week Bulindo-Kira'!G96</f>
        <v>1.5</v>
      </c>
      <c r="H96" s="49">
        <f>'Avg Week Kira-Bulindo'!H96+'Avg Week Bulindo-Kira'!H96</f>
        <v>0</v>
      </c>
      <c r="I96" s="49">
        <f>'Avg Week Kira-Bulindo'!I96+'Avg Week Bulindo-Kira'!I96</f>
        <v>0.5</v>
      </c>
      <c r="J96" s="49">
        <f>'Avg Week Kira-Bulindo'!J96+'Avg Week Bulindo-Kira'!J96</f>
        <v>0.5</v>
      </c>
      <c r="K96" s="49">
        <f>'Avg Week Kira-Bulindo'!K96+'Avg Week Bulindo-Kira'!K96</f>
        <v>0</v>
      </c>
      <c r="L96" s="49">
        <f>'Avg Week Kira-Bulindo'!L96+'Avg Week Bulindo-Kira'!L96</f>
        <v>0</v>
      </c>
      <c r="M96" s="49">
        <f>'Avg Week Kira-Bulindo'!M96+'Avg Week Bulindo-Kira'!M96</f>
        <v>16.5</v>
      </c>
      <c r="N96" s="49">
        <f>'Avg Week Kira-Bulindo'!N96+'Avg Week Bulindo-Kira'!N96</f>
        <v>0</v>
      </c>
      <c r="O96" s="15">
        <f t="shared" si="36"/>
        <v>19</v>
      </c>
      <c r="P96" s="15">
        <f t="shared" si="37"/>
        <v>35.5</v>
      </c>
      <c r="R96" s="8"/>
      <c r="T96"/>
    </row>
    <row r="97" spans="2:20" ht="23.1" customHeight="1" x14ac:dyDescent="0.25">
      <c r="B97" s="23" t="s">
        <v>137</v>
      </c>
      <c r="C97" s="49">
        <f>'Avg Week Kira-Bulindo'!C97+'Avg Week Bulindo-Kira'!C97</f>
        <v>11.5</v>
      </c>
      <c r="D97" s="49">
        <f>'Avg Week Kira-Bulindo'!D97+'Avg Week Bulindo-Kira'!D97</f>
        <v>2</v>
      </c>
      <c r="E97" s="49">
        <f>'Avg Week Kira-Bulindo'!E97+'Avg Week Bulindo-Kira'!E97</f>
        <v>1.5</v>
      </c>
      <c r="F97" s="49">
        <f>'Avg Week Kira-Bulindo'!F97+'Avg Week Bulindo-Kira'!F97</f>
        <v>1.5</v>
      </c>
      <c r="G97" s="49">
        <f>'Avg Week Kira-Bulindo'!G97+'Avg Week Bulindo-Kira'!G97</f>
        <v>1</v>
      </c>
      <c r="H97" s="49">
        <f>'Avg Week Kira-Bulindo'!H97+'Avg Week Bulindo-Kira'!H97</f>
        <v>0</v>
      </c>
      <c r="I97" s="49">
        <f>'Avg Week Kira-Bulindo'!I97+'Avg Week Bulindo-Kira'!I97</f>
        <v>1</v>
      </c>
      <c r="J97" s="49">
        <f>'Avg Week Kira-Bulindo'!J97+'Avg Week Bulindo-Kira'!J97</f>
        <v>0</v>
      </c>
      <c r="K97" s="49">
        <f>'Avg Week Kira-Bulindo'!K97+'Avg Week Bulindo-Kira'!K97</f>
        <v>0</v>
      </c>
      <c r="L97" s="49">
        <f>'Avg Week Kira-Bulindo'!L97+'Avg Week Bulindo-Kira'!L97</f>
        <v>0</v>
      </c>
      <c r="M97" s="49">
        <f>'Avg Week Kira-Bulindo'!M97+'Avg Week Bulindo-Kira'!M97</f>
        <v>12</v>
      </c>
      <c r="N97" s="49">
        <f>'Avg Week Kira-Bulindo'!N97+'Avg Week Bulindo-Kira'!N97</f>
        <v>0</v>
      </c>
      <c r="O97" s="15">
        <f t="shared" si="36"/>
        <v>18.5</v>
      </c>
      <c r="P97" s="15">
        <f t="shared" si="37"/>
        <v>30.5</v>
      </c>
      <c r="R97" s="8"/>
      <c r="T97"/>
    </row>
    <row r="98" spans="2:20" ht="23.1" customHeight="1" x14ac:dyDescent="0.25">
      <c r="B98" s="24" t="s">
        <v>138</v>
      </c>
      <c r="C98" s="49">
        <f>'Avg Week Kira-Bulindo'!C98+'Avg Week Bulindo-Kira'!C98</f>
        <v>12.5</v>
      </c>
      <c r="D98" s="49">
        <f>'Avg Week Kira-Bulindo'!D98+'Avg Week Bulindo-Kira'!D98</f>
        <v>0.5</v>
      </c>
      <c r="E98" s="49">
        <f>'Avg Week Kira-Bulindo'!E98+'Avg Week Bulindo-Kira'!E98</f>
        <v>1</v>
      </c>
      <c r="F98" s="49">
        <f>'Avg Week Kira-Bulindo'!F98+'Avg Week Bulindo-Kira'!F98</f>
        <v>4.5</v>
      </c>
      <c r="G98" s="49">
        <f>'Avg Week Kira-Bulindo'!G98+'Avg Week Bulindo-Kira'!G98</f>
        <v>0</v>
      </c>
      <c r="H98" s="49">
        <f>'Avg Week Kira-Bulindo'!H98+'Avg Week Bulindo-Kira'!H98</f>
        <v>0</v>
      </c>
      <c r="I98" s="49">
        <f>'Avg Week Kira-Bulindo'!I98+'Avg Week Bulindo-Kira'!I98</f>
        <v>1.5</v>
      </c>
      <c r="J98" s="49">
        <f>'Avg Week Kira-Bulindo'!J98+'Avg Week Bulindo-Kira'!J98</f>
        <v>1</v>
      </c>
      <c r="K98" s="49">
        <f>'Avg Week Kira-Bulindo'!K98+'Avg Week Bulindo-Kira'!K98</f>
        <v>0</v>
      </c>
      <c r="L98" s="49">
        <f>'Avg Week Kira-Bulindo'!L98+'Avg Week Bulindo-Kira'!L98</f>
        <v>0</v>
      </c>
      <c r="M98" s="49">
        <f>'Avg Week Kira-Bulindo'!M98+'Avg Week Bulindo-Kira'!M98</f>
        <v>14.5</v>
      </c>
      <c r="N98" s="49">
        <f>'Avg Week Kira-Bulindo'!N98+'Avg Week Bulindo-Kira'!N98</f>
        <v>0</v>
      </c>
      <c r="O98" s="15">
        <f t="shared" si="36"/>
        <v>21</v>
      </c>
      <c r="P98" s="15">
        <f t="shared" si="37"/>
        <v>35.5</v>
      </c>
      <c r="R98" s="8"/>
      <c r="T98"/>
    </row>
    <row r="99" spans="2:20" ht="23.1" customHeight="1" x14ac:dyDescent="0.25">
      <c r="B99" s="23" t="s">
        <v>139</v>
      </c>
      <c r="C99" s="49">
        <f>'Avg Week Kira-Bulindo'!C99+'Avg Week Bulindo-Kira'!C99</f>
        <v>13.5</v>
      </c>
      <c r="D99" s="49">
        <f>'Avg Week Kira-Bulindo'!D99+'Avg Week Bulindo-Kira'!D99</f>
        <v>1.5</v>
      </c>
      <c r="E99" s="49">
        <f>'Avg Week Kira-Bulindo'!E99+'Avg Week Bulindo-Kira'!E99</f>
        <v>1.5</v>
      </c>
      <c r="F99" s="49">
        <f>'Avg Week Kira-Bulindo'!F99+'Avg Week Bulindo-Kira'!F99</f>
        <v>9</v>
      </c>
      <c r="G99" s="49">
        <f>'Avg Week Kira-Bulindo'!G99+'Avg Week Bulindo-Kira'!G99</f>
        <v>0.5</v>
      </c>
      <c r="H99" s="49">
        <f>'Avg Week Kira-Bulindo'!H99+'Avg Week Bulindo-Kira'!H99</f>
        <v>0</v>
      </c>
      <c r="I99" s="49">
        <f>'Avg Week Kira-Bulindo'!I99+'Avg Week Bulindo-Kira'!I99</f>
        <v>2</v>
      </c>
      <c r="J99" s="49">
        <f>'Avg Week Kira-Bulindo'!J99+'Avg Week Bulindo-Kira'!J99</f>
        <v>0.5</v>
      </c>
      <c r="K99" s="49">
        <f>'Avg Week Kira-Bulindo'!K99+'Avg Week Bulindo-Kira'!K99</f>
        <v>0</v>
      </c>
      <c r="L99" s="49">
        <f>'Avg Week Kira-Bulindo'!L99+'Avg Week Bulindo-Kira'!L99</f>
        <v>0</v>
      </c>
      <c r="M99" s="49">
        <f>'Avg Week Kira-Bulindo'!M99+'Avg Week Bulindo-Kira'!M99</f>
        <v>13.5</v>
      </c>
      <c r="N99" s="49">
        <f>'Avg Week Kira-Bulindo'!N99+'Avg Week Bulindo-Kira'!N99</f>
        <v>0</v>
      </c>
      <c r="O99" s="15">
        <f t="shared" si="36"/>
        <v>28.5</v>
      </c>
      <c r="P99" s="15">
        <f t="shared" si="37"/>
        <v>42</v>
      </c>
      <c r="R99" s="8"/>
      <c r="T99"/>
    </row>
    <row r="100" spans="2:20" ht="23.1" customHeight="1" x14ac:dyDescent="0.25">
      <c r="B100" s="25" t="s">
        <v>140</v>
      </c>
      <c r="C100" s="49">
        <f>'Avg Week Kira-Bulindo'!C100+'Avg Week Bulindo-Kira'!C100</f>
        <v>21.5</v>
      </c>
      <c r="D100" s="49">
        <f>'Avg Week Kira-Bulindo'!D100+'Avg Week Bulindo-Kira'!D100</f>
        <v>2</v>
      </c>
      <c r="E100" s="49">
        <f>'Avg Week Kira-Bulindo'!E100+'Avg Week Bulindo-Kira'!E100</f>
        <v>3.5</v>
      </c>
      <c r="F100" s="49">
        <f>'Avg Week Kira-Bulindo'!F100+'Avg Week Bulindo-Kira'!F100</f>
        <v>11</v>
      </c>
      <c r="G100" s="49">
        <f>'Avg Week Kira-Bulindo'!G100+'Avg Week Bulindo-Kira'!G100</f>
        <v>1.5</v>
      </c>
      <c r="H100" s="49">
        <f>'Avg Week Kira-Bulindo'!H100+'Avg Week Bulindo-Kira'!H100</f>
        <v>0</v>
      </c>
      <c r="I100" s="49">
        <f>'Avg Week Kira-Bulindo'!I100+'Avg Week Bulindo-Kira'!I100</f>
        <v>0.5</v>
      </c>
      <c r="J100" s="49">
        <f>'Avg Week Kira-Bulindo'!J100+'Avg Week Bulindo-Kira'!J100</f>
        <v>0</v>
      </c>
      <c r="K100" s="49">
        <f>'Avg Week Kira-Bulindo'!K100+'Avg Week Bulindo-Kira'!K100</f>
        <v>0</v>
      </c>
      <c r="L100" s="49">
        <f>'Avg Week Kira-Bulindo'!L100+'Avg Week Bulindo-Kira'!L100</f>
        <v>0</v>
      </c>
      <c r="M100" s="49">
        <f>'Avg Week Kira-Bulindo'!M100+'Avg Week Bulindo-Kira'!M100</f>
        <v>17</v>
      </c>
      <c r="N100" s="49">
        <f>'Avg Week Kira-Bulindo'!N100+'Avg Week Bulindo-Kira'!N100</f>
        <v>0</v>
      </c>
      <c r="O100" s="15">
        <f t="shared" si="36"/>
        <v>40</v>
      </c>
      <c r="P100" s="15">
        <f t="shared" si="37"/>
        <v>57</v>
      </c>
      <c r="R100" s="8"/>
      <c r="T100"/>
    </row>
    <row r="101" spans="2:20" ht="23.1" customHeight="1" x14ac:dyDescent="0.25">
      <c r="B101" s="23" t="s">
        <v>141</v>
      </c>
      <c r="C101" s="49">
        <f>'Avg Week Kira-Bulindo'!C101+'Avg Week Bulindo-Kira'!C101</f>
        <v>29.5</v>
      </c>
      <c r="D101" s="49">
        <f>'Avg Week Kira-Bulindo'!D101+'Avg Week Bulindo-Kira'!D101</f>
        <v>8</v>
      </c>
      <c r="E101" s="49">
        <f>'Avg Week Kira-Bulindo'!E101+'Avg Week Bulindo-Kira'!E101</f>
        <v>3</v>
      </c>
      <c r="F101" s="49">
        <f>'Avg Week Kira-Bulindo'!F101+'Avg Week Bulindo-Kira'!F101</f>
        <v>12</v>
      </c>
      <c r="G101" s="49">
        <f>'Avg Week Kira-Bulindo'!G101+'Avg Week Bulindo-Kira'!G101</f>
        <v>0.5</v>
      </c>
      <c r="H101" s="49">
        <f>'Avg Week Kira-Bulindo'!H101+'Avg Week Bulindo-Kira'!H101</f>
        <v>0</v>
      </c>
      <c r="I101" s="49">
        <f>'Avg Week Kira-Bulindo'!I101+'Avg Week Bulindo-Kira'!I101</f>
        <v>1</v>
      </c>
      <c r="J101" s="49">
        <f>'Avg Week Kira-Bulindo'!J101+'Avg Week Bulindo-Kira'!J101</f>
        <v>0</v>
      </c>
      <c r="K101" s="49">
        <f>'Avg Week Kira-Bulindo'!K101+'Avg Week Bulindo-Kira'!K101</f>
        <v>0</v>
      </c>
      <c r="L101" s="49">
        <f>'Avg Week Kira-Bulindo'!L101+'Avg Week Bulindo-Kira'!L101</f>
        <v>0</v>
      </c>
      <c r="M101" s="49">
        <f>'Avg Week Kira-Bulindo'!M101+'Avg Week Bulindo-Kira'!M101</f>
        <v>17.5</v>
      </c>
      <c r="N101" s="49">
        <f>'Avg Week Kira-Bulindo'!N101+'Avg Week Bulindo-Kira'!N101</f>
        <v>0</v>
      </c>
      <c r="O101" s="15">
        <f t="shared" si="36"/>
        <v>54</v>
      </c>
      <c r="P101" s="15">
        <f t="shared" si="37"/>
        <v>71.5</v>
      </c>
      <c r="R101" s="8"/>
      <c r="T101"/>
    </row>
    <row r="102" spans="2:20" ht="23.1" customHeight="1" x14ac:dyDescent="0.25">
      <c r="B102" s="24" t="s">
        <v>142</v>
      </c>
      <c r="C102" s="49">
        <f>'Avg Week Kira-Bulindo'!C102+'Avg Week Bulindo-Kira'!C102</f>
        <v>69.5</v>
      </c>
      <c r="D102" s="49">
        <f>'Avg Week Kira-Bulindo'!D102+'Avg Week Bulindo-Kira'!D102</f>
        <v>9</v>
      </c>
      <c r="E102" s="49">
        <f>'Avg Week Kira-Bulindo'!E102+'Avg Week Bulindo-Kira'!E102</f>
        <v>6.5</v>
      </c>
      <c r="F102" s="49">
        <f>'Avg Week Kira-Bulindo'!F102+'Avg Week Bulindo-Kira'!F102</f>
        <v>12.5</v>
      </c>
      <c r="G102" s="49">
        <f>'Avg Week Kira-Bulindo'!G102+'Avg Week Bulindo-Kira'!G102</f>
        <v>1.5</v>
      </c>
      <c r="H102" s="49">
        <f>'Avg Week Kira-Bulindo'!H102+'Avg Week Bulindo-Kira'!H102</f>
        <v>0</v>
      </c>
      <c r="I102" s="49">
        <f>'Avg Week Kira-Bulindo'!I102+'Avg Week Bulindo-Kira'!I102</f>
        <v>1</v>
      </c>
      <c r="J102" s="49">
        <f>'Avg Week Kira-Bulindo'!J102+'Avg Week Bulindo-Kira'!J102</f>
        <v>0</v>
      </c>
      <c r="K102" s="49">
        <f>'Avg Week Kira-Bulindo'!K102+'Avg Week Bulindo-Kira'!K102</f>
        <v>0</v>
      </c>
      <c r="L102" s="49">
        <f>'Avg Week Kira-Bulindo'!L102+'Avg Week Bulindo-Kira'!L102</f>
        <v>0</v>
      </c>
      <c r="M102" s="49">
        <f>'Avg Week Kira-Bulindo'!M102+'Avg Week Bulindo-Kira'!M102</f>
        <v>21</v>
      </c>
      <c r="N102" s="49">
        <f>'Avg Week Kira-Bulindo'!N102+'Avg Week Bulindo-Kira'!N102</f>
        <v>0</v>
      </c>
      <c r="O102" s="15">
        <f t="shared" si="36"/>
        <v>100</v>
      </c>
      <c r="P102" s="15">
        <f t="shared" si="37"/>
        <v>121</v>
      </c>
      <c r="R102" s="8"/>
      <c r="T102"/>
    </row>
    <row r="103" spans="2:20" ht="23.1" customHeight="1" x14ac:dyDescent="0.25">
      <c r="B103" s="23" t="s">
        <v>143</v>
      </c>
      <c r="C103" s="49">
        <f>'Avg Week Kira-Bulindo'!C103+'Avg Week Bulindo-Kira'!C103</f>
        <v>94</v>
      </c>
      <c r="D103" s="49">
        <f>'Avg Week Kira-Bulindo'!D103+'Avg Week Bulindo-Kira'!D103</f>
        <v>9</v>
      </c>
      <c r="E103" s="49">
        <f>'Avg Week Kira-Bulindo'!E103+'Avg Week Bulindo-Kira'!E103</f>
        <v>5.5</v>
      </c>
      <c r="F103" s="49">
        <f>'Avg Week Kira-Bulindo'!F103+'Avg Week Bulindo-Kira'!F103</f>
        <v>16</v>
      </c>
      <c r="G103" s="49">
        <f>'Avg Week Kira-Bulindo'!G103+'Avg Week Bulindo-Kira'!G103</f>
        <v>0.5</v>
      </c>
      <c r="H103" s="49">
        <f>'Avg Week Kira-Bulindo'!H103+'Avg Week Bulindo-Kira'!H103</f>
        <v>0</v>
      </c>
      <c r="I103" s="49">
        <f>'Avg Week Kira-Bulindo'!I103+'Avg Week Bulindo-Kira'!I103</f>
        <v>3</v>
      </c>
      <c r="J103" s="49">
        <f>'Avg Week Kira-Bulindo'!J103+'Avg Week Bulindo-Kira'!J103</f>
        <v>0.5</v>
      </c>
      <c r="K103" s="49">
        <f>'Avg Week Kira-Bulindo'!K103+'Avg Week Bulindo-Kira'!K103</f>
        <v>0</v>
      </c>
      <c r="L103" s="49">
        <f>'Avg Week Kira-Bulindo'!L103+'Avg Week Bulindo-Kira'!L103</f>
        <v>0</v>
      </c>
      <c r="M103" s="49">
        <f>'Avg Week Kira-Bulindo'!M103+'Avg Week Bulindo-Kira'!M103</f>
        <v>34.5</v>
      </c>
      <c r="N103" s="49">
        <f>'Avg Week Kira-Bulindo'!N103+'Avg Week Bulindo-Kira'!N103</f>
        <v>0</v>
      </c>
      <c r="O103" s="15">
        <f t="shared" si="36"/>
        <v>128.5</v>
      </c>
      <c r="P103" s="15">
        <f t="shared" si="37"/>
        <v>163</v>
      </c>
      <c r="R103" s="8"/>
      <c r="T103"/>
    </row>
    <row r="104" spans="2:20" ht="23.1" customHeight="1" x14ac:dyDescent="0.25">
      <c r="B104" s="25" t="s">
        <v>144</v>
      </c>
      <c r="C104" s="49">
        <f>'Avg Week Kira-Bulindo'!C104+'Avg Week Bulindo-Kira'!C104</f>
        <v>98.5</v>
      </c>
      <c r="D104" s="49">
        <f>'Avg Week Kira-Bulindo'!D104+'Avg Week Bulindo-Kira'!D104</f>
        <v>5.5</v>
      </c>
      <c r="E104" s="49">
        <f>'Avg Week Kira-Bulindo'!E104+'Avg Week Bulindo-Kira'!E104</f>
        <v>6.5</v>
      </c>
      <c r="F104" s="49">
        <f>'Avg Week Kira-Bulindo'!F104+'Avg Week Bulindo-Kira'!F104</f>
        <v>18.5</v>
      </c>
      <c r="G104" s="49">
        <f>'Avg Week Kira-Bulindo'!G104+'Avg Week Bulindo-Kira'!G104</f>
        <v>1</v>
      </c>
      <c r="H104" s="49">
        <f>'Avg Week Kira-Bulindo'!H104+'Avg Week Bulindo-Kira'!H104</f>
        <v>0</v>
      </c>
      <c r="I104" s="49">
        <f>'Avg Week Kira-Bulindo'!I104+'Avg Week Bulindo-Kira'!I104</f>
        <v>3.5</v>
      </c>
      <c r="J104" s="49">
        <f>'Avg Week Kira-Bulindo'!J104+'Avg Week Bulindo-Kira'!J104</f>
        <v>0.5</v>
      </c>
      <c r="K104" s="49">
        <f>'Avg Week Kira-Bulindo'!K104+'Avg Week Bulindo-Kira'!K104</f>
        <v>0</v>
      </c>
      <c r="L104" s="49">
        <f>'Avg Week Kira-Bulindo'!L104+'Avg Week Bulindo-Kira'!L104</f>
        <v>0</v>
      </c>
      <c r="M104" s="49">
        <f>'Avg Week Kira-Bulindo'!M104+'Avg Week Bulindo-Kira'!M104</f>
        <v>42.5</v>
      </c>
      <c r="N104" s="49">
        <f>'Avg Week Kira-Bulindo'!N104+'Avg Week Bulindo-Kira'!N104</f>
        <v>0</v>
      </c>
      <c r="O104" s="15">
        <f t="shared" si="36"/>
        <v>134</v>
      </c>
      <c r="P104" s="15">
        <f t="shared" si="37"/>
        <v>176.5</v>
      </c>
      <c r="R104" s="8"/>
      <c r="T104"/>
    </row>
    <row r="105" spans="2:20" ht="23.1" customHeight="1" x14ac:dyDescent="0.25">
      <c r="B105" s="23" t="s">
        <v>145</v>
      </c>
      <c r="C105" s="49">
        <f>'Avg Week Kira-Bulindo'!C105+'Avg Week Bulindo-Kira'!C105</f>
        <v>68</v>
      </c>
      <c r="D105" s="49">
        <f>'Avg Week Kira-Bulindo'!D105+'Avg Week Bulindo-Kira'!D105</f>
        <v>8</v>
      </c>
      <c r="E105" s="49">
        <f>'Avg Week Kira-Bulindo'!E105+'Avg Week Bulindo-Kira'!E105</f>
        <v>4</v>
      </c>
      <c r="F105" s="49">
        <f>'Avg Week Kira-Bulindo'!F105+'Avg Week Bulindo-Kira'!F105</f>
        <v>15.5</v>
      </c>
      <c r="G105" s="49">
        <f>'Avg Week Kira-Bulindo'!G105+'Avg Week Bulindo-Kira'!G105</f>
        <v>0.5</v>
      </c>
      <c r="H105" s="49">
        <f>'Avg Week Kira-Bulindo'!H105+'Avg Week Bulindo-Kira'!H105</f>
        <v>0</v>
      </c>
      <c r="I105" s="49">
        <f>'Avg Week Kira-Bulindo'!I105+'Avg Week Bulindo-Kira'!I105</f>
        <v>2.5</v>
      </c>
      <c r="J105" s="49">
        <f>'Avg Week Kira-Bulindo'!J105+'Avg Week Bulindo-Kira'!J105</f>
        <v>0</v>
      </c>
      <c r="K105" s="49">
        <f>'Avg Week Kira-Bulindo'!K105+'Avg Week Bulindo-Kira'!K105</f>
        <v>0</v>
      </c>
      <c r="L105" s="49">
        <f>'Avg Week Kira-Bulindo'!L105+'Avg Week Bulindo-Kira'!L105</f>
        <v>0.5</v>
      </c>
      <c r="M105" s="49">
        <f>'Avg Week Kira-Bulindo'!M105+'Avg Week Bulindo-Kira'!M105</f>
        <v>55</v>
      </c>
      <c r="N105" s="49">
        <f>'Avg Week Kira-Bulindo'!N105+'Avg Week Bulindo-Kira'!N105</f>
        <v>0</v>
      </c>
      <c r="O105" s="15">
        <f t="shared" si="36"/>
        <v>99</v>
      </c>
      <c r="P105" s="15">
        <f t="shared" si="37"/>
        <v>154</v>
      </c>
      <c r="R105" s="8"/>
      <c r="T105"/>
    </row>
    <row r="106" spans="2:20" ht="23.1" customHeight="1" x14ac:dyDescent="0.25">
      <c r="B106" s="26" t="s">
        <v>18</v>
      </c>
      <c r="C106" s="16">
        <f ca="1">SUM(C10:C105)</f>
        <v>4648.4285714285716</v>
      </c>
      <c r="D106" s="16">
        <f t="shared" ref="D106:P106" si="38">SUM(D10:D105)</f>
        <v>955.35714285714278</v>
      </c>
      <c r="E106" s="16">
        <f t="shared" si="38"/>
        <v>813.28571428571433</v>
      </c>
      <c r="F106" s="16">
        <f t="shared" si="38"/>
        <v>1279.5</v>
      </c>
      <c r="G106" s="16">
        <f t="shared" si="38"/>
        <v>40.285714285714292</v>
      </c>
      <c r="H106" s="16">
        <f t="shared" si="38"/>
        <v>8.7857142857142847</v>
      </c>
      <c r="I106" s="16">
        <f t="shared" si="38"/>
        <v>736.07142857142856</v>
      </c>
      <c r="J106" s="16">
        <f t="shared" si="38"/>
        <v>124.50000000000003</v>
      </c>
      <c r="K106" s="16">
        <f t="shared" si="38"/>
        <v>76.071428571428569</v>
      </c>
      <c r="L106" s="16">
        <f t="shared" si="38"/>
        <v>8.1428571428571423</v>
      </c>
      <c r="M106" s="16">
        <f t="shared" si="38"/>
        <v>10100.785714285714</v>
      </c>
      <c r="N106" s="16">
        <f t="shared" si="38"/>
        <v>4.1428571428571415</v>
      </c>
      <c r="O106" s="16">
        <f t="shared" ca="1" si="38"/>
        <v>12964.928571428572</v>
      </c>
      <c r="P106" s="16">
        <f t="shared" ca="1" si="38"/>
        <v>35950.214285714283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ca="1" si="39">C106/$P$106</f>
        <v>0.30425186827625839</v>
      </c>
      <c r="D107" s="43">
        <f t="shared" ca="1" si="39"/>
        <v>4.6624784429662461E-2</v>
      </c>
      <c r="E107" s="43">
        <f t="shared" ca="1" si="39"/>
        <v>4.0044756508171131E-2</v>
      </c>
      <c r="F107" s="43">
        <f t="shared" ca="1" si="39"/>
        <v>6.4311817360597823E-2</v>
      </c>
      <c r="G107" s="43">
        <f t="shared" ca="1" si="39"/>
        <v>1.8169499876816949E-3</v>
      </c>
      <c r="H107" s="43">
        <f t="shared" ca="1" si="39"/>
        <v>4.5167118337850032E-4</v>
      </c>
      <c r="I107" s="43">
        <f t="shared" ca="1" si="39"/>
        <v>4.0855711587418887E-2</v>
      </c>
      <c r="J107" s="43">
        <f t="shared" ca="1" si="39"/>
        <v>7.6886753716022002E-3</v>
      </c>
      <c r="K107" s="43">
        <f t="shared" ca="1" si="39"/>
        <v>4.9273220004927305E-3</v>
      </c>
      <c r="L107" s="43">
        <f t="shared" ca="1" si="39"/>
        <v>4.4140592921080717E-4</v>
      </c>
      <c r="M107" s="43">
        <f t="shared" ca="1" si="39"/>
        <v>0.48828734499466186</v>
      </c>
      <c r="N107" s="43">
        <f t="shared" ca="1" si="39"/>
        <v>2.9769237086310239E-4</v>
      </c>
      <c r="R107" s="8"/>
      <c r="T107"/>
    </row>
    <row r="108" spans="2:20" ht="23.1" customHeight="1" x14ac:dyDescent="0.25">
      <c r="B108" s="42" t="s">
        <v>94</v>
      </c>
      <c r="C108" s="44">
        <f ca="1">C106/$O$106</f>
        <v>0.59457561836746975</v>
      </c>
      <c r="D108" s="44">
        <f t="shared" ref="D108:N108" ca="1" si="40">D106/$O$106</f>
        <v>9.1115167806776462E-2</v>
      </c>
      <c r="E108" s="44">
        <f t="shared" ca="1" si="40"/>
        <v>7.8256334129069807E-2</v>
      </c>
      <c r="F108" s="44">
        <f t="shared" ca="1" si="40"/>
        <v>0.12567955224778832</v>
      </c>
      <c r="G108" s="44">
        <f t="shared" ca="1" si="40"/>
        <v>3.5507231840157284E-3</v>
      </c>
      <c r="H108" s="44">
        <f t="shared" ca="1" si="40"/>
        <v>8.8266565026379673E-4</v>
      </c>
      <c r="I108" s="44">
        <f t="shared" ca="1" si="40"/>
        <v>7.9841120182952516E-2</v>
      </c>
      <c r="J108" s="44">
        <f t="shared" ca="1" si="40"/>
        <v>1.502537663744509E-2</v>
      </c>
      <c r="K108" s="44">
        <f t="shared" ca="1" si="40"/>
        <v>9.629079821059601E-3</v>
      </c>
      <c r="L108" s="44">
        <f t="shared" ca="1" si="40"/>
        <v>8.6260506730325597E-4</v>
      </c>
      <c r="M108" s="44"/>
      <c r="N108" s="44">
        <f t="shared" ca="1" si="40"/>
        <v>5.8175690585568398E-4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23.09 Kiira-Bulindo</vt:lpstr>
      <vt:lpstr>23.09 Bulindo-Kiira</vt:lpstr>
      <vt:lpstr>24.09 Kira-Bulindo</vt:lpstr>
      <vt:lpstr>24.09 Bulindo-Kira</vt:lpstr>
      <vt:lpstr>25.09 Kira-Bulindo</vt:lpstr>
      <vt:lpstr>25.09 Bulindo-Kira</vt:lpstr>
      <vt:lpstr>26.09 Kira-Bulindo-24h</vt:lpstr>
      <vt:lpstr>26.09 Bulind-Kira-24h</vt:lpstr>
      <vt:lpstr>27.09 Kira-Bulindo</vt:lpstr>
      <vt:lpstr>27.09 Bulindo-Kira</vt:lpstr>
      <vt:lpstr>28.09 Kira-Bulindo-24h</vt:lpstr>
      <vt:lpstr>28.09 Bulindo-Kira- 24h</vt:lpstr>
      <vt:lpstr>29.09 Kira-Bulindo</vt:lpstr>
      <vt:lpstr>29.09 Bulindo-Kira</vt:lpstr>
      <vt:lpstr>Avg Week Kira-Bulindo</vt:lpstr>
      <vt:lpstr>Avg Week Bulindo-Kira</vt:lpstr>
      <vt:lpstr>Avg Week Kira-Bulindo-2Dir</vt:lpstr>
      <vt:lpstr>'23.09 Bulindo-Kiira'!Print_Area</vt:lpstr>
      <vt:lpstr>'23.09 Kiira-Bulindo'!Print_Area</vt:lpstr>
      <vt:lpstr>'24.09 Bulindo-Kira'!Print_Area</vt:lpstr>
      <vt:lpstr>'24.09 Kira-Bulindo'!Print_Area</vt:lpstr>
      <vt:lpstr>'25.09 Bulindo-Kira'!Print_Area</vt:lpstr>
      <vt:lpstr>'25.09 Kira-Bulindo'!Print_Area</vt:lpstr>
      <vt:lpstr>'26.09 Bulind-Kira-24h'!Print_Area</vt:lpstr>
      <vt:lpstr>'26.09 Kira-Bulindo-24h'!Print_Area</vt:lpstr>
      <vt:lpstr>'27.09 Bulindo-Kira'!Print_Area</vt:lpstr>
      <vt:lpstr>'27.09 Kira-Bulindo'!Print_Area</vt:lpstr>
      <vt:lpstr>'28.09 Bulindo-Kira- 24h'!Print_Area</vt:lpstr>
      <vt:lpstr>'28.09 Kira-Bulindo-24h'!Print_Area</vt:lpstr>
      <vt:lpstr>'29.09 Bulindo-Kira'!Print_Area</vt:lpstr>
      <vt:lpstr>'29.09 Kira-Bulindo'!Print_Area</vt:lpstr>
      <vt:lpstr>'Avg Week Bulindo-Kira'!Print_Area</vt:lpstr>
      <vt:lpstr>'Avg Week Kira-Bulindo'!Print_Area</vt:lpstr>
      <vt:lpstr>'Avg Week Kira-Bulindo-2Dir'!Print_Area</vt:lpstr>
      <vt:lpstr>'23.09 Bulindo-Kiira'!Print_Titles</vt:lpstr>
      <vt:lpstr>'23.09 Kiira-Bulindo'!Print_Titles</vt:lpstr>
      <vt:lpstr>'24.09 Bulindo-Kira'!Print_Titles</vt:lpstr>
      <vt:lpstr>'24.09 Kira-Bulindo'!Print_Titles</vt:lpstr>
      <vt:lpstr>'25.09 Bulindo-Kira'!Print_Titles</vt:lpstr>
      <vt:lpstr>'25.09 Kira-Bulindo'!Print_Titles</vt:lpstr>
      <vt:lpstr>'26.09 Bulind-Kira-24h'!Print_Titles</vt:lpstr>
      <vt:lpstr>'26.09 Kira-Bulindo-24h'!Print_Titles</vt:lpstr>
      <vt:lpstr>'27.09 Bulindo-Kira'!Print_Titles</vt:lpstr>
      <vt:lpstr>'27.09 Kira-Bulindo'!Print_Titles</vt:lpstr>
      <vt:lpstr>'28.09 Bulindo-Kira- 24h'!Print_Titles</vt:lpstr>
      <vt:lpstr>'28.09 Kira-Bulindo-24h'!Print_Titles</vt:lpstr>
      <vt:lpstr>'29.09 Bulindo-Kira'!Print_Titles</vt:lpstr>
      <vt:lpstr>'29.09 Kira-Bulindo'!Print_Titles</vt:lpstr>
      <vt:lpstr>'Avg Week Bulindo-Kira'!Print_Titles</vt:lpstr>
      <vt:lpstr>'Avg Week Kira-Bulindo'!Print_Titles</vt:lpstr>
      <vt:lpstr>'Avg Week Kira-Bulindo-2Dir'!Print_Titles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2020-01-16T11:56:56Z</dcterms:modified>
</cp:coreProperties>
</file>