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3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4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drawings/drawing5.xml" ContentType="application/vnd.openxmlformats-officedocument.drawing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drawings/drawing6.xml" ContentType="application/vnd.openxmlformats-officedocument.drawing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7.xml" ContentType="application/vnd.openxmlformats-officedocument.drawing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drawings/drawing8.xml" ContentType="application/vnd.openxmlformats-officedocument.drawing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9.xml" ContentType="application/vnd.openxmlformats-officedocument.drawing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drawings/drawing10.xml" ContentType="application/vnd.openxmlformats-officedocument.drawing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drawings/drawing11.xml" ContentType="application/vnd.openxmlformats-officedocument.drawing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drawings/drawing12.xml" ContentType="application/vnd.openxmlformats-officedocument.drawing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drawings/drawing13.xml" ContentType="application/vnd.openxmlformats-officedocument.drawing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drawings/drawing14.xml" ContentType="application/vnd.openxmlformats-officedocument.drawing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drawings/drawing15.xml" ContentType="application/vnd.openxmlformats-officedocument.drawing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drawings/drawing16.xml" ContentType="application/vnd.openxmlformats-officedocument.drawing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drawings/drawing17.xml" ContentType="application/vnd.openxmlformats-officedocument.drawing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INT\Desktop\C-2 Analysis Complete-Clinton\C2-STN 72 KIRA-KYALIWAJALA ROAD\MCC\"/>
    </mc:Choice>
  </mc:AlternateContent>
  <xr:revisionPtr revIDLastSave="0" documentId="13_ncr:1_{4B6EA1B1-ABD9-4B55-A702-151EAE1CD090}" xr6:coauthVersionLast="45" xr6:coauthVersionMax="45" xr10:uidLastSave="{00000000-0000-0000-0000-000000000000}"/>
  <bookViews>
    <workbookView xWindow="-120" yWindow="-120" windowWidth="20730" windowHeight="11160" tabRatio="910" firstSheet="12" activeTab="16" xr2:uid="{00000000-000D-0000-FFFF-FFFF00000000}"/>
  </bookViews>
  <sheets>
    <sheet name="23.09 Kira-Kyaliwalla" sheetId="93" r:id="rId1"/>
    <sheet name="23.09 Kyaliwajalla-Kira" sheetId="94" r:id="rId2"/>
    <sheet name="24.09 Kira-Kyaliwajalla" sheetId="95" r:id="rId3"/>
    <sheet name="24.09 Kyaliwajalla-Kira" sheetId="96" r:id="rId4"/>
    <sheet name="25.09 Kira-Kyaliwajalla" sheetId="97" r:id="rId5"/>
    <sheet name="25.09 Kyaliwajala-Kira" sheetId="98" r:id="rId6"/>
    <sheet name="26.09 KIRA-KYALIWAJALA-24h" sheetId="110" r:id="rId7"/>
    <sheet name="26.09 KYALIWAJALA-KIRA-24h" sheetId="105" r:id="rId8"/>
    <sheet name="27.09 Kira-Kyaliwajala" sheetId="99" r:id="rId9"/>
    <sheet name="27.09 Kyaliwajala-Kira" sheetId="100" r:id="rId10"/>
    <sheet name="28.09 KIRA-KYALIWAJALA-24h " sheetId="112" r:id="rId11"/>
    <sheet name="28.09 KYALIWAJALA-KIRA-24h" sheetId="113" r:id="rId12"/>
    <sheet name="29.09 Kira-Kyaliwajala" sheetId="103" r:id="rId13"/>
    <sheet name="29.09 Kyaliwajala-Kira" sheetId="104" r:id="rId14"/>
    <sheet name="Avg Week Kira-Kyaliwajala" sheetId="107" r:id="rId15"/>
    <sheet name="Avg Week Kyaliwajala-Kira" sheetId="108" r:id="rId16"/>
    <sheet name="Avg Week Kira-Kyaliwajala-2Dir" sheetId="111" r:id="rId17"/>
  </sheets>
  <externalReferences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xlnm.Print_Area" localSheetId="0">'23.09 Kira-Kyaliwalla'!$A$1:$AF$60</definedName>
    <definedName name="_xlnm.Print_Area" localSheetId="1">'23.09 Kyaliwajalla-Kira'!$A$1:$AF$60</definedName>
    <definedName name="_xlnm.Print_Area" localSheetId="2">'24.09 Kira-Kyaliwajalla'!$A$1:$AF$60</definedName>
    <definedName name="_xlnm.Print_Area" localSheetId="3">'24.09 Kyaliwajalla-Kira'!$A$1:$AF$60</definedName>
    <definedName name="_xlnm.Print_Area" localSheetId="4">'25.09 Kira-Kyaliwajalla'!$A$1:$AF$60</definedName>
    <definedName name="_xlnm.Print_Area" localSheetId="5">'25.09 Kyaliwajala-Kira'!$A$1:$AF$60</definedName>
    <definedName name="_xlnm.Print_Area" localSheetId="6">'26.09 KIRA-KYALIWAJALA-24h'!$A$1:$AF$108</definedName>
    <definedName name="_xlnm.Print_Area" localSheetId="7">'26.09 KYALIWAJALA-KIRA-24h'!$A$1:$AF$108</definedName>
    <definedName name="_xlnm.Print_Area" localSheetId="8">'27.09 Kira-Kyaliwajala'!$A$1:$AF$60</definedName>
    <definedName name="_xlnm.Print_Area" localSheetId="9">'27.09 Kyaliwajala-Kira'!$A$1:$AF$60</definedName>
    <definedName name="_xlnm.Print_Area" localSheetId="10">'28.09 KIRA-KYALIWAJALA-24h '!$A$1:$AF$108</definedName>
    <definedName name="_xlnm.Print_Area" localSheetId="11">'28.09 KYALIWAJALA-KIRA-24h'!$A$1:$AF$108</definedName>
    <definedName name="_xlnm.Print_Area" localSheetId="12">'29.09 Kira-Kyaliwajala'!$A$1:$AF$60</definedName>
    <definedName name="_xlnm.Print_Area" localSheetId="13">'29.09 Kyaliwajala-Kira'!$A$1:$AF$60</definedName>
    <definedName name="_xlnm.Print_Area" localSheetId="14">'Avg Week Kira-Kyaliwajala'!$A$1:$AF$108</definedName>
    <definedName name="_xlnm.Print_Area" localSheetId="16">'Avg Week Kira-Kyaliwajala-2Dir'!$A$1:$AF$108</definedName>
    <definedName name="_xlnm.Print_Area" localSheetId="15">'Avg Week Kyaliwajala-Kira'!$A$1:$AF$108</definedName>
    <definedName name="_xlnm.Print_Titles" localSheetId="0">'23.09 Kira-Kyaliwalla'!$1:$8</definedName>
    <definedName name="_xlnm.Print_Titles" localSheetId="1">'23.09 Kyaliwajalla-Kira'!$1:$8</definedName>
    <definedName name="_xlnm.Print_Titles" localSheetId="2">'24.09 Kira-Kyaliwajalla'!$1:$8</definedName>
    <definedName name="_xlnm.Print_Titles" localSheetId="3">'24.09 Kyaliwajalla-Kira'!$1:$8</definedName>
    <definedName name="_xlnm.Print_Titles" localSheetId="4">'25.09 Kira-Kyaliwajalla'!$1:$8</definedName>
    <definedName name="_xlnm.Print_Titles" localSheetId="5">'25.09 Kyaliwajala-Kira'!$1:$8</definedName>
    <definedName name="_xlnm.Print_Titles" localSheetId="6">'26.09 KIRA-KYALIWAJALA-24h'!$1:$8</definedName>
    <definedName name="_xlnm.Print_Titles" localSheetId="7">'26.09 KYALIWAJALA-KIRA-24h'!$1:$8</definedName>
    <definedName name="_xlnm.Print_Titles" localSheetId="8">'27.09 Kira-Kyaliwajala'!$1:$8</definedName>
    <definedName name="_xlnm.Print_Titles" localSheetId="9">'27.09 Kyaliwajala-Kira'!$1:$8</definedName>
    <definedName name="_xlnm.Print_Titles" localSheetId="10">'28.09 KIRA-KYALIWAJALA-24h '!$1:$8</definedName>
    <definedName name="_xlnm.Print_Titles" localSheetId="11">'28.09 KYALIWAJALA-KIRA-24h'!$1:$8</definedName>
    <definedName name="_xlnm.Print_Titles" localSheetId="12">'29.09 Kira-Kyaliwajala'!$1:$8</definedName>
    <definedName name="_xlnm.Print_Titles" localSheetId="13">'29.09 Kyaliwajala-Kira'!$1:$8</definedName>
    <definedName name="_xlnm.Print_Titles" localSheetId="14">'Avg Week Kira-Kyaliwajala'!$1:$8</definedName>
    <definedName name="_xlnm.Print_Titles" localSheetId="16">'Avg Week Kira-Kyaliwajala-2Dir'!$1:$8</definedName>
    <definedName name="_xlnm.Print_Titles" localSheetId="15">'Avg Week Kyaliwajala-Kira'!$1:$8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59" i="111" l="1"/>
  <c r="D59" i="111"/>
  <c r="E59" i="111"/>
  <c r="F59" i="111"/>
  <c r="G59" i="111"/>
  <c r="H59" i="111"/>
  <c r="I59" i="111"/>
  <c r="J59" i="111"/>
  <c r="K59" i="111"/>
  <c r="L59" i="111"/>
  <c r="M59" i="111"/>
  <c r="N59" i="111"/>
  <c r="C60" i="111"/>
  <c r="D60" i="111"/>
  <c r="E60" i="111"/>
  <c r="F60" i="111"/>
  <c r="G60" i="111"/>
  <c r="H60" i="111"/>
  <c r="I60" i="111"/>
  <c r="J60" i="111"/>
  <c r="K60" i="111"/>
  <c r="L60" i="111"/>
  <c r="M60" i="111"/>
  <c r="N60" i="111"/>
  <c r="C61" i="111"/>
  <c r="D61" i="111"/>
  <c r="E61" i="111"/>
  <c r="F61" i="111"/>
  <c r="G61" i="111"/>
  <c r="H61" i="111"/>
  <c r="I61" i="111"/>
  <c r="J61" i="111"/>
  <c r="K61" i="111"/>
  <c r="L61" i="111"/>
  <c r="M61" i="111"/>
  <c r="N61" i="111"/>
  <c r="C62" i="111"/>
  <c r="D62" i="111"/>
  <c r="E62" i="111"/>
  <c r="F62" i="111"/>
  <c r="G62" i="111"/>
  <c r="H62" i="111"/>
  <c r="I62" i="111"/>
  <c r="J62" i="111"/>
  <c r="K62" i="111"/>
  <c r="L62" i="111"/>
  <c r="M62" i="111"/>
  <c r="N62" i="111"/>
  <c r="C63" i="111"/>
  <c r="D63" i="111"/>
  <c r="E63" i="111"/>
  <c r="F63" i="111"/>
  <c r="G63" i="111"/>
  <c r="H63" i="111"/>
  <c r="I63" i="111"/>
  <c r="J63" i="111"/>
  <c r="K63" i="111"/>
  <c r="L63" i="111"/>
  <c r="M63" i="111"/>
  <c r="N63" i="111"/>
  <c r="C64" i="111"/>
  <c r="D64" i="111"/>
  <c r="E64" i="111"/>
  <c r="F64" i="111"/>
  <c r="G64" i="111"/>
  <c r="H64" i="111"/>
  <c r="I64" i="111"/>
  <c r="J64" i="111"/>
  <c r="K64" i="111"/>
  <c r="L64" i="111"/>
  <c r="M64" i="111"/>
  <c r="N64" i="111"/>
  <c r="C65" i="111"/>
  <c r="D65" i="111"/>
  <c r="E65" i="111"/>
  <c r="F65" i="111"/>
  <c r="G65" i="111"/>
  <c r="H65" i="111"/>
  <c r="I65" i="111"/>
  <c r="J65" i="111"/>
  <c r="K65" i="111"/>
  <c r="L65" i="111"/>
  <c r="M65" i="111"/>
  <c r="N65" i="111"/>
  <c r="C66" i="111"/>
  <c r="D66" i="111"/>
  <c r="E66" i="111"/>
  <c r="F66" i="111"/>
  <c r="G66" i="111"/>
  <c r="H66" i="111"/>
  <c r="I66" i="111"/>
  <c r="J66" i="111"/>
  <c r="K66" i="111"/>
  <c r="L66" i="111"/>
  <c r="M66" i="111"/>
  <c r="N66" i="111"/>
  <c r="C67" i="111"/>
  <c r="D67" i="111"/>
  <c r="E67" i="111"/>
  <c r="F67" i="111"/>
  <c r="G67" i="111"/>
  <c r="H67" i="111"/>
  <c r="I67" i="111"/>
  <c r="J67" i="111"/>
  <c r="K67" i="111"/>
  <c r="L67" i="111"/>
  <c r="M67" i="111"/>
  <c r="N67" i="111"/>
  <c r="C68" i="111"/>
  <c r="D68" i="111"/>
  <c r="E68" i="111"/>
  <c r="F68" i="111"/>
  <c r="G68" i="111"/>
  <c r="H68" i="111"/>
  <c r="I68" i="111"/>
  <c r="J68" i="111"/>
  <c r="K68" i="111"/>
  <c r="L68" i="111"/>
  <c r="M68" i="111"/>
  <c r="N68" i="111"/>
  <c r="C69" i="111"/>
  <c r="D69" i="111"/>
  <c r="E69" i="111"/>
  <c r="F69" i="111"/>
  <c r="G69" i="111"/>
  <c r="H69" i="111"/>
  <c r="I69" i="111"/>
  <c r="J69" i="111"/>
  <c r="K69" i="111"/>
  <c r="L69" i="111"/>
  <c r="M69" i="111"/>
  <c r="N69" i="111"/>
  <c r="C70" i="111"/>
  <c r="D70" i="111"/>
  <c r="E70" i="111"/>
  <c r="F70" i="111"/>
  <c r="G70" i="111"/>
  <c r="H70" i="111"/>
  <c r="I70" i="111"/>
  <c r="J70" i="111"/>
  <c r="K70" i="111"/>
  <c r="L70" i="111"/>
  <c r="M70" i="111"/>
  <c r="N70" i="111"/>
  <c r="C71" i="111"/>
  <c r="D71" i="111"/>
  <c r="E71" i="111"/>
  <c r="F71" i="111"/>
  <c r="G71" i="111"/>
  <c r="H71" i="111"/>
  <c r="I71" i="111"/>
  <c r="J71" i="111"/>
  <c r="K71" i="111"/>
  <c r="L71" i="111"/>
  <c r="M71" i="111"/>
  <c r="N71" i="111"/>
  <c r="C72" i="111"/>
  <c r="D72" i="111"/>
  <c r="E72" i="111"/>
  <c r="F72" i="111"/>
  <c r="G72" i="111"/>
  <c r="H72" i="111"/>
  <c r="I72" i="111"/>
  <c r="J72" i="111"/>
  <c r="K72" i="111"/>
  <c r="L72" i="111"/>
  <c r="M72" i="111"/>
  <c r="N72" i="111"/>
  <c r="C73" i="111"/>
  <c r="D73" i="111"/>
  <c r="E73" i="111"/>
  <c r="F73" i="111"/>
  <c r="G73" i="111"/>
  <c r="H73" i="111"/>
  <c r="I73" i="111"/>
  <c r="J73" i="111"/>
  <c r="K73" i="111"/>
  <c r="L73" i="111"/>
  <c r="M73" i="111"/>
  <c r="N73" i="111"/>
  <c r="C74" i="111"/>
  <c r="D74" i="111"/>
  <c r="E74" i="111"/>
  <c r="F74" i="111"/>
  <c r="G74" i="111"/>
  <c r="H74" i="111"/>
  <c r="I74" i="111"/>
  <c r="J74" i="111"/>
  <c r="K74" i="111"/>
  <c r="L74" i="111"/>
  <c r="M74" i="111"/>
  <c r="N74" i="111"/>
  <c r="C75" i="111"/>
  <c r="D75" i="111"/>
  <c r="E75" i="111"/>
  <c r="F75" i="111"/>
  <c r="G75" i="111"/>
  <c r="H75" i="111"/>
  <c r="I75" i="111"/>
  <c r="J75" i="111"/>
  <c r="K75" i="111"/>
  <c r="L75" i="111"/>
  <c r="M75" i="111"/>
  <c r="N75" i="111"/>
  <c r="C76" i="111"/>
  <c r="D76" i="111"/>
  <c r="E76" i="111"/>
  <c r="F76" i="111"/>
  <c r="G76" i="111"/>
  <c r="H76" i="111"/>
  <c r="I76" i="111"/>
  <c r="J76" i="111"/>
  <c r="K76" i="111"/>
  <c r="L76" i="111"/>
  <c r="M76" i="111"/>
  <c r="N76" i="111"/>
  <c r="C77" i="111"/>
  <c r="D77" i="111"/>
  <c r="E77" i="111"/>
  <c r="F77" i="111"/>
  <c r="G77" i="111"/>
  <c r="H77" i="111"/>
  <c r="I77" i="111"/>
  <c r="J77" i="111"/>
  <c r="K77" i="111"/>
  <c r="L77" i="111"/>
  <c r="M77" i="111"/>
  <c r="N77" i="111"/>
  <c r="C78" i="111"/>
  <c r="D78" i="111"/>
  <c r="E78" i="111"/>
  <c r="F78" i="111"/>
  <c r="G78" i="111"/>
  <c r="H78" i="111"/>
  <c r="I78" i="111"/>
  <c r="J78" i="111"/>
  <c r="K78" i="111"/>
  <c r="L78" i="111"/>
  <c r="M78" i="111"/>
  <c r="N78" i="111"/>
  <c r="C79" i="111"/>
  <c r="D79" i="111"/>
  <c r="E79" i="111"/>
  <c r="F79" i="111"/>
  <c r="G79" i="111"/>
  <c r="H79" i="111"/>
  <c r="I79" i="111"/>
  <c r="J79" i="111"/>
  <c r="K79" i="111"/>
  <c r="L79" i="111"/>
  <c r="M79" i="111"/>
  <c r="N79" i="111"/>
  <c r="C80" i="111"/>
  <c r="D80" i="111"/>
  <c r="E80" i="111"/>
  <c r="F80" i="111"/>
  <c r="G80" i="111"/>
  <c r="H80" i="111"/>
  <c r="I80" i="111"/>
  <c r="J80" i="111"/>
  <c r="K80" i="111"/>
  <c r="L80" i="111"/>
  <c r="M80" i="111"/>
  <c r="N80" i="111"/>
  <c r="C81" i="111"/>
  <c r="D81" i="111"/>
  <c r="E81" i="111"/>
  <c r="F81" i="111"/>
  <c r="G81" i="111"/>
  <c r="H81" i="111"/>
  <c r="I81" i="111"/>
  <c r="J81" i="111"/>
  <c r="K81" i="111"/>
  <c r="L81" i="111"/>
  <c r="M81" i="111"/>
  <c r="N81" i="111"/>
  <c r="C82" i="111"/>
  <c r="D82" i="111"/>
  <c r="E82" i="111"/>
  <c r="F82" i="111"/>
  <c r="G82" i="111"/>
  <c r="H82" i="111"/>
  <c r="I82" i="111"/>
  <c r="J82" i="111"/>
  <c r="K82" i="111"/>
  <c r="L82" i="111"/>
  <c r="M82" i="111"/>
  <c r="N82" i="111"/>
  <c r="C83" i="111"/>
  <c r="D83" i="111"/>
  <c r="E83" i="111"/>
  <c r="F83" i="111"/>
  <c r="G83" i="111"/>
  <c r="H83" i="111"/>
  <c r="I83" i="111"/>
  <c r="J83" i="111"/>
  <c r="K83" i="111"/>
  <c r="L83" i="111"/>
  <c r="M83" i="111"/>
  <c r="N83" i="111"/>
  <c r="C84" i="111"/>
  <c r="D84" i="111"/>
  <c r="E84" i="111"/>
  <c r="F84" i="111"/>
  <c r="G84" i="111"/>
  <c r="H84" i="111"/>
  <c r="I84" i="111"/>
  <c r="J84" i="111"/>
  <c r="K84" i="111"/>
  <c r="L84" i="111"/>
  <c r="M84" i="111"/>
  <c r="N84" i="111"/>
  <c r="C85" i="111"/>
  <c r="D85" i="111"/>
  <c r="E85" i="111"/>
  <c r="F85" i="111"/>
  <c r="G85" i="111"/>
  <c r="H85" i="111"/>
  <c r="I85" i="111"/>
  <c r="J85" i="111"/>
  <c r="K85" i="111"/>
  <c r="L85" i="111"/>
  <c r="M85" i="111"/>
  <c r="N85" i="111"/>
  <c r="C86" i="111"/>
  <c r="D86" i="111"/>
  <c r="E86" i="111"/>
  <c r="F86" i="111"/>
  <c r="G86" i="111"/>
  <c r="H86" i="111"/>
  <c r="I86" i="111"/>
  <c r="J86" i="111"/>
  <c r="K86" i="111"/>
  <c r="L86" i="111"/>
  <c r="M86" i="111"/>
  <c r="N86" i="111"/>
  <c r="C87" i="111"/>
  <c r="D87" i="111"/>
  <c r="E87" i="111"/>
  <c r="F87" i="111"/>
  <c r="G87" i="111"/>
  <c r="H87" i="111"/>
  <c r="I87" i="111"/>
  <c r="J87" i="111"/>
  <c r="K87" i="111"/>
  <c r="L87" i="111"/>
  <c r="M87" i="111"/>
  <c r="N87" i="111"/>
  <c r="C88" i="111"/>
  <c r="D88" i="111"/>
  <c r="E88" i="111"/>
  <c r="F88" i="111"/>
  <c r="G88" i="111"/>
  <c r="H88" i="111"/>
  <c r="I88" i="111"/>
  <c r="J88" i="111"/>
  <c r="K88" i="111"/>
  <c r="L88" i="111"/>
  <c r="M88" i="111"/>
  <c r="N88" i="111"/>
  <c r="C89" i="111"/>
  <c r="D89" i="111"/>
  <c r="E89" i="111"/>
  <c r="F89" i="111"/>
  <c r="G89" i="111"/>
  <c r="H89" i="111"/>
  <c r="I89" i="111"/>
  <c r="J89" i="111"/>
  <c r="K89" i="111"/>
  <c r="L89" i="111"/>
  <c r="M89" i="111"/>
  <c r="N89" i="111"/>
  <c r="C90" i="111"/>
  <c r="D90" i="111"/>
  <c r="E90" i="111"/>
  <c r="F90" i="111"/>
  <c r="G90" i="111"/>
  <c r="H90" i="111"/>
  <c r="I90" i="111"/>
  <c r="J90" i="111"/>
  <c r="K90" i="111"/>
  <c r="L90" i="111"/>
  <c r="M90" i="111"/>
  <c r="N90" i="111"/>
  <c r="C91" i="111"/>
  <c r="D91" i="111"/>
  <c r="E91" i="111"/>
  <c r="F91" i="111"/>
  <c r="G91" i="111"/>
  <c r="H91" i="111"/>
  <c r="I91" i="111"/>
  <c r="J91" i="111"/>
  <c r="K91" i="111"/>
  <c r="L91" i="111"/>
  <c r="M91" i="111"/>
  <c r="N91" i="111"/>
  <c r="C92" i="111"/>
  <c r="D92" i="111"/>
  <c r="E92" i="111"/>
  <c r="F92" i="111"/>
  <c r="G92" i="111"/>
  <c r="H92" i="111"/>
  <c r="I92" i="111"/>
  <c r="J92" i="111"/>
  <c r="K92" i="111"/>
  <c r="L92" i="111"/>
  <c r="M92" i="111"/>
  <c r="N92" i="111"/>
  <c r="C93" i="111"/>
  <c r="D93" i="111"/>
  <c r="E93" i="111"/>
  <c r="F93" i="111"/>
  <c r="G93" i="111"/>
  <c r="H93" i="111"/>
  <c r="I93" i="111"/>
  <c r="J93" i="111"/>
  <c r="K93" i="111"/>
  <c r="L93" i="111"/>
  <c r="M93" i="111"/>
  <c r="N93" i="111"/>
  <c r="C94" i="111"/>
  <c r="D94" i="111"/>
  <c r="E94" i="111"/>
  <c r="F94" i="111"/>
  <c r="G94" i="111"/>
  <c r="H94" i="111"/>
  <c r="I94" i="111"/>
  <c r="J94" i="111"/>
  <c r="K94" i="111"/>
  <c r="L94" i="111"/>
  <c r="M94" i="111"/>
  <c r="N94" i="111"/>
  <c r="C95" i="111"/>
  <c r="D95" i="111"/>
  <c r="E95" i="111"/>
  <c r="F95" i="111"/>
  <c r="G95" i="111"/>
  <c r="H95" i="111"/>
  <c r="I95" i="111"/>
  <c r="J95" i="111"/>
  <c r="K95" i="111"/>
  <c r="L95" i="111"/>
  <c r="M95" i="111"/>
  <c r="N95" i="111"/>
  <c r="C96" i="111"/>
  <c r="D96" i="111"/>
  <c r="E96" i="111"/>
  <c r="F96" i="111"/>
  <c r="G96" i="111"/>
  <c r="H96" i="111"/>
  <c r="I96" i="111"/>
  <c r="J96" i="111"/>
  <c r="K96" i="111"/>
  <c r="L96" i="111"/>
  <c r="M96" i="111"/>
  <c r="N96" i="111"/>
  <c r="C97" i="111"/>
  <c r="D97" i="111"/>
  <c r="E97" i="111"/>
  <c r="F97" i="111"/>
  <c r="G97" i="111"/>
  <c r="H97" i="111"/>
  <c r="I97" i="111"/>
  <c r="J97" i="111"/>
  <c r="K97" i="111"/>
  <c r="L97" i="111"/>
  <c r="M97" i="111"/>
  <c r="N97" i="111"/>
  <c r="C98" i="111"/>
  <c r="D98" i="111"/>
  <c r="E98" i="111"/>
  <c r="F98" i="111"/>
  <c r="G98" i="111"/>
  <c r="H98" i="111"/>
  <c r="I98" i="111"/>
  <c r="J98" i="111"/>
  <c r="K98" i="111"/>
  <c r="L98" i="111"/>
  <c r="M98" i="111"/>
  <c r="N98" i="111"/>
  <c r="C99" i="111"/>
  <c r="D99" i="111"/>
  <c r="E99" i="111"/>
  <c r="F99" i="111"/>
  <c r="G99" i="111"/>
  <c r="H99" i="111"/>
  <c r="I99" i="111"/>
  <c r="J99" i="111"/>
  <c r="K99" i="111"/>
  <c r="L99" i="111"/>
  <c r="M99" i="111"/>
  <c r="N99" i="111"/>
  <c r="C100" i="111"/>
  <c r="D100" i="111"/>
  <c r="E100" i="111"/>
  <c r="F100" i="111"/>
  <c r="G100" i="111"/>
  <c r="H100" i="111"/>
  <c r="I100" i="111"/>
  <c r="J100" i="111"/>
  <c r="K100" i="111"/>
  <c r="L100" i="111"/>
  <c r="M100" i="111"/>
  <c r="N100" i="111"/>
  <c r="C101" i="111"/>
  <c r="D101" i="111"/>
  <c r="E101" i="111"/>
  <c r="F101" i="111"/>
  <c r="G101" i="111"/>
  <c r="H101" i="111"/>
  <c r="I101" i="111"/>
  <c r="J101" i="111"/>
  <c r="K101" i="111"/>
  <c r="L101" i="111"/>
  <c r="M101" i="111"/>
  <c r="N101" i="111"/>
  <c r="C102" i="111"/>
  <c r="D102" i="111"/>
  <c r="E102" i="111"/>
  <c r="F102" i="111"/>
  <c r="G102" i="111"/>
  <c r="H102" i="111"/>
  <c r="I102" i="111"/>
  <c r="J102" i="111"/>
  <c r="K102" i="111"/>
  <c r="L102" i="111"/>
  <c r="M102" i="111"/>
  <c r="N102" i="111"/>
  <c r="C103" i="111"/>
  <c r="D103" i="111"/>
  <c r="E103" i="111"/>
  <c r="F103" i="111"/>
  <c r="G103" i="111"/>
  <c r="H103" i="111"/>
  <c r="I103" i="111"/>
  <c r="J103" i="111"/>
  <c r="K103" i="111"/>
  <c r="L103" i="111"/>
  <c r="M103" i="111"/>
  <c r="N103" i="111"/>
  <c r="C104" i="111"/>
  <c r="D104" i="111"/>
  <c r="E104" i="111"/>
  <c r="F104" i="111"/>
  <c r="G104" i="111"/>
  <c r="H104" i="111"/>
  <c r="I104" i="111"/>
  <c r="J104" i="111"/>
  <c r="K104" i="111"/>
  <c r="L104" i="111"/>
  <c r="M104" i="111"/>
  <c r="N104" i="111"/>
  <c r="C105" i="111"/>
  <c r="D105" i="111"/>
  <c r="E105" i="111"/>
  <c r="F105" i="111"/>
  <c r="G105" i="111"/>
  <c r="H105" i="111"/>
  <c r="I105" i="111"/>
  <c r="J105" i="111"/>
  <c r="K105" i="111"/>
  <c r="L105" i="111"/>
  <c r="M105" i="111"/>
  <c r="N105" i="111"/>
  <c r="D58" i="111"/>
  <c r="E58" i="111"/>
  <c r="F58" i="111"/>
  <c r="G58" i="111"/>
  <c r="H58" i="111"/>
  <c r="I58" i="111"/>
  <c r="J58" i="111"/>
  <c r="K58" i="111"/>
  <c r="L58" i="111"/>
  <c r="M58" i="111"/>
  <c r="N58" i="111"/>
  <c r="C58" i="111"/>
  <c r="D106" i="108"/>
  <c r="E106" i="108"/>
  <c r="F106" i="108"/>
  <c r="G106" i="108"/>
  <c r="H106" i="108"/>
  <c r="I106" i="108"/>
  <c r="J106" i="108"/>
  <c r="K106" i="108"/>
  <c r="L106" i="108"/>
  <c r="M106" i="108"/>
  <c r="N106" i="108"/>
  <c r="O106" i="108"/>
  <c r="P106" i="108"/>
  <c r="C106" i="108"/>
  <c r="P58" i="108"/>
  <c r="P59" i="108"/>
  <c r="P60" i="108"/>
  <c r="AF22" i="108" s="1"/>
  <c r="P61" i="108"/>
  <c r="P62" i="108"/>
  <c r="P63" i="108"/>
  <c r="P64" i="108"/>
  <c r="P65" i="108"/>
  <c r="AF23" i="108" s="1"/>
  <c r="P66" i="108"/>
  <c r="P67" i="108"/>
  <c r="P68" i="108"/>
  <c r="P69" i="108"/>
  <c r="P70" i="108"/>
  <c r="P71" i="108"/>
  <c r="P72" i="108"/>
  <c r="AF25" i="108" s="1"/>
  <c r="P73" i="108"/>
  <c r="P74" i="108"/>
  <c r="P75" i="108"/>
  <c r="P76" i="108"/>
  <c r="P77" i="108"/>
  <c r="P78" i="108"/>
  <c r="P79" i="108"/>
  <c r="P80" i="108"/>
  <c r="AF27" i="108" s="1"/>
  <c r="P81" i="108"/>
  <c r="P82" i="108"/>
  <c r="P83" i="108"/>
  <c r="P84" i="108"/>
  <c r="P85" i="108"/>
  <c r="AF28" i="108" s="1"/>
  <c r="P86" i="108"/>
  <c r="P87" i="108"/>
  <c r="P88" i="108"/>
  <c r="P89" i="108"/>
  <c r="P90" i="108"/>
  <c r="P91" i="108"/>
  <c r="P92" i="108"/>
  <c r="P93" i="108"/>
  <c r="P94" i="108"/>
  <c r="P95" i="108"/>
  <c r="P96" i="108"/>
  <c r="AF31" i="108" s="1"/>
  <c r="P97" i="108"/>
  <c r="P98" i="108"/>
  <c r="P99" i="108"/>
  <c r="P100" i="108"/>
  <c r="P101" i="108"/>
  <c r="AF32" i="108" s="1"/>
  <c r="P102" i="108"/>
  <c r="P103" i="108"/>
  <c r="P104" i="108"/>
  <c r="AF33" i="108" s="1"/>
  <c r="P105" i="108"/>
  <c r="O58" i="108"/>
  <c r="O59" i="108"/>
  <c r="O60" i="108"/>
  <c r="AE22" i="108" s="1"/>
  <c r="O61" i="108"/>
  <c r="O62" i="108"/>
  <c r="O63" i="108"/>
  <c r="O64" i="108"/>
  <c r="O65" i="108"/>
  <c r="AE23" i="108" s="1"/>
  <c r="O66" i="108"/>
  <c r="O67" i="108"/>
  <c r="O68" i="108"/>
  <c r="O69" i="108"/>
  <c r="O70" i="108"/>
  <c r="O71" i="108"/>
  <c r="O72" i="108"/>
  <c r="AE25" i="108" s="1"/>
  <c r="O73" i="108"/>
  <c r="O74" i="108"/>
  <c r="O75" i="108"/>
  <c r="O76" i="108"/>
  <c r="AE26" i="108" s="1"/>
  <c r="O77" i="108"/>
  <c r="O78" i="108"/>
  <c r="O79" i="108"/>
  <c r="O80" i="108"/>
  <c r="O81" i="108"/>
  <c r="AE27" i="108" s="1"/>
  <c r="O82" i="108"/>
  <c r="O83" i="108"/>
  <c r="O84" i="108"/>
  <c r="O85" i="108"/>
  <c r="AE28" i="108" s="1"/>
  <c r="O86" i="108"/>
  <c r="O87" i="108"/>
  <c r="O88" i="108"/>
  <c r="O89" i="108"/>
  <c r="O90" i="108"/>
  <c r="O91" i="108"/>
  <c r="O92" i="108"/>
  <c r="O93" i="108"/>
  <c r="O94" i="108"/>
  <c r="O95" i="108"/>
  <c r="O96" i="108"/>
  <c r="AE31" i="108" s="1"/>
  <c r="O97" i="108"/>
  <c r="O98" i="108"/>
  <c r="O99" i="108"/>
  <c r="O100" i="108"/>
  <c r="AE32" i="108" s="1"/>
  <c r="O101" i="108"/>
  <c r="O102" i="108"/>
  <c r="O103" i="108"/>
  <c r="O104" i="108"/>
  <c r="AE33" i="108" s="1"/>
  <c r="O105" i="108"/>
  <c r="C59" i="108"/>
  <c r="D59" i="108"/>
  <c r="E59" i="108"/>
  <c r="F59" i="108"/>
  <c r="V22" i="108" s="1"/>
  <c r="G59" i="108"/>
  <c r="H59" i="108"/>
  <c r="I59" i="108"/>
  <c r="J59" i="108"/>
  <c r="Z22" i="108" s="1"/>
  <c r="K59" i="108"/>
  <c r="L59" i="108"/>
  <c r="M59" i="108"/>
  <c r="N59" i="108"/>
  <c r="AD22" i="108" s="1"/>
  <c r="C60" i="108"/>
  <c r="D60" i="108"/>
  <c r="E60" i="108"/>
  <c r="F60" i="108"/>
  <c r="G60" i="108"/>
  <c r="H60" i="108"/>
  <c r="I60" i="108"/>
  <c r="J60" i="108"/>
  <c r="K60" i="108"/>
  <c r="L60" i="108"/>
  <c r="M60" i="108"/>
  <c r="N60" i="108"/>
  <c r="C61" i="108"/>
  <c r="D61" i="108"/>
  <c r="E61" i="108"/>
  <c r="F61" i="108"/>
  <c r="G61" i="108"/>
  <c r="H61" i="108"/>
  <c r="I61" i="108"/>
  <c r="J61" i="108"/>
  <c r="K61" i="108"/>
  <c r="L61" i="108"/>
  <c r="M61" i="108"/>
  <c r="N61" i="108"/>
  <c r="C62" i="108"/>
  <c r="D62" i="108"/>
  <c r="E62" i="108"/>
  <c r="F62" i="108"/>
  <c r="V23" i="108" s="1"/>
  <c r="G62" i="108"/>
  <c r="H62" i="108"/>
  <c r="I62" i="108"/>
  <c r="J62" i="108"/>
  <c r="Z23" i="108" s="1"/>
  <c r="K62" i="108"/>
  <c r="L62" i="108"/>
  <c r="M62" i="108"/>
  <c r="N62" i="108"/>
  <c r="AD23" i="108" s="1"/>
  <c r="C63" i="108"/>
  <c r="D63" i="108"/>
  <c r="E63" i="108"/>
  <c r="F63" i="108"/>
  <c r="G63" i="108"/>
  <c r="H63" i="108"/>
  <c r="I63" i="108"/>
  <c r="J63" i="108"/>
  <c r="K63" i="108"/>
  <c r="L63" i="108"/>
  <c r="M63" i="108"/>
  <c r="N63" i="108"/>
  <c r="C64" i="108"/>
  <c r="D64" i="108"/>
  <c r="E64" i="108"/>
  <c r="F64" i="108"/>
  <c r="G64" i="108"/>
  <c r="H64" i="108"/>
  <c r="I64" i="108"/>
  <c r="J64" i="108"/>
  <c r="K64" i="108"/>
  <c r="L64" i="108"/>
  <c r="M64" i="108"/>
  <c r="N64" i="108"/>
  <c r="C65" i="108"/>
  <c r="D65" i="108"/>
  <c r="E65" i="108"/>
  <c r="F65" i="108"/>
  <c r="G65" i="108"/>
  <c r="H65" i="108"/>
  <c r="I65" i="108"/>
  <c r="J65" i="108"/>
  <c r="K65" i="108"/>
  <c r="L65" i="108"/>
  <c r="M65" i="108"/>
  <c r="N65" i="108"/>
  <c r="C66" i="108"/>
  <c r="D66" i="108"/>
  <c r="E66" i="108"/>
  <c r="F66" i="108"/>
  <c r="V24" i="108" s="1"/>
  <c r="G66" i="108"/>
  <c r="H66" i="108"/>
  <c r="I66" i="108"/>
  <c r="J66" i="108"/>
  <c r="Z24" i="108" s="1"/>
  <c r="K66" i="108"/>
  <c r="L66" i="108"/>
  <c r="M66" i="108"/>
  <c r="N66" i="108"/>
  <c r="AD24" i="108" s="1"/>
  <c r="C67" i="108"/>
  <c r="D67" i="108"/>
  <c r="E67" i="108"/>
  <c r="F67" i="108"/>
  <c r="G67" i="108"/>
  <c r="H67" i="108"/>
  <c r="I67" i="108"/>
  <c r="J67" i="108"/>
  <c r="K67" i="108"/>
  <c r="L67" i="108"/>
  <c r="M67" i="108"/>
  <c r="N67" i="108"/>
  <c r="C68" i="108"/>
  <c r="D68" i="108"/>
  <c r="E68" i="108"/>
  <c r="F68" i="108"/>
  <c r="G68" i="108"/>
  <c r="H68" i="108"/>
  <c r="I68" i="108"/>
  <c r="J68" i="108"/>
  <c r="K68" i="108"/>
  <c r="L68" i="108"/>
  <c r="M68" i="108"/>
  <c r="N68" i="108"/>
  <c r="C69" i="108"/>
  <c r="D69" i="108"/>
  <c r="E69" i="108"/>
  <c r="F69" i="108"/>
  <c r="G69" i="108"/>
  <c r="H69" i="108"/>
  <c r="I69" i="108"/>
  <c r="J69" i="108"/>
  <c r="K69" i="108"/>
  <c r="L69" i="108"/>
  <c r="M69" i="108"/>
  <c r="N69" i="108"/>
  <c r="C70" i="108"/>
  <c r="D70" i="108"/>
  <c r="E70" i="108"/>
  <c r="F70" i="108"/>
  <c r="V25" i="108" s="1"/>
  <c r="G70" i="108"/>
  <c r="H70" i="108"/>
  <c r="I70" i="108"/>
  <c r="J70" i="108"/>
  <c r="Z25" i="108" s="1"/>
  <c r="K70" i="108"/>
  <c r="L70" i="108"/>
  <c r="M70" i="108"/>
  <c r="N70" i="108"/>
  <c r="AD25" i="108" s="1"/>
  <c r="C71" i="108"/>
  <c r="D71" i="108"/>
  <c r="E71" i="108"/>
  <c r="F71" i="108"/>
  <c r="G71" i="108"/>
  <c r="H71" i="108"/>
  <c r="I71" i="108"/>
  <c r="J71" i="108"/>
  <c r="K71" i="108"/>
  <c r="L71" i="108"/>
  <c r="M71" i="108"/>
  <c r="N71" i="108"/>
  <c r="C72" i="108"/>
  <c r="D72" i="108"/>
  <c r="E72" i="108"/>
  <c r="F72" i="108"/>
  <c r="G72" i="108"/>
  <c r="H72" i="108"/>
  <c r="I72" i="108"/>
  <c r="J72" i="108"/>
  <c r="K72" i="108"/>
  <c r="L72" i="108"/>
  <c r="M72" i="108"/>
  <c r="N72" i="108"/>
  <c r="C73" i="108"/>
  <c r="D73" i="108"/>
  <c r="E73" i="108"/>
  <c r="F73" i="108"/>
  <c r="G73" i="108"/>
  <c r="H73" i="108"/>
  <c r="I73" i="108"/>
  <c r="J73" i="108"/>
  <c r="K73" i="108"/>
  <c r="L73" i="108"/>
  <c r="M73" i="108"/>
  <c r="N73" i="108"/>
  <c r="C74" i="108"/>
  <c r="D74" i="108"/>
  <c r="E74" i="108"/>
  <c r="F74" i="108"/>
  <c r="V26" i="108" s="1"/>
  <c r="G74" i="108"/>
  <c r="H74" i="108"/>
  <c r="I74" i="108"/>
  <c r="J74" i="108"/>
  <c r="Z26" i="108" s="1"/>
  <c r="K74" i="108"/>
  <c r="L74" i="108"/>
  <c r="M74" i="108"/>
  <c r="N74" i="108"/>
  <c r="AD26" i="108" s="1"/>
  <c r="C75" i="108"/>
  <c r="D75" i="108"/>
  <c r="E75" i="108"/>
  <c r="F75" i="108"/>
  <c r="G75" i="108"/>
  <c r="H75" i="108"/>
  <c r="I75" i="108"/>
  <c r="J75" i="108"/>
  <c r="K75" i="108"/>
  <c r="L75" i="108"/>
  <c r="M75" i="108"/>
  <c r="N75" i="108"/>
  <c r="C76" i="108"/>
  <c r="D76" i="108"/>
  <c r="E76" i="108"/>
  <c r="F76" i="108"/>
  <c r="G76" i="108"/>
  <c r="H76" i="108"/>
  <c r="I76" i="108"/>
  <c r="J76" i="108"/>
  <c r="K76" i="108"/>
  <c r="L76" i="108"/>
  <c r="M76" i="108"/>
  <c r="N76" i="108"/>
  <c r="C77" i="108"/>
  <c r="D77" i="108"/>
  <c r="E77" i="108"/>
  <c r="F77" i="108"/>
  <c r="G77" i="108"/>
  <c r="H77" i="108"/>
  <c r="I77" i="108"/>
  <c r="J77" i="108"/>
  <c r="K77" i="108"/>
  <c r="L77" i="108"/>
  <c r="M77" i="108"/>
  <c r="N77" i="108"/>
  <c r="C78" i="108"/>
  <c r="D78" i="108"/>
  <c r="E78" i="108"/>
  <c r="F78" i="108"/>
  <c r="V27" i="108" s="1"/>
  <c r="G78" i="108"/>
  <c r="H78" i="108"/>
  <c r="I78" i="108"/>
  <c r="J78" i="108"/>
  <c r="Z27" i="108" s="1"/>
  <c r="K78" i="108"/>
  <c r="L78" i="108"/>
  <c r="M78" i="108"/>
  <c r="N78" i="108"/>
  <c r="AD27" i="108" s="1"/>
  <c r="C79" i="108"/>
  <c r="D79" i="108"/>
  <c r="E79" i="108"/>
  <c r="F79" i="108"/>
  <c r="G79" i="108"/>
  <c r="H79" i="108"/>
  <c r="I79" i="108"/>
  <c r="J79" i="108"/>
  <c r="K79" i="108"/>
  <c r="L79" i="108"/>
  <c r="M79" i="108"/>
  <c r="N79" i="108"/>
  <c r="C80" i="108"/>
  <c r="D80" i="108"/>
  <c r="E80" i="108"/>
  <c r="F80" i="108"/>
  <c r="G80" i="108"/>
  <c r="H80" i="108"/>
  <c r="I80" i="108"/>
  <c r="J80" i="108"/>
  <c r="K80" i="108"/>
  <c r="L80" i="108"/>
  <c r="M80" i="108"/>
  <c r="N80" i="108"/>
  <c r="C81" i="108"/>
  <c r="D81" i="108"/>
  <c r="E81" i="108"/>
  <c r="F81" i="108"/>
  <c r="G81" i="108"/>
  <c r="H81" i="108"/>
  <c r="I81" i="108"/>
  <c r="J81" i="108"/>
  <c r="K81" i="108"/>
  <c r="L81" i="108"/>
  <c r="M81" i="108"/>
  <c r="N81" i="108"/>
  <c r="C82" i="108"/>
  <c r="D82" i="108"/>
  <c r="E82" i="108"/>
  <c r="U28" i="108" s="1"/>
  <c r="F82" i="108"/>
  <c r="V28" i="108" s="1"/>
  <c r="G82" i="108"/>
  <c r="H82" i="108"/>
  <c r="I82" i="108"/>
  <c r="Y28" i="108" s="1"/>
  <c r="J82" i="108"/>
  <c r="Z28" i="108" s="1"/>
  <c r="K82" i="108"/>
  <c r="L82" i="108"/>
  <c r="M82" i="108"/>
  <c r="AC28" i="108" s="1"/>
  <c r="N82" i="108"/>
  <c r="AD28" i="108" s="1"/>
  <c r="C83" i="108"/>
  <c r="D83" i="108"/>
  <c r="E83" i="108"/>
  <c r="F83" i="108"/>
  <c r="G83" i="108"/>
  <c r="H83" i="108"/>
  <c r="I83" i="108"/>
  <c r="J83" i="108"/>
  <c r="K83" i="108"/>
  <c r="L83" i="108"/>
  <c r="M83" i="108"/>
  <c r="N83" i="108"/>
  <c r="C84" i="108"/>
  <c r="D84" i="108"/>
  <c r="E84" i="108"/>
  <c r="F84" i="108"/>
  <c r="G84" i="108"/>
  <c r="H84" i="108"/>
  <c r="I84" i="108"/>
  <c r="J84" i="108"/>
  <c r="K84" i="108"/>
  <c r="L84" i="108"/>
  <c r="M84" i="108"/>
  <c r="N84" i="108"/>
  <c r="C85" i="108"/>
  <c r="D85" i="108"/>
  <c r="E85" i="108"/>
  <c r="F85" i="108"/>
  <c r="G85" i="108"/>
  <c r="H85" i="108"/>
  <c r="I85" i="108"/>
  <c r="J85" i="108"/>
  <c r="K85" i="108"/>
  <c r="L85" i="108"/>
  <c r="M85" i="108"/>
  <c r="N85" i="108"/>
  <c r="C86" i="108"/>
  <c r="D86" i="108"/>
  <c r="E86" i="108"/>
  <c r="F86" i="108"/>
  <c r="V29" i="108" s="1"/>
  <c r="G86" i="108"/>
  <c r="H86" i="108"/>
  <c r="I86" i="108"/>
  <c r="J86" i="108"/>
  <c r="Z29" i="108" s="1"/>
  <c r="K86" i="108"/>
  <c r="L86" i="108"/>
  <c r="M86" i="108"/>
  <c r="N86" i="108"/>
  <c r="AD29" i="108" s="1"/>
  <c r="C87" i="108"/>
  <c r="D87" i="108"/>
  <c r="E87" i="108"/>
  <c r="F87" i="108"/>
  <c r="G87" i="108"/>
  <c r="H87" i="108"/>
  <c r="I87" i="108"/>
  <c r="J87" i="108"/>
  <c r="K87" i="108"/>
  <c r="L87" i="108"/>
  <c r="M87" i="108"/>
  <c r="N87" i="108"/>
  <c r="C88" i="108"/>
  <c r="D88" i="108"/>
  <c r="E88" i="108"/>
  <c r="F88" i="108"/>
  <c r="G88" i="108"/>
  <c r="H88" i="108"/>
  <c r="I88" i="108"/>
  <c r="J88" i="108"/>
  <c r="K88" i="108"/>
  <c r="L88" i="108"/>
  <c r="M88" i="108"/>
  <c r="N88" i="108"/>
  <c r="C89" i="108"/>
  <c r="D89" i="108"/>
  <c r="E89" i="108"/>
  <c r="F89" i="108"/>
  <c r="G89" i="108"/>
  <c r="H89" i="108"/>
  <c r="I89" i="108"/>
  <c r="J89" i="108"/>
  <c r="K89" i="108"/>
  <c r="L89" i="108"/>
  <c r="M89" i="108"/>
  <c r="N89" i="108"/>
  <c r="C90" i="108"/>
  <c r="D90" i="108"/>
  <c r="E90" i="108"/>
  <c r="U30" i="108" s="1"/>
  <c r="F90" i="108"/>
  <c r="V30" i="108" s="1"/>
  <c r="G90" i="108"/>
  <c r="H90" i="108"/>
  <c r="I90" i="108"/>
  <c r="Y30" i="108" s="1"/>
  <c r="J90" i="108"/>
  <c r="Z30" i="108" s="1"/>
  <c r="K90" i="108"/>
  <c r="L90" i="108"/>
  <c r="M90" i="108"/>
  <c r="AC30" i="108" s="1"/>
  <c r="N90" i="108"/>
  <c r="AD30" i="108" s="1"/>
  <c r="C91" i="108"/>
  <c r="D91" i="108"/>
  <c r="E91" i="108"/>
  <c r="F91" i="108"/>
  <c r="G91" i="108"/>
  <c r="H91" i="108"/>
  <c r="I91" i="108"/>
  <c r="J91" i="108"/>
  <c r="K91" i="108"/>
  <c r="L91" i="108"/>
  <c r="M91" i="108"/>
  <c r="N91" i="108"/>
  <c r="C92" i="108"/>
  <c r="D92" i="108"/>
  <c r="E92" i="108"/>
  <c r="F92" i="108"/>
  <c r="G92" i="108"/>
  <c r="H92" i="108"/>
  <c r="I92" i="108"/>
  <c r="J92" i="108"/>
  <c r="K92" i="108"/>
  <c r="L92" i="108"/>
  <c r="M92" i="108"/>
  <c r="N92" i="108"/>
  <c r="C93" i="108"/>
  <c r="D93" i="108"/>
  <c r="E93" i="108"/>
  <c r="F93" i="108"/>
  <c r="G93" i="108"/>
  <c r="H93" i="108"/>
  <c r="I93" i="108"/>
  <c r="J93" i="108"/>
  <c r="K93" i="108"/>
  <c r="L93" i="108"/>
  <c r="M93" i="108"/>
  <c r="N93" i="108"/>
  <c r="C94" i="108"/>
  <c r="D94" i="108"/>
  <c r="E94" i="108"/>
  <c r="F94" i="108"/>
  <c r="V31" i="108" s="1"/>
  <c r="G94" i="108"/>
  <c r="H94" i="108"/>
  <c r="I94" i="108"/>
  <c r="J94" i="108"/>
  <c r="Z31" i="108" s="1"/>
  <c r="K94" i="108"/>
  <c r="L94" i="108"/>
  <c r="M94" i="108"/>
  <c r="N94" i="108"/>
  <c r="AD31" i="108" s="1"/>
  <c r="C95" i="108"/>
  <c r="D95" i="108"/>
  <c r="E95" i="108"/>
  <c r="F95" i="108"/>
  <c r="G95" i="108"/>
  <c r="H95" i="108"/>
  <c r="I95" i="108"/>
  <c r="J95" i="108"/>
  <c r="K95" i="108"/>
  <c r="L95" i="108"/>
  <c r="M95" i="108"/>
  <c r="N95" i="108"/>
  <c r="C96" i="108"/>
  <c r="D96" i="108"/>
  <c r="E96" i="108"/>
  <c r="F96" i="108"/>
  <c r="G96" i="108"/>
  <c r="H96" i="108"/>
  <c r="I96" i="108"/>
  <c r="J96" i="108"/>
  <c r="K96" i="108"/>
  <c r="L96" i="108"/>
  <c r="M96" i="108"/>
  <c r="N96" i="108"/>
  <c r="C97" i="108"/>
  <c r="D97" i="108"/>
  <c r="E97" i="108"/>
  <c r="F97" i="108"/>
  <c r="G97" i="108"/>
  <c r="H97" i="108"/>
  <c r="I97" i="108"/>
  <c r="J97" i="108"/>
  <c r="K97" i="108"/>
  <c r="L97" i="108"/>
  <c r="M97" i="108"/>
  <c r="N97" i="108"/>
  <c r="C98" i="108"/>
  <c r="D98" i="108"/>
  <c r="E98" i="108"/>
  <c r="U32" i="108" s="1"/>
  <c r="F98" i="108"/>
  <c r="V32" i="108" s="1"/>
  <c r="G98" i="108"/>
  <c r="H98" i="108"/>
  <c r="I98" i="108"/>
  <c r="Y32" i="108" s="1"/>
  <c r="J98" i="108"/>
  <c r="Z32" i="108" s="1"/>
  <c r="K98" i="108"/>
  <c r="L98" i="108"/>
  <c r="M98" i="108"/>
  <c r="AC32" i="108" s="1"/>
  <c r="N98" i="108"/>
  <c r="AD32" i="108" s="1"/>
  <c r="C99" i="108"/>
  <c r="D99" i="108"/>
  <c r="E99" i="108"/>
  <c r="F99" i="108"/>
  <c r="G99" i="108"/>
  <c r="H99" i="108"/>
  <c r="I99" i="108"/>
  <c r="J99" i="108"/>
  <c r="K99" i="108"/>
  <c r="L99" i="108"/>
  <c r="M99" i="108"/>
  <c r="N99" i="108"/>
  <c r="C100" i="108"/>
  <c r="D100" i="108"/>
  <c r="E100" i="108"/>
  <c r="F100" i="108"/>
  <c r="G100" i="108"/>
  <c r="H100" i="108"/>
  <c r="I100" i="108"/>
  <c r="J100" i="108"/>
  <c r="K100" i="108"/>
  <c r="L100" i="108"/>
  <c r="M100" i="108"/>
  <c r="N100" i="108"/>
  <c r="C101" i="108"/>
  <c r="D101" i="108"/>
  <c r="E101" i="108"/>
  <c r="F101" i="108"/>
  <c r="G101" i="108"/>
  <c r="H101" i="108"/>
  <c r="I101" i="108"/>
  <c r="J101" i="108"/>
  <c r="K101" i="108"/>
  <c r="L101" i="108"/>
  <c r="M101" i="108"/>
  <c r="N101" i="108"/>
  <c r="C102" i="108"/>
  <c r="D102" i="108"/>
  <c r="E102" i="108"/>
  <c r="F102" i="108"/>
  <c r="V33" i="108" s="1"/>
  <c r="G102" i="108"/>
  <c r="H102" i="108"/>
  <c r="I102" i="108"/>
  <c r="J102" i="108"/>
  <c r="Z33" i="108" s="1"/>
  <c r="K102" i="108"/>
  <c r="L102" i="108"/>
  <c r="M102" i="108"/>
  <c r="N102" i="108"/>
  <c r="AD33" i="108" s="1"/>
  <c r="C103" i="108"/>
  <c r="D103" i="108"/>
  <c r="E103" i="108"/>
  <c r="F103" i="108"/>
  <c r="G103" i="108"/>
  <c r="H103" i="108"/>
  <c r="I103" i="108"/>
  <c r="J103" i="108"/>
  <c r="K103" i="108"/>
  <c r="L103" i="108"/>
  <c r="M103" i="108"/>
  <c r="N103" i="108"/>
  <c r="C104" i="108"/>
  <c r="D104" i="108"/>
  <c r="E104" i="108"/>
  <c r="F104" i="108"/>
  <c r="G104" i="108"/>
  <c r="H104" i="108"/>
  <c r="I104" i="108"/>
  <c r="J104" i="108"/>
  <c r="K104" i="108"/>
  <c r="L104" i="108"/>
  <c r="M104" i="108"/>
  <c r="N104" i="108"/>
  <c r="C105" i="108"/>
  <c r="D105" i="108"/>
  <c r="E105" i="108"/>
  <c r="F105" i="108"/>
  <c r="G105" i="108"/>
  <c r="H105" i="108"/>
  <c r="I105" i="108"/>
  <c r="J105" i="108"/>
  <c r="K105" i="108"/>
  <c r="L105" i="108"/>
  <c r="M105" i="108"/>
  <c r="N105" i="108"/>
  <c r="D58" i="108"/>
  <c r="E58" i="108"/>
  <c r="F58" i="108"/>
  <c r="G58" i="108"/>
  <c r="H58" i="108"/>
  <c r="I58" i="108"/>
  <c r="J58" i="108"/>
  <c r="K58" i="108"/>
  <c r="L58" i="108"/>
  <c r="M58" i="108"/>
  <c r="N58" i="108"/>
  <c r="C58" i="108"/>
  <c r="AC33" i="108"/>
  <c r="AB33" i="108"/>
  <c r="AA33" i="108"/>
  <c r="Y33" i="108"/>
  <c r="X33" i="108"/>
  <c r="W33" i="108"/>
  <c r="U33" i="108"/>
  <c r="T33" i="108"/>
  <c r="S33" i="108"/>
  <c r="AB32" i="108"/>
  <c r="AA32" i="108"/>
  <c r="X32" i="108"/>
  <c r="W32" i="108"/>
  <c r="T32" i="108"/>
  <c r="S32" i="108"/>
  <c r="AC31" i="108"/>
  <c r="AB31" i="108"/>
  <c r="AA31" i="108"/>
  <c r="Y31" i="108"/>
  <c r="X31" i="108"/>
  <c r="W31" i="108"/>
  <c r="U31" i="108"/>
  <c r="T31" i="108"/>
  <c r="S31" i="108"/>
  <c r="AF30" i="108"/>
  <c r="AE30" i="108"/>
  <c r="AB30" i="108"/>
  <c r="AA30" i="108"/>
  <c r="X30" i="108"/>
  <c r="W30" i="108"/>
  <c r="T30" i="108"/>
  <c r="S30" i="108"/>
  <c r="AF29" i="108"/>
  <c r="AE29" i="108"/>
  <c r="AC29" i="108"/>
  <c r="AB29" i="108"/>
  <c r="AA29" i="108"/>
  <c r="Y29" i="108"/>
  <c r="X29" i="108"/>
  <c r="W29" i="108"/>
  <c r="U29" i="108"/>
  <c r="T29" i="108"/>
  <c r="S29" i="108"/>
  <c r="AB28" i="108"/>
  <c r="AA28" i="108"/>
  <c r="X28" i="108"/>
  <c r="W28" i="108"/>
  <c r="T28" i="108"/>
  <c r="S28" i="108"/>
  <c r="AC27" i="108"/>
  <c r="AB27" i="108"/>
  <c r="AA27" i="108"/>
  <c r="Y27" i="108"/>
  <c r="X27" i="108"/>
  <c r="W27" i="108"/>
  <c r="U27" i="108"/>
  <c r="T27" i="108"/>
  <c r="S27" i="108"/>
  <c r="AF26" i="108"/>
  <c r="AC26" i="108"/>
  <c r="AB26" i="108"/>
  <c r="AA26" i="108"/>
  <c r="Y26" i="108"/>
  <c r="X26" i="108"/>
  <c r="W26" i="108"/>
  <c r="U26" i="108"/>
  <c r="T26" i="108"/>
  <c r="S26" i="108"/>
  <c r="AC25" i="108"/>
  <c r="AB25" i="108"/>
  <c r="AA25" i="108"/>
  <c r="Y25" i="108"/>
  <c r="X25" i="108"/>
  <c r="W25" i="108"/>
  <c r="U25" i="108"/>
  <c r="T25" i="108"/>
  <c r="S25" i="108"/>
  <c r="AF24" i="108"/>
  <c r="AE24" i="108"/>
  <c r="AC24" i="108"/>
  <c r="AB24" i="108"/>
  <c r="AA24" i="108"/>
  <c r="Y24" i="108"/>
  <c r="X24" i="108"/>
  <c r="W24" i="108"/>
  <c r="U24" i="108"/>
  <c r="T24" i="108"/>
  <c r="S24" i="108"/>
  <c r="AC23" i="108"/>
  <c r="AB23" i="108"/>
  <c r="AA23" i="108"/>
  <c r="Y23" i="108"/>
  <c r="X23" i="108"/>
  <c r="W23" i="108"/>
  <c r="U23" i="108"/>
  <c r="T23" i="108"/>
  <c r="S23" i="108"/>
  <c r="AC22" i="108"/>
  <c r="AB22" i="108"/>
  <c r="AA22" i="108"/>
  <c r="Y22" i="108"/>
  <c r="X22" i="108"/>
  <c r="W22" i="108"/>
  <c r="U22" i="108"/>
  <c r="T22" i="108"/>
  <c r="S22" i="108"/>
  <c r="D58" i="107" l="1"/>
  <c r="T22" i="107" s="1"/>
  <c r="E58" i="107"/>
  <c r="F58" i="107"/>
  <c r="G58" i="107"/>
  <c r="H58" i="107"/>
  <c r="X22" i="107" s="1"/>
  <c r="I58" i="107"/>
  <c r="J58" i="107"/>
  <c r="K58" i="107"/>
  <c r="L58" i="107"/>
  <c r="AB22" i="107" s="1"/>
  <c r="M58" i="107"/>
  <c r="N58" i="107"/>
  <c r="D59" i="107"/>
  <c r="E59" i="107"/>
  <c r="F59" i="107"/>
  <c r="G59" i="107"/>
  <c r="H59" i="107"/>
  <c r="I59" i="107"/>
  <c r="J59" i="107"/>
  <c r="K59" i="107"/>
  <c r="L59" i="107"/>
  <c r="M59" i="107"/>
  <c r="N59" i="107"/>
  <c r="D60" i="107"/>
  <c r="E60" i="107"/>
  <c r="F60" i="107"/>
  <c r="G60" i="107"/>
  <c r="H60" i="107"/>
  <c r="I60" i="107"/>
  <c r="Y22" i="107" s="1"/>
  <c r="J60" i="107"/>
  <c r="K60" i="107"/>
  <c r="L60" i="107"/>
  <c r="M60" i="107"/>
  <c r="N60" i="107"/>
  <c r="D61" i="107"/>
  <c r="E61" i="107"/>
  <c r="F61" i="107"/>
  <c r="G61" i="107"/>
  <c r="H61" i="107"/>
  <c r="I61" i="107"/>
  <c r="J61" i="107"/>
  <c r="K61" i="107"/>
  <c r="L61" i="107"/>
  <c r="M61" i="107"/>
  <c r="N61" i="107"/>
  <c r="D62" i="107"/>
  <c r="E62" i="107"/>
  <c r="F62" i="107"/>
  <c r="G62" i="107"/>
  <c r="W23" i="111" s="1"/>
  <c r="H62" i="107"/>
  <c r="I62" i="107"/>
  <c r="J62" i="107"/>
  <c r="K62" i="107"/>
  <c r="AA23" i="111" s="1"/>
  <c r="L62" i="107"/>
  <c r="M62" i="107"/>
  <c r="N62" i="107"/>
  <c r="D63" i="107"/>
  <c r="E63" i="107"/>
  <c r="F63" i="107"/>
  <c r="G63" i="107"/>
  <c r="H63" i="107"/>
  <c r="I63" i="107"/>
  <c r="J63" i="107"/>
  <c r="K63" i="107"/>
  <c r="L63" i="107"/>
  <c r="M63" i="107"/>
  <c r="N63" i="107"/>
  <c r="D64" i="107"/>
  <c r="E64" i="107"/>
  <c r="F64" i="107"/>
  <c r="G64" i="107"/>
  <c r="H64" i="107"/>
  <c r="I64" i="107"/>
  <c r="J64" i="107"/>
  <c r="K64" i="107"/>
  <c r="L64" i="107"/>
  <c r="M64" i="107"/>
  <c r="N64" i="107"/>
  <c r="D65" i="107"/>
  <c r="E65" i="107"/>
  <c r="F65" i="107"/>
  <c r="G65" i="107"/>
  <c r="H65" i="107"/>
  <c r="I65" i="107"/>
  <c r="J65" i="107"/>
  <c r="K65" i="107"/>
  <c r="L65" i="107"/>
  <c r="M65" i="107"/>
  <c r="N65" i="107"/>
  <c r="D66" i="107"/>
  <c r="E66" i="107"/>
  <c r="F66" i="107"/>
  <c r="G66" i="107"/>
  <c r="W24" i="111" s="1"/>
  <c r="H66" i="107"/>
  <c r="I66" i="107"/>
  <c r="J66" i="107"/>
  <c r="K66" i="107"/>
  <c r="AA24" i="111" s="1"/>
  <c r="L66" i="107"/>
  <c r="M66" i="107"/>
  <c r="N66" i="107"/>
  <c r="D67" i="107"/>
  <c r="E67" i="107"/>
  <c r="F67" i="107"/>
  <c r="G67" i="107"/>
  <c r="H67" i="107"/>
  <c r="I67" i="107"/>
  <c r="J67" i="107"/>
  <c r="K67" i="107"/>
  <c r="L67" i="107"/>
  <c r="M67" i="107"/>
  <c r="N67" i="107"/>
  <c r="D68" i="107"/>
  <c r="E68" i="107"/>
  <c r="F68" i="107"/>
  <c r="G68" i="107"/>
  <c r="H68" i="107"/>
  <c r="I68" i="107"/>
  <c r="J68" i="107"/>
  <c r="K68" i="107"/>
  <c r="L68" i="107"/>
  <c r="M68" i="107"/>
  <c r="N68" i="107"/>
  <c r="D69" i="107"/>
  <c r="E69" i="107"/>
  <c r="F69" i="107"/>
  <c r="G69" i="107"/>
  <c r="H69" i="107"/>
  <c r="I69" i="107"/>
  <c r="J69" i="107"/>
  <c r="K69" i="107"/>
  <c r="L69" i="107"/>
  <c r="M69" i="107"/>
  <c r="N69" i="107"/>
  <c r="D70" i="107"/>
  <c r="E70" i="107"/>
  <c r="F70" i="107"/>
  <c r="G70" i="107"/>
  <c r="W25" i="111" s="1"/>
  <c r="H70" i="107"/>
  <c r="I70" i="107"/>
  <c r="J70" i="107"/>
  <c r="K70" i="107"/>
  <c r="AA25" i="111" s="1"/>
  <c r="L70" i="107"/>
  <c r="M70" i="107"/>
  <c r="N70" i="107"/>
  <c r="D71" i="107"/>
  <c r="E71" i="107"/>
  <c r="F71" i="107"/>
  <c r="G71" i="107"/>
  <c r="H71" i="107"/>
  <c r="I71" i="107"/>
  <c r="J71" i="107"/>
  <c r="K71" i="107"/>
  <c r="L71" i="107"/>
  <c r="M71" i="107"/>
  <c r="N71" i="107"/>
  <c r="D72" i="107"/>
  <c r="E72" i="107"/>
  <c r="F72" i="107"/>
  <c r="G72" i="107"/>
  <c r="H72" i="107"/>
  <c r="I72" i="107"/>
  <c r="J72" i="107"/>
  <c r="K72" i="107"/>
  <c r="L72" i="107"/>
  <c r="M72" i="107"/>
  <c r="N72" i="107"/>
  <c r="D73" i="107"/>
  <c r="E73" i="107"/>
  <c r="F73" i="107"/>
  <c r="G73" i="107"/>
  <c r="H73" i="107"/>
  <c r="I73" i="107"/>
  <c r="J73" i="107"/>
  <c r="K73" i="107"/>
  <c r="L73" i="107"/>
  <c r="M73" i="107"/>
  <c r="N73" i="107"/>
  <c r="D74" i="107"/>
  <c r="E74" i="107"/>
  <c r="F74" i="107"/>
  <c r="G74" i="107"/>
  <c r="W26" i="111" s="1"/>
  <c r="H74" i="107"/>
  <c r="I74" i="107"/>
  <c r="J74" i="107"/>
  <c r="K74" i="107"/>
  <c r="AA26" i="111" s="1"/>
  <c r="L74" i="107"/>
  <c r="M74" i="107"/>
  <c r="N74" i="107"/>
  <c r="D75" i="107"/>
  <c r="E75" i="107"/>
  <c r="F75" i="107"/>
  <c r="G75" i="107"/>
  <c r="H75" i="107"/>
  <c r="I75" i="107"/>
  <c r="J75" i="107"/>
  <c r="K75" i="107"/>
  <c r="L75" i="107"/>
  <c r="M75" i="107"/>
  <c r="N75" i="107"/>
  <c r="D76" i="107"/>
  <c r="E76" i="107"/>
  <c r="F76" i="107"/>
  <c r="G76" i="107"/>
  <c r="H76" i="107"/>
  <c r="I76" i="107"/>
  <c r="J76" i="107"/>
  <c r="K76" i="107"/>
  <c r="L76" i="107"/>
  <c r="M76" i="107"/>
  <c r="N76" i="107"/>
  <c r="D77" i="107"/>
  <c r="E77" i="107"/>
  <c r="F77" i="107"/>
  <c r="G77" i="107"/>
  <c r="H77" i="107"/>
  <c r="I77" i="107"/>
  <c r="J77" i="107"/>
  <c r="K77" i="107"/>
  <c r="L77" i="107"/>
  <c r="M77" i="107"/>
  <c r="N77" i="107"/>
  <c r="D78" i="107"/>
  <c r="E78" i="107"/>
  <c r="F78" i="107"/>
  <c r="G78" i="107"/>
  <c r="W27" i="111" s="1"/>
  <c r="H78" i="107"/>
  <c r="I78" i="107"/>
  <c r="J78" i="107"/>
  <c r="K78" i="107"/>
  <c r="AA27" i="111" s="1"/>
  <c r="L78" i="107"/>
  <c r="M78" i="107"/>
  <c r="N78" i="107"/>
  <c r="D79" i="107"/>
  <c r="E79" i="107"/>
  <c r="F79" i="107"/>
  <c r="G79" i="107"/>
  <c r="H79" i="107"/>
  <c r="I79" i="107"/>
  <c r="J79" i="107"/>
  <c r="K79" i="107"/>
  <c r="L79" i="107"/>
  <c r="M79" i="107"/>
  <c r="N79" i="107"/>
  <c r="D80" i="107"/>
  <c r="E80" i="107"/>
  <c r="F80" i="107"/>
  <c r="G80" i="107"/>
  <c r="H80" i="107"/>
  <c r="I80" i="107"/>
  <c r="J80" i="107"/>
  <c r="K80" i="107"/>
  <c r="L80" i="107"/>
  <c r="M80" i="107"/>
  <c r="N80" i="107"/>
  <c r="D81" i="107"/>
  <c r="E81" i="107"/>
  <c r="F81" i="107"/>
  <c r="G81" i="107"/>
  <c r="H81" i="107"/>
  <c r="I81" i="107"/>
  <c r="J81" i="107"/>
  <c r="K81" i="107"/>
  <c r="L81" i="107"/>
  <c r="M81" i="107"/>
  <c r="N81" i="107"/>
  <c r="D82" i="107"/>
  <c r="E82" i="107"/>
  <c r="F82" i="107"/>
  <c r="G82" i="107"/>
  <c r="W28" i="111" s="1"/>
  <c r="H82" i="107"/>
  <c r="I82" i="107"/>
  <c r="J82" i="107"/>
  <c r="K82" i="107"/>
  <c r="AA28" i="111" s="1"/>
  <c r="L82" i="107"/>
  <c r="M82" i="107"/>
  <c r="N82" i="107"/>
  <c r="D83" i="107"/>
  <c r="E83" i="107"/>
  <c r="F83" i="107"/>
  <c r="G83" i="107"/>
  <c r="H83" i="107"/>
  <c r="I83" i="107"/>
  <c r="J83" i="107"/>
  <c r="K83" i="107"/>
  <c r="L83" i="107"/>
  <c r="M83" i="107"/>
  <c r="N83" i="107"/>
  <c r="D84" i="107"/>
  <c r="E84" i="107"/>
  <c r="F84" i="107"/>
  <c r="G84" i="107"/>
  <c r="H84" i="107"/>
  <c r="I84" i="107"/>
  <c r="J84" i="107"/>
  <c r="K84" i="107"/>
  <c r="L84" i="107"/>
  <c r="M84" i="107"/>
  <c r="N84" i="107"/>
  <c r="D85" i="107"/>
  <c r="E85" i="107"/>
  <c r="F85" i="107"/>
  <c r="G85" i="107"/>
  <c r="H85" i="107"/>
  <c r="I85" i="107"/>
  <c r="J85" i="107"/>
  <c r="K85" i="107"/>
  <c r="L85" i="107"/>
  <c r="M85" i="107"/>
  <c r="N85" i="107"/>
  <c r="D86" i="107"/>
  <c r="E86" i="107"/>
  <c r="F86" i="107"/>
  <c r="G86" i="107"/>
  <c r="W29" i="111" s="1"/>
  <c r="H86" i="107"/>
  <c r="I86" i="107"/>
  <c r="J86" i="107"/>
  <c r="K86" i="107"/>
  <c r="AA29" i="111" s="1"/>
  <c r="L86" i="107"/>
  <c r="M86" i="107"/>
  <c r="N86" i="107"/>
  <c r="D87" i="107"/>
  <c r="E87" i="107"/>
  <c r="F87" i="107"/>
  <c r="G87" i="107"/>
  <c r="H87" i="107"/>
  <c r="I87" i="107"/>
  <c r="J87" i="107"/>
  <c r="K87" i="107"/>
  <c r="L87" i="107"/>
  <c r="M87" i="107"/>
  <c r="N87" i="107"/>
  <c r="D88" i="107"/>
  <c r="E88" i="107"/>
  <c r="F88" i="107"/>
  <c r="G88" i="107"/>
  <c r="H88" i="107"/>
  <c r="I88" i="107"/>
  <c r="J88" i="107"/>
  <c r="K88" i="107"/>
  <c r="L88" i="107"/>
  <c r="M88" i="107"/>
  <c r="N88" i="107"/>
  <c r="D89" i="107"/>
  <c r="E89" i="107"/>
  <c r="F89" i="107"/>
  <c r="G89" i="107"/>
  <c r="H89" i="107"/>
  <c r="I89" i="107"/>
  <c r="J89" i="107"/>
  <c r="K89" i="107"/>
  <c r="L89" i="107"/>
  <c r="M89" i="107"/>
  <c r="N89" i="107"/>
  <c r="D90" i="107"/>
  <c r="E90" i="107"/>
  <c r="F90" i="107"/>
  <c r="G90" i="107"/>
  <c r="W30" i="111" s="1"/>
  <c r="H90" i="107"/>
  <c r="I90" i="107"/>
  <c r="J90" i="107"/>
  <c r="K90" i="107"/>
  <c r="AA30" i="111" s="1"/>
  <c r="L90" i="107"/>
  <c r="M90" i="107"/>
  <c r="N90" i="107"/>
  <c r="D91" i="107"/>
  <c r="E91" i="107"/>
  <c r="F91" i="107"/>
  <c r="G91" i="107"/>
  <c r="H91" i="107"/>
  <c r="I91" i="107"/>
  <c r="J91" i="107"/>
  <c r="K91" i="107"/>
  <c r="L91" i="107"/>
  <c r="M91" i="107"/>
  <c r="N91" i="107"/>
  <c r="D92" i="107"/>
  <c r="E92" i="107"/>
  <c r="F92" i="107"/>
  <c r="G92" i="107"/>
  <c r="H92" i="107"/>
  <c r="I92" i="107"/>
  <c r="J92" i="107"/>
  <c r="K92" i="107"/>
  <c r="L92" i="107"/>
  <c r="M92" i="107"/>
  <c r="N92" i="107"/>
  <c r="D93" i="107"/>
  <c r="E93" i="107"/>
  <c r="F93" i="107"/>
  <c r="G93" i="107"/>
  <c r="H93" i="107"/>
  <c r="I93" i="107"/>
  <c r="J93" i="107"/>
  <c r="K93" i="107"/>
  <c r="L93" i="107"/>
  <c r="M93" i="107"/>
  <c r="N93" i="107"/>
  <c r="D94" i="107"/>
  <c r="E94" i="107"/>
  <c r="F94" i="107"/>
  <c r="G94" i="107"/>
  <c r="W31" i="111" s="1"/>
  <c r="H94" i="107"/>
  <c r="I94" i="107"/>
  <c r="J94" i="107"/>
  <c r="K94" i="107"/>
  <c r="AA31" i="111" s="1"/>
  <c r="L94" i="107"/>
  <c r="M94" i="107"/>
  <c r="N94" i="107"/>
  <c r="D95" i="107"/>
  <c r="E95" i="107"/>
  <c r="F95" i="107"/>
  <c r="G95" i="107"/>
  <c r="H95" i="107"/>
  <c r="I95" i="107"/>
  <c r="J95" i="107"/>
  <c r="K95" i="107"/>
  <c r="L95" i="107"/>
  <c r="M95" i="107"/>
  <c r="N95" i="107"/>
  <c r="D96" i="107"/>
  <c r="E96" i="107"/>
  <c r="F96" i="107"/>
  <c r="G96" i="107"/>
  <c r="H96" i="107"/>
  <c r="I96" i="107"/>
  <c r="J96" i="107"/>
  <c r="K96" i="107"/>
  <c r="L96" i="107"/>
  <c r="M96" i="107"/>
  <c r="N96" i="107"/>
  <c r="D97" i="107"/>
  <c r="E97" i="107"/>
  <c r="F97" i="107"/>
  <c r="G97" i="107"/>
  <c r="H97" i="107"/>
  <c r="I97" i="107"/>
  <c r="J97" i="107"/>
  <c r="K97" i="107"/>
  <c r="L97" i="107"/>
  <c r="M97" i="107"/>
  <c r="N97" i="107"/>
  <c r="D98" i="107"/>
  <c r="E98" i="107"/>
  <c r="F98" i="107"/>
  <c r="G98" i="107"/>
  <c r="W32" i="111" s="1"/>
  <c r="H98" i="107"/>
  <c r="I98" i="107"/>
  <c r="J98" i="107"/>
  <c r="K98" i="107"/>
  <c r="AA32" i="111" s="1"/>
  <c r="L98" i="107"/>
  <c r="M98" i="107"/>
  <c r="N98" i="107"/>
  <c r="D99" i="107"/>
  <c r="E99" i="107"/>
  <c r="F99" i="107"/>
  <c r="G99" i="107"/>
  <c r="H99" i="107"/>
  <c r="I99" i="107"/>
  <c r="J99" i="107"/>
  <c r="K99" i="107"/>
  <c r="L99" i="107"/>
  <c r="M99" i="107"/>
  <c r="N99" i="107"/>
  <c r="D100" i="107"/>
  <c r="E100" i="107"/>
  <c r="F100" i="107"/>
  <c r="G100" i="107"/>
  <c r="H100" i="107"/>
  <c r="I100" i="107"/>
  <c r="J100" i="107"/>
  <c r="K100" i="107"/>
  <c r="L100" i="107"/>
  <c r="M100" i="107"/>
  <c r="N100" i="107"/>
  <c r="D101" i="107"/>
  <c r="E101" i="107"/>
  <c r="F101" i="107"/>
  <c r="G101" i="107"/>
  <c r="H101" i="107"/>
  <c r="I101" i="107"/>
  <c r="J101" i="107"/>
  <c r="K101" i="107"/>
  <c r="L101" i="107"/>
  <c r="M101" i="107"/>
  <c r="N101" i="107"/>
  <c r="D102" i="107"/>
  <c r="E102" i="107"/>
  <c r="F102" i="107"/>
  <c r="G102" i="107"/>
  <c r="W33" i="111" s="1"/>
  <c r="H102" i="107"/>
  <c r="I102" i="107"/>
  <c r="J102" i="107"/>
  <c r="K102" i="107"/>
  <c r="AA33" i="111" s="1"/>
  <c r="L102" i="107"/>
  <c r="M102" i="107"/>
  <c r="N102" i="107"/>
  <c r="D103" i="107"/>
  <c r="E103" i="107"/>
  <c r="F103" i="107"/>
  <c r="G103" i="107"/>
  <c r="H103" i="107"/>
  <c r="I103" i="107"/>
  <c r="J103" i="107"/>
  <c r="K103" i="107"/>
  <c r="L103" i="107"/>
  <c r="M103" i="107"/>
  <c r="N103" i="107"/>
  <c r="D104" i="107"/>
  <c r="E104" i="107"/>
  <c r="F104" i="107"/>
  <c r="G104" i="107"/>
  <c r="H104" i="107"/>
  <c r="I104" i="107"/>
  <c r="J104" i="107"/>
  <c r="K104" i="107"/>
  <c r="L104" i="107"/>
  <c r="M104" i="107"/>
  <c r="N104" i="107"/>
  <c r="D105" i="107"/>
  <c r="E105" i="107"/>
  <c r="F105" i="107"/>
  <c r="G105" i="107"/>
  <c r="H105" i="107"/>
  <c r="I105" i="107"/>
  <c r="J105" i="107"/>
  <c r="K105" i="107"/>
  <c r="L105" i="107"/>
  <c r="M105" i="107"/>
  <c r="N105" i="107"/>
  <c r="C59" i="107"/>
  <c r="P59" i="107" s="1"/>
  <c r="C60" i="107"/>
  <c r="O60" i="107" s="1"/>
  <c r="C61" i="107"/>
  <c r="C62" i="107"/>
  <c r="C63" i="107"/>
  <c r="C64" i="107"/>
  <c r="C65" i="107"/>
  <c r="C66" i="107"/>
  <c r="C67" i="107"/>
  <c r="C68" i="107"/>
  <c r="C69" i="107"/>
  <c r="C70" i="107"/>
  <c r="C71" i="107"/>
  <c r="C72" i="107"/>
  <c r="C73" i="107"/>
  <c r="C74" i="107"/>
  <c r="C75" i="107"/>
  <c r="C76" i="107"/>
  <c r="C77" i="107"/>
  <c r="C78" i="107"/>
  <c r="C79" i="107"/>
  <c r="C80" i="107"/>
  <c r="C81" i="107"/>
  <c r="C82" i="107"/>
  <c r="C83" i="107"/>
  <c r="C84" i="107"/>
  <c r="C85" i="107"/>
  <c r="C86" i="107"/>
  <c r="C87" i="107"/>
  <c r="C88" i="107"/>
  <c r="C89" i="107"/>
  <c r="C90" i="107"/>
  <c r="C91" i="107"/>
  <c r="C92" i="107"/>
  <c r="C93" i="107"/>
  <c r="C94" i="107"/>
  <c r="C95" i="107"/>
  <c r="C96" i="107"/>
  <c r="C97" i="107"/>
  <c r="C98" i="107"/>
  <c r="C99" i="107"/>
  <c r="C100" i="107"/>
  <c r="C101" i="107"/>
  <c r="C102" i="107"/>
  <c r="C103" i="107"/>
  <c r="C104" i="107"/>
  <c r="C105" i="107"/>
  <c r="C58" i="107"/>
  <c r="S22" i="107" s="1"/>
  <c r="O98" i="111" l="1"/>
  <c r="P98" i="111"/>
  <c r="S32" i="111"/>
  <c r="S29" i="111"/>
  <c r="O86" i="111"/>
  <c r="P86" i="111"/>
  <c r="S26" i="111"/>
  <c r="O74" i="111"/>
  <c r="P74" i="111"/>
  <c r="S23" i="111"/>
  <c r="O62" i="111"/>
  <c r="P62" i="111"/>
  <c r="P100" i="107"/>
  <c r="P92" i="107"/>
  <c r="P86" i="107"/>
  <c r="P76" i="107"/>
  <c r="P68" i="107"/>
  <c r="P60" i="107"/>
  <c r="S24" i="107"/>
  <c r="AD33" i="107"/>
  <c r="X31" i="107"/>
  <c r="Y30" i="107"/>
  <c r="Z29" i="107"/>
  <c r="W28" i="107"/>
  <c r="T27" i="107"/>
  <c r="U26" i="107"/>
  <c r="V25" i="107"/>
  <c r="W24" i="107"/>
  <c r="X23" i="107"/>
  <c r="U22" i="107"/>
  <c r="O97" i="111"/>
  <c r="P97" i="111"/>
  <c r="O85" i="111"/>
  <c r="P85" i="111"/>
  <c r="O65" i="111"/>
  <c r="P65" i="111"/>
  <c r="AD33" i="111"/>
  <c r="V33" i="111"/>
  <c r="AD32" i="111"/>
  <c r="Z32" i="111"/>
  <c r="V32" i="111"/>
  <c r="AD31" i="111"/>
  <c r="Z31" i="111"/>
  <c r="V31" i="111"/>
  <c r="AD30" i="111"/>
  <c r="Z30" i="111"/>
  <c r="V30" i="111"/>
  <c r="AD29" i="111"/>
  <c r="Z29" i="111"/>
  <c r="V29" i="111"/>
  <c r="AD28" i="111"/>
  <c r="Z28" i="111"/>
  <c r="V28" i="111"/>
  <c r="AD27" i="111"/>
  <c r="Z27" i="111"/>
  <c r="V27" i="111"/>
  <c r="AD26" i="111"/>
  <c r="Z26" i="111"/>
  <c r="V26" i="111"/>
  <c r="AD25" i="111"/>
  <c r="Z25" i="111"/>
  <c r="V25" i="111"/>
  <c r="AD24" i="111"/>
  <c r="Z24" i="111"/>
  <c r="V24" i="111"/>
  <c r="AD23" i="111"/>
  <c r="Z23" i="111"/>
  <c r="V23" i="111"/>
  <c r="P58" i="107"/>
  <c r="O104" i="107"/>
  <c r="O102" i="107"/>
  <c r="O100" i="107"/>
  <c r="O98" i="107"/>
  <c r="O96" i="107"/>
  <c r="O94" i="107"/>
  <c r="O92" i="107"/>
  <c r="O90" i="107"/>
  <c r="O88" i="107"/>
  <c r="O86" i="107"/>
  <c r="O84" i="107"/>
  <c r="O82" i="107"/>
  <c r="O80" i="107"/>
  <c r="O78" i="107"/>
  <c r="O76" i="107"/>
  <c r="O74" i="107"/>
  <c r="O72" i="107"/>
  <c r="O70" i="107"/>
  <c r="O68" i="107"/>
  <c r="O66" i="107"/>
  <c r="O64" i="107"/>
  <c r="O62" i="107"/>
  <c r="S25" i="107"/>
  <c r="S29" i="107"/>
  <c r="S33" i="107"/>
  <c r="AC33" i="107"/>
  <c r="Y33" i="107"/>
  <c r="U33" i="107"/>
  <c r="AD32" i="107"/>
  <c r="Z32" i="107"/>
  <c r="V32" i="107"/>
  <c r="AA31" i="107"/>
  <c r="W31" i="107"/>
  <c r="AB30" i="107"/>
  <c r="X30" i="107"/>
  <c r="T30" i="107"/>
  <c r="AC29" i="107"/>
  <c r="Y29" i="107"/>
  <c r="U29" i="107"/>
  <c r="AD28" i="107"/>
  <c r="Z28" i="107"/>
  <c r="V28" i="107"/>
  <c r="AA27" i="107"/>
  <c r="W27" i="107"/>
  <c r="AB26" i="107"/>
  <c r="X26" i="107"/>
  <c r="T26" i="107"/>
  <c r="AC25" i="107"/>
  <c r="Y25" i="107"/>
  <c r="U25" i="107"/>
  <c r="AD24" i="107"/>
  <c r="Z24" i="107"/>
  <c r="V24" i="107"/>
  <c r="AA23" i="107"/>
  <c r="W23" i="107"/>
  <c r="S33" i="111"/>
  <c r="O102" i="111"/>
  <c r="P102" i="111"/>
  <c r="S30" i="111"/>
  <c r="O90" i="111"/>
  <c r="P90" i="111"/>
  <c r="S27" i="111"/>
  <c r="O78" i="111"/>
  <c r="P78" i="111"/>
  <c r="O66" i="111"/>
  <c r="S24" i="111"/>
  <c r="P66" i="111"/>
  <c r="P104" i="107"/>
  <c r="P98" i="107"/>
  <c r="P94" i="107"/>
  <c r="P88" i="107"/>
  <c r="P82" i="107"/>
  <c r="P78" i="107"/>
  <c r="P74" i="107"/>
  <c r="AF26" i="107" s="1"/>
  <c r="P70" i="107"/>
  <c r="P64" i="107"/>
  <c r="S32" i="107"/>
  <c r="V33" i="107"/>
  <c r="AA32" i="107"/>
  <c r="T31" i="107"/>
  <c r="AD29" i="107"/>
  <c r="AB27" i="107"/>
  <c r="Y26" i="107"/>
  <c r="AD25" i="107"/>
  <c r="AB23" i="107"/>
  <c r="AC22" i="107"/>
  <c r="O105" i="111"/>
  <c r="P105" i="111"/>
  <c r="O93" i="111"/>
  <c r="P93" i="111"/>
  <c r="O77" i="111"/>
  <c r="P77" i="111"/>
  <c r="O73" i="111"/>
  <c r="P73" i="111"/>
  <c r="O61" i="111"/>
  <c r="P61" i="111"/>
  <c r="O104" i="111"/>
  <c r="P104" i="111"/>
  <c r="O100" i="111"/>
  <c r="P100" i="111"/>
  <c r="O96" i="111"/>
  <c r="P96" i="111"/>
  <c r="O92" i="111"/>
  <c r="P92" i="111"/>
  <c r="O88" i="111"/>
  <c r="P88" i="111"/>
  <c r="O84" i="111"/>
  <c r="P84" i="111"/>
  <c r="O80" i="111"/>
  <c r="P80" i="111"/>
  <c r="O76" i="111"/>
  <c r="P76" i="111"/>
  <c r="O72" i="111"/>
  <c r="P72" i="111"/>
  <c r="O68" i="111"/>
  <c r="P68" i="111"/>
  <c r="O64" i="111"/>
  <c r="P64" i="111"/>
  <c r="AC33" i="111"/>
  <c r="Y33" i="111"/>
  <c r="U33" i="111"/>
  <c r="AC32" i="111"/>
  <c r="Y32" i="111"/>
  <c r="U32" i="111"/>
  <c r="AC31" i="111"/>
  <c r="Y31" i="111"/>
  <c r="U31" i="111"/>
  <c r="AC30" i="111"/>
  <c r="Y30" i="111"/>
  <c r="U30" i="111"/>
  <c r="AC29" i="111"/>
  <c r="Y29" i="111"/>
  <c r="U29" i="111"/>
  <c r="AC28" i="111"/>
  <c r="Y28" i="111"/>
  <c r="U28" i="111"/>
  <c r="AC27" i="111"/>
  <c r="Y27" i="111"/>
  <c r="U27" i="111"/>
  <c r="AC26" i="111"/>
  <c r="Y26" i="111"/>
  <c r="U26" i="111"/>
  <c r="AC25" i="111"/>
  <c r="Y25" i="111"/>
  <c r="U25" i="111"/>
  <c r="AC24" i="111"/>
  <c r="Y24" i="111"/>
  <c r="U24" i="111"/>
  <c r="AC23" i="111"/>
  <c r="Y23" i="111"/>
  <c r="U23" i="111"/>
  <c r="P105" i="107"/>
  <c r="P103" i="107"/>
  <c r="P101" i="107"/>
  <c r="P99" i="107"/>
  <c r="P97" i="107"/>
  <c r="P95" i="107"/>
  <c r="P93" i="107"/>
  <c r="P91" i="107"/>
  <c r="P89" i="107"/>
  <c r="P87" i="107"/>
  <c r="P85" i="107"/>
  <c r="P83" i="107"/>
  <c r="P81" i="107"/>
  <c r="P79" i="107"/>
  <c r="P77" i="107"/>
  <c r="P75" i="107"/>
  <c r="P73" i="107"/>
  <c r="P71" i="107"/>
  <c r="P69" i="107"/>
  <c r="P67" i="107"/>
  <c r="P65" i="107"/>
  <c r="P63" i="107"/>
  <c r="P61" i="107"/>
  <c r="S26" i="107"/>
  <c r="S30" i="107"/>
  <c r="AB33" i="107"/>
  <c r="X33" i="107"/>
  <c r="T33" i="107"/>
  <c r="AC32" i="107"/>
  <c r="Y32" i="107"/>
  <c r="U32" i="107"/>
  <c r="AD31" i="107"/>
  <c r="Z31" i="107"/>
  <c r="V31" i="107"/>
  <c r="AA30" i="107"/>
  <c r="W30" i="107"/>
  <c r="AB29" i="107"/>
  <c r="X29" i="107"/>
  <c r="T29" i="107"/>
  <c r="AC28" i="107"/>
  <c r="Y28" i="107"/>
  <c r="U28" i="107"/>
  <c r="AD27" i="107"/>
  <c r="Z27" i="107"/>
  <c r="V27" i="107"/>
  <c r="AA26" i="107"/>
  <c r="W26" i="107"/>
  <c r="AB25" i="107"/>
  <c r="X25" i="107"/>
  <c r="T25" i="107"/>
  <c r="AC24" i="107"/>
  <c r="Y24" i="107"/>
  <c r="U24" i="107"/>
  <c r="AD23" i="107"/>
  <c r="Z23" i="107"/>
  <c r="V23" i="107"/>
  <c r="AA22" i="107"/>
  <c r="W22" i="107"/>
  <c r="S31" i="111"/>
  <c r="O94" i="111"/>
  <c r="P94" i="111"/>
  <c r="O82" i="111"/>
  <c r="P82" i="111"/>
  <c r="S28" i="111"/>
  <c r="S25" i="111"/>
  <c r="O70" i="111"/>
  <c r="P70" i="111"/>
  <c r="O58" i="107"/>
  <c r="P102" i="107"/>
  <c r="P96" i="107"/>
  <c r="P90" i="107"/>
  <c r="AF30" i="107" s="1"/>
  <c r="P84" i="107"/>
  <c r="P80" i="107"/>
  <c r="P72" i="107"/>
  <c r="P66" i="107"/>
  <c r="AF24" i="107" s="1"/>
  <c r="P62" i="107"/>
  <c r="S28" i="107"/>
  <c r="Z33" i="107"/>
  <c r="W32" i="107"/>
  <c r="AB31" i="107"/>
  <c r="AC30" i="107"/>
  <c r="U30" i="107"/>
  <c r="V29" i="107"/>
  <c r="AA28" i="107"/>
  <c r="X27" i="107"/>
  <c r="AC26" i="107"/>
  <c r="Z25" i="107"/>
  <c r="AA24" i="107"/>
  <c r="T23" i="107"/>
  <c r="O101" i="111"/>
  <c r="P101" i="111"/>
  <c r="O89" i="111"/>
  <c r="P89" i="111"/>
  <c r="O81" i="111"/>
  <c r="P81" i="111"/>
  <c r="O69" i="111"/>
  <c r="P69" i="111"/>
  <c r="Z33" i="111"/>
  <c r="O103" i="111"/>
  <c r="P103" i="111"/>
  <c r="O99" i="111"/>
  <c r="P99" i="111"/>
  <c r="O95" i="111"/>
  <c r="P95" i="111"/>
  <c r="O91" i="111"/>
  <c r="P91" i="111"/>
  <c r="O87" i="111"/>
  <c r="P87" i="111"/>
  <c r="O83" i="111"/>
  <c r="P83" i="111"/>
  <c r="O79" i="111"/>
  <c r="P79" i="111"/>
  <c r="O75" i="111"/>
  <c r="P75" i="111"/>
  <c r="O71" i="111"/>
  <c r="P71" i="111"/>
  <c r="O67" i="111"/>
  <c r="P67" i="111"/>
  <c r="O63" i="111"/>
  <c r="P63" i="111"/>
  <c r="AB33" i="111"/>
  <c r="X33" i="111"/>
  <c r="T33" i="111"/>
  <c r="AB32" i="111"/>
  <c r="X32" i="111"/>
  <c r="T32" i="111"/>
  <c r="AB31" i="111"/>
  <c r="X31" i="111"/>
  <c r="T31" i="111"/>
  <c r="AB30" i="111"/>
  <c r="X30" i="111"/>
  <c r="T30" i="111"/>
  <c r="AB29" i="111"/>
  <c r="X29" i="111"/>
  <c r="T29" i="111"/>
  <c r="AB28" i="111"/>
  <c r="X28" i="111"/>
  <c r="T28" i="111"/>
  <c r="AB27" i="111"/>
  <c r="X27" i="111"/>
  <c r="T27" i="111"/>
  <c r="AB26" i="111"/>
  <c r="X26" i="111"/>
  <c r="T26" i="111"/>
  <c r="AB25" i="111"/>
  <c r="X25" i="111"/>
  <c r="T25" i="111"/>
  <c r="AB24" i="111"/>
  <c r="X24" i="111"/>
  <c r="T24" i="111"/>
  <c r="AB23" i="111"/>
  <c r="X23" i="111"/>
  <c r="T23" i="111"/>
  <c r="O105" i="107"/>
  <c r="O103" i="107"/>
  <c r="O101" i="107"/>
  <c r="O99" i="107"/>
  <c r="O97" i="107"/>
  <c r="O95" i="107"/>
  <c r="O93" i="107"/>
  <c r="O91" i="107"/>
  <c r="O89" i="107"/>
  <c r="O87" i="107"/>
  <c r="O85" i="107"/>
  <c r="O83" i="107"/>
  <c r="O81" i="107"/>
  <c r="O79" i="107"/>
  <c r="O77" i="107"/>
  <c r="O75" i="107"/>
  <c r="O73" i="107"/>
  <c r="O71" i="107"/>
  <c r="O69" i="107"/>
  <c r="O67" i="107"/>
  <c r="O65" i="107"/>
  <c r="O63" i="107"/>
  <c r="O61" i="107"/>
  <c r="O59" i="107"/>
  <c r="S23" i="107"/>
  <c r="S27" i="107"/>
  <c r="S31" i="107"/>
  <c r="AA33" i="107"/>
  <c r="W33" i="107"/>
  <c r="AB32" i="107"/>
  <c r="X32" i="107"/>
  <c r="T32" i="107"/>
  <c r="AC31" i="107"/>
  <c r="Y31" i="107"/>
  <c r="U31" i="107"/>
  <c r="AD30" i="107"/>
  <c r="Z30" i="107"/>
  <c r="V30" i="107"/>
  <c r="AA29" i="107"/>
  <c r="W29" i="107"/>
  <c r="AB28" i="107"/>
  <c r="X28" i="107"/>
  <c r="T28" i="107"/>
  <c r="AC27" i="107"/>
  <c r="Y27" i="107"/>
  <c r="U27" i="107"/>
  <c r="AD26" i="107"/>
  <c r="Z26" i="107"/>
  <c r="V26" i="107"/>
  <c r="AA25" i="107"/>
  <c r="W25" i="107"/>
  <c r="AB24" i="107"/>
  <c r="X24" i="107"/>
  <c r="T24" i="107"/>
  <c r="AC23" i="107"/>
  <c r="Y23" i="107"/>
  <c r="U23" i="107"/>
  <c r="AD22" i="107"/>
  <c r="Z22" i="107"/>
  <c r="V22" i="107"/>
  <c r="C57" i="108"/>
  <c r="D57" i="108"/>
  <c r="E57" i="108"/>
  <c r="F57" i="108"/>
  <c r="G57" i="108"/>
  <c r="H57" i="108"/>
  <c r="I57" i="108"/>
  <c r="J57" i="108"/>
  <c r="K57" i="108"/>
  <c r="L57" i="108"/>
  <c r="M57" i="108"/>
  <c r="N57" i="108"/>
  <c r="C11" i="108"/>
  <c r="D11" i="108"/>
  <c r="E11" i="108"/>
  <c r="F11" i="108"/>
  <c r="G11" i="108"/>
  <c r="H11" i="108"/>
  <c r="I11" i="108"/>
  <c r="J11" i="108"/>
  <c r="K11" i="108"/>
  <c r="L11" i="108"/>
  <c r="M11" i="108"/>
  <c r="N11" i="108"/>
  <c r="C12" i="108"/>
  <c r="D12" i="108"/>
  <c r="E12" i="108"/>
  <c r="F12" i="108"/>
  <c r="G12" i="108"/>
  <c r="H12" i="108"/>
  <c r="I12" i="108"/>
  <c r="J12" i="108"/>
  <c r="K12" i="108"/>
  <c r="L12" i="108"/>
  <c r="M12" i="108"/>
  <c r="N12" i="108"/>
  <c r="C13" i="108"/>
  <c r="D13" i="108"/>
  <c r="E13" i="108"/>
  <c r="F13" i="108"/>
  <c r="G13" i="108"/>
  <c r="H13" i="108"/>
  <c r="I13" i="108"/>
  <c r="J13" i="108"/>
  <c r="K13" i="108"/>
  <c r="L13" i="108"/>
  <c r="M13" i="108"/>
  <c r="N13" i="108"/>
  <c r="C14" i="108"/>
  <c r="D14" i="108"/>
  <c r="E14" i="108"/>
  <c r="F14" i="108"/>
  <c r="G14" i="108"/>
  <c r="H14" i="108"/>
  <c r="I14" i="108"/>
  <c r="J14" i="108"/>
  <c r="K14" i="108"/>
  <c r="L14" i="108"/>
  <c r="M14" i="108"/>
  <c r="N14" i="108"/>
  <c r="C15" i="108"/>
  <c r="D15" i="108"/>
  <c r="E15" i="108"/>
  <c r="F15" i="108"/>
  <c r="G15" i="108"/>
  <c r="H15" i="108"/>
  <c r="I15" i="108"/>
  <c r="J15" i="108"/>
  <c r="K15" i="108"/>
  <c r="L15" i="108"/>
  <c r="M15" i="108"/>
  <c r="N15" i="108"/>
  <c r="C16" i="108"/>
  <c r="D16" i="108"/>
  <c r="E16" i="108"/>
  <c r="F16" i="108"/>
  <c r="G16" i="108"/>
  <c r="H16" i="108"/>
  <c r="I16" i="108"/>
  <c r="J16" i="108"/>
  <c r="K16" i="108"/>
  <c r="L16" i="108"/>
  <c r="M16" i="108"/>
  <c r="N16" i="108"/>
  <c r="C17" i="108"/>
  <c r="D17" i="108"/>
  <c r="E17" i="108"/>
  <c r="F17" i="108"/>
  <c r="G17" i="108"/>
  <c r="H17" i="108"/>
  <c r="I17" i="108"/>
  <c r="J17" i="108"/>
  <c r="K17" i="108"/>
  <c r="L17" i="108"/>
  <c r="M17" i="108"/>
  <c r="N17" i="108"/>
  <c r="C18" i="108"/>
  <c r="D18" i="108"/>
  <c r="E18" i="108"/>
  <c r="F18" i="108"/>
  <c r="G18" i="108"/>
  <c r="H18" i="108"/>
  <c r="I18" i="108"/>
  <c r="J18" i="108"/>
  <c r="K18" i="108"/>
  <c r="L18" i="108"/>
  <c r="M18" i="108"/>
  <c r="N18" i="108"/>
  <c r="C19" i="108"/>
  <c r="D19" i="108"/>
  <c r="E19" i="108"/>
  <c r="F19" i="108"/>
  <c r="G19" i="108"/>
  <c r="H19" i="108"/>
  <c r="I19" i="108"/>
  <c r="J19" i="108"/>
  <c r="K19" i="108"/>
  <c r="L19" i="108"/>
  <c r="M19" i="108"/>
  <c r="N19" i="108"/>
  <c r="C20" i="108"/>
  <c r="D20" i="108"/>
  <c r="E20" i="108"/>
  <c r="F20" i="108"/>
  <c r="G20" i="108"/>
  <c r="H20" i="108"/>
  <c r="I20" i="108"/>
  <c r="J20" i="108"/>
  <c r="K20" i="108"/>
  <c r="L20" i="108"/>
  <c r="M20" i="108"/>
  <c r="N20" i="108"/>
  <c r="C21" i="108"/>
  <c r="D21" i="108"/>
  <c r="E21" i="108"/>
  <c r="F21" i="108"/>
  <c r="G21" i="108"/>
  <c r="H21" i="108"/>
  <c r="I21" i="108"/>
  <c r="J21" i="108"/>
  <c r="K21" i="108"/>
  <c r="L21" i="108"/>
  <c r="M21" i="108"/>
  <c r="N21" i="108"/>
  <c r="C22" i="108"/>
  <c r="D22" i="108"/>
  <c r="E22" i="108"/>
  <c r="F22" i="108"/>
  <c r="G22" i="108"/>
  <c r="H22" i="108"/>
  <c r="I22" i="108"/>
  <c r="J22" i="108"/>
  <c r="K22" i="108"/>
  <c r="L22" i="108"/>
  <c r="M22" i="108"/>
  <c r="N22" i="108"/>
  <c r="C23" i="108"/>
  <c r="D23" i="108"/>
  <c r="E23" i="108"/>
  <c r="F23" i="108"/>
  <c r="G23" i="108"/>
  <c r="H23" i="108"/>
  <c r="I23" i="108"/>
  <c r="J23" i="108"/>
  <c r="K23" i="108"/>
  <c r="L23" i="108"/>
  <c r="M23" i="108"/>
  <c r="N23" i="108"/>
  <c r="C24" i="108"/>
  <c r="D24" i="108"/>
  <c r="E24" i="108"/>
  <c r="F24" i="108"/>
  <c r="G24" i="108"/>
  <c r="H24" i="108"/>
  <c r="I24" i="108"/>
  <c r="J24" i="108"/>
  <c r="K24" i="108"/>
  <c r="L24" i="108"/>
  <c r="M24" i="108"/>
  <c r="N24" i="108"/>
  <c r="C25" i="108"/>
  <c r="D25" i="108"/>
  <c r="E25" i="108"/>
  <c r="F25" i="108"/>
  <c r="G25" i="108"/>
  <c r="H25" i="108"/>
  <c r="I25" i="108"/>
  <c r="J25" i="108"/>
  <c r="K25" i="108"/>
  <c r="L25" i="108"/>
  <c r="M25" i="108"/>
  <c r="N25" i="108"/>
  <c r="C26" i="108"/>
  <c r="D26" i="108"/>
  <c r="E26" i="108"/>
  <c r="F26" i="108"/>
  <c r="G26" i="108"/>
  <c r="H26" i="108"/>
  <c r="I26" i="108"/>
  <c r="J26" i="108"/>
  <c r="K26" i="108"/>
  <c r="L26" i="108"/>
  <c r="M26" i="108"/>
  <c r="N26" i="108"/>
  <c r="C27" i="108"/>
  <c r="D27" i="108"/>
  <c r="E27" i="108"/>
  <c r="F27" i="108"/>
  <c r="G27" i="108"/>
  <c r="H27" i="108"/>
  <c r="I27" i="108"/>
  <c r="J27" i="108"/>
  <c r="K27" i="108"/>
  <c r="L27" i="108"/>
  <c r="M27" i="108"/>
  <c r="N27" i="108"/>
  <c r="C28" i="108"/>
  <c r="D28" i="108"/>
  <c r="E28" i="108"/>
  <c r="F28" i="108"/>
  <c r="G28" i="108"/>
  <c r="H28" i="108"/>
  <c r="I28" i="108"/>
  <c r="J28" i="108"/>
  <c r="K28" i="108"/>
  <c r="L28" i="108"/>
  <c r="M28" i="108"/>
  <c r="N28" i="108"/>
  <c r="C29" i="108"/>
  <c r="D29" i="108"/>
  <c r="E29" i="108"/>
  <c r="F29" i="108"/>
  <c r="G29" i="108"/>
  <c r="H29" i="108"/>
  <c r="I29" i="108"/>
  <c r="J29" i="108"/>
  <c r="K29" i="108"/>
  <c r="L29" i="108"/>
  <c r="M29" i="108"/>
  <c r="N29" i="108"/>
  <c r="C30" i="108"/>
  <c r="D30" i="108"/>
  <c r="E30" i="108"/>
  <c r="F30" i="108"/>
  <c r="G30" i="108"/>
  <c r="H30" i="108"/>
  <c r="I30" i="108"/>
  <c r="J30" i="108"/>
  <c r="K30" i="108"/>
  <c r="L30" i="108"/>
  <c r="M30" i="108"/>
  <c r="N30" i="108"/>
  <c r="C31" i="108"/>
  <c r="D31" i="108"/>
  <c r="E31" i="108"/>
  <c r="F31" i="108"/>
  <c r="G31" i="108"/>
  <c r="H31" i="108"/>
  <c r="I31" i="108"/>
  <c r="J31" i="108"/>
  <c r="K31" i="108"/>
  <c r="L31" i="108"/>
  <c r="M31" i="108"/>
  <c r="N31" i="108"/>
  <c r="C32" i="108"/>
  <c r="D32" i="108"/>
  <c r="E32" i="108"/>
  <c r="F32" i="108"/>
  <c r="G32" i="108"/>
  <c r="H32" i="108"/>
  <c r="I32" i="108"/>
  <c r="J32" i="108"/>
  <c r="K32" i="108"/>
  <c r="L32" i="108"/>
  <c r="M32" i="108"/>
  <c r="N32" i="108"/>
  <c r="C33" i="108"/>
  <c r="D33" i="108"/>
  <c r="E33" i="108"/>
  <c r="F33" i="108"/>
  <c r="G33" i="108"/>
  <c r="H33" i="108"/>
  <c r="I33" i="108"/>
  <c r="J33" i="108"/>
  <c r="K33" i="108"/>
  <c r="L33" i="108"/>
  <c r="M33" i="108"/>
  <c r="N33" i="108"/>
  <c r="C34" i="108"/>
  <c r="D34" i="108"/>
  <c r="E34" i="108"/>
  <c r="F34" i="108"/>
  <c r="G34" i="108"/>
  <c r="H34" i="108"/>
  <c r="I34" i="108"/>
  <c r="J34" i="108"/>
  <c r="K34" i="108"/>
  <c r="L34" i="108"/>
  <c r="M34" i="108"/>
  <c r="N34" i="108"/>
  <c r="C35" i="108"/>
  <c r="D35" i="108"/>
  <c r="E35" i="108"/>
  <c r="F35" i="108"/>
  <c r="G35" i="108"/>
  <c r="H35" i="108"/>
  <c r="I35" i="108"/>
  <c r="J35" i="108"/>
  <c r="K35" i="108"/>
  <c r="L35" i="108"/>
  <c r="M35" i="108"/>
  <c r="N35" i="108"/>
  <c r="C36" i="108"/>
  <c r="D36" i="108"/>
  <c r="E36" i="108"/>
  <c r="F36" i="108"/>
  <c r="G36" i="108"/>
  <c r="H36" i="108"/>
  <c r="I36" i="108"/>
  <c r="J36" i="108"/>
  <c r="K36" i="108"/>
  <c r="L36" i="108"/>
  <c r="M36" i="108"/>
  <c r="N36" i="108"/>
  <c r="C37" i="108"/>
  <c r="D37" i="108"/>
  <c r="E37" i="108"/>
  <c r="F37" i="108"/>
  <c r="G37" i="108"/>
  <c r="H37" i="108"/>
  <c r="I37" i="108"/>
  <c r="J37" i="108"/>
  <c r="K37" i="108"/>
  <c r="L37" i="108"/>
  <c r="M37" i="108"/>
  <c r="N37" i="108"/>
  <c r="C38" i="108"/>
  <c r="D38" i="108"/>
  <c r="E38" i="108"/>
  <c r="F38" i="108"/>
  <c r="G38" i="108"/>
  <c r="H38" i="108"/>
  <c r="I38" i="108"/>
  <c r="J38" i="108"/>
  <c r="K38" i="108"/>
  <c r="L38" i="108"/>
  <c r="M38" i="108"/>
  <c r="N38" i="108"/>
  <c r="C39" i="108"/>
  <c r="D39" i="108"/>
  <c r="E39" i="108"/>
  <c r="F39" i="108"/>
  <c r="G39" i="108"/>
  <c r="H39" i="108"/>
  <c r="I39" i="108"/>
  <c r="J39" i="108"/>
  <c r="K39" i="108"/>
  <c r="L39" i="108"/>
  <c r="M39" i="108"/>
  <c r="N39" i="108"/>
  <c r="C40" i="108"/>
  <c r="D40" i="108"/>
  <c r="E40" i="108"/>
  <c r="F40" i="108"/>
  <c r="G40" i="108"/>
  <c r="H40" i="108"/>
  <c r="I40" i="108"/>
  <c r="J40" i="108"/>
  <c r="K40" i="108"/>
  <c r="L40" i="108"/>
  <c r="M40" i="108"/>
  <c r="N40" i="108"/>
  <c r="C41" i="108"/>
  <c r="D41" i="108"/>
  <c r="E41" i="108"/>
  <c r="F41" i="108"/>
  <c r="G41" i="108"/>
  <c r="H41" i="108"/>
  <c r="I41" i="108"/>
  <c r="J41" i="108"/>
  <c r="K41" i="108"/>
  <c r="L41" i="108"/>
  <c r="M41" i="108"/>
  <c r="N41" i="108"/>
  <c r="C42" i="108"/>
  <c r="D42" i="108"/>
  <c r="E42" i="108"/>
  <c r="F42" i="108"/>
  <c r="G42" i="108"/>
  <c r="H42" i="108"/>
  <c r="I42" i="108"/>
  <c r="J42" i="108"/>
  <c r="K42" i="108"/>
  <c r="L42" i="108"/>
  <c r="M42" i="108"/>
  <c r="N42" i="108"/>
  <c r="C43" i="108"/>
  <c r="D43" i="108"/>
  <c r="E43" i="108"/>
  <c r="F43" i="108"/>
  <c r="G43" i="108"/>
  <c r="H43" i="108"/>
  <c r="I43" i="108"/>
  <c r="J43" i="108"/>
  <c r="K43" i="108"/>
  <c r="L43" i="108"/>
  <c r="M43" i="108"/>
  <c r="N43" i="108"/>
  <c r="C44" i="108"/>
  <c r="D44" i="108"/>
  <c r="E44" i="108"/>
  <c r="F44" i="108"/>
  <c r="G44" i="108"/>
  <c r="H44" i="108"/>
  <c r="I44" i="108"/>
  <c r="J44" i="108"/>
  <c r="K44" i="108"/>
  <c r="L44" i="108"/>
  <c r="M44" i="108"/>
  <c r="N44" i="108"/>
  <c r="C45" i="108"/>
  <c r="D45" i="108"/>
  <c r="E45" i="108"/>
  <c r="F45" i="108"/>
  <c r="G45" i="108"/>
  <c r="H45" i="108"/>
  <c r="I45" i="108"/>
  <c r="J45" i="108"/>
  <c r="K45" i="108"/>
  <c r="L45" i="108"/>
  <c r="M45" i="108"/>
  <c r="N45" i="108"/>
  <c r="C46" i="108"/>
  <c r="D46" i="108"/>
  <c r="E46" i="108"/>
  <c r="F46" i="108"/>
  <c r="G46" i="108"/>
  <c r="H46" i="108"/>
  <c r="I46" i="108"/>
  <c r="J46" i="108"/>
  <c r="K46" i="108"/>
  <c r="L46" i="108"/>
  <c r="M46" i="108"/>
  <c r="N46" i="108"/>
  <c r="C47" i="108"/>
  <c r="D47" i="108"/>
  <c r="E47" i="108"/>
  <c r="F47" i="108"/>
  <c r="G47" i="108"/>
  <c r="H47" i="108"/>
  <c r="I47" i="108"/>
  <c r="J47" i="108"/>
  <c r="K47" i="108"/>
  <c r="L47" i="108"/>
  <c r="M47" i="108"/>
  <c r="N47" i="108"/>
  <c r="C48" i="108"/>
  <c r="D48" i="108"/>
  <c r="E48" i="108"/>
  <c r="F48" i="108"/>
  <c r="G48" i="108"/>
  <c r="H48" i="108"/>
  <c r="I48" i="108"/>
  <c r="J48" i="108"/>
  <c r="K48" i="108"/>
  <c r="L48" i="108"/>
  <c r="M48" i="108"/>
  <c r="N48" i="108"/>
  <c r="C49" i="108"/>
  <c r="D49" i="108"/>
  <c r="E49" i="108"/>
  <c r="F49" i="108"/>
  <c r="G49" i="108"/>
  <c r="H49" i="108"/>
  <c r="I49" i="108"/>
  <c r="J49" i="108"/>
  <c r="K49" i="108"/>
  <c r="L49" i="108"/>
  <c r="M49" i="108"/>
  <c r="N49" i="108"/>
  <c r="C50" i="108"/>
  <c r="D50" i="108"/>
  <c r="E50" i="108"/>
  <c r="F50" i="108"/>
  <c r="G50" i="108"/>
  <c r="H50" i="108"/>
  <c r="I50" i="108"/>
  <c r="J50" i="108"/>
  <c r="K50" i="108"/>
  <c r="L50" i="108"/>
  <c r="M50" i="108"/>
  <c r="N50" i="108"/>
  <c r="C51" i="108"/>
  <c r="D51" i="108"/>
  <c r="E51" i="108"/>
  <c r="F51" i="108"/>
  <c r="G51" i="108"/>
  <c r="H51" i="108"/>
  <c r="I51" i="108"/>
  <c r="J51" i="108"/>
  <c r="K51" i="108"/>
  <c r="L51" i="108"/>
  <c r="M51" i="108"/>
  <c r="N51" i="108"/>
  <c r="C52" i="108"/>
  <c r="D52" i="108"/>
  <c r="E52" i="108"/>
  <c r="F52" i="108"/>
  <c r="G52" i="108"/>
  <c r="H52" i="108"/>
  <c r="I52" i="108"/>
  <c r="J52" i="108"/>
  <c r="K52" i="108"/>
  <c r="L52" i="108"/>
  <c r="M52" i="108"/>
  <c r="N52" i="108"/>
  <c r="C53" i="108"/>
  <c r="D53" i="108"/>
  <c r="E53" i="108"/>
  <c r="F53" i="108"/>
  <c r="G53" i="108"/>
  <c r="H53" i="108"/>
  <c r="I53" i="108"/>
  <c r="J53" i="108"/>
  <c r="K53" i="108"/>
  <c r="L53" i="108"/>
  <c r="M53" i="108"/>
  <c r="N53" i="108"/>
  <c r="C54" i="108"/>
  <c r="D54" i="108"/>
  <c r="E54" i="108"/>
  <c r="F54" i="108"/>
  <c r="G54" i="108"/>
  <c r="H54" i="108"/>
  <c r="I54" i="108"/>
  <c r="J54" i="108"/>
  <c r="K54" i="108"/>
  <c r="L54" i="108"/>
  <c r="M54" i="108"/>
  <c r="N54" i="108"/>
  <c r="C55" i="108"/>
  <c r="D55" i="108"/>
  <c r="E55" i="108"/>
  <c r="F55" i="108"/>
  <c r="G55" i="108"/>
  <c r="H55" i="108"/>
  <c r="I55" i="108"/>
  <c r="J55" i="108"/>
  <c r="K55" i="108"/>
  <c r="L55" i="108"/>
  <c r="M55" i="108"/>
  <c r="N55" i="108"/>
  <c r="C56" i="108"/>
  <c r="D56" i="108"/>
  <c r="E56" i="108"/>
  <c r="F56" i="108"/>
  <c r="G56" i="108"/>
  <c r="H56" i="108"/>
  <c r="I56" i="108"/>
  <c r="J56" i="108"/>
  <c r="K56" i="108"/>
  <c r="L56" i="108"/>
  <c r="M56" i="108"/>
  <c r="N56" i="108"/>
  <c r="D10" i="108"/>
  <c r="T10" i="108" s="1"/>
  <c r="E10" i="108"/>
  <c r="U10" i="108" s="1"/>
  <c r="F10" i="108"/>
  <c r="V10" i="108" s="1"/>
  <c r="G10" i="108"/>
  <c r="W10" i="108" s="1"/>
  <c r="H10" i="108"/>
  <c r="X10" i="108" s="1"/>
  <c r="I10" i="108"/>
  <c r="Y10" i="108" s="1"/>
  <c r="J10" i="108"/>
  <c r="Z10" i="108" s="1"/>
  <c r="K10" i="108"/>
  <c r="AA10" i="108" s="1"/>
  <c r="L10" i="108"/>
  <c r="AB10" i="108" s="1"/>
  <c r="M10" i="108"/>
  <c r="AC10" i="108" s="1"/>
  <c r="N10" i="108"/>
  <c r="AD10" i="108" s="1"/>
  <c r="C10" i="108"/>
  <c r="S10" i="108" s="1"/>
  <c r="C11" i="107"/>
  <c r="D11" i="107"/>
  <c r="E11" i="107"/>
  <c r="F11" i="107"/>
  <c r="G11" i="107"/>
  <c r="H11" i="107"/>
  <c r="I11" i="107"/>
  <c r="J11" i="107"/>
  <c r="K11" i="107"/>
  <c r="L11" i="107"/>
  <c r="M11" i="107"/>
  <c r="N11" i="107"/>
  <c r="C12" i="107"/>
  <c r="D12" i="107"/>
  <c r="E12" i="107"/>
  <c r="F12" i="107"/>
  <c r="G12" i="107"/>
  <c r="H12" i="107"/>
  <c r="I12" i="107"/>
  <c r="J12" i="107"/>
  <c r="K12" i="107"/>
  <c r="L12" i="107"/>
  <c r="M12" i="107"/>
  <c r="N12" i="107"/>
  <c r="C13" i="107"/>
  <c r="D13" i="107"/>
  <c r="E13" i="107"/>
  <c r="F13" i="107"/>
  <c r="G13" i="107"/>
  <c r="H13" i="107"/>
  <c r="I13" i="107"/>
  <c r="J13" i="107"/>
  <c r="K13" i="107"/>
  <c r="L13" i="107"/>
  <c r="M13" i="107"/>
  <c r="N13" i="107"/>
  <c r="C14" i="107"/>
  <c r="D14" i="107"/>
  <c r="E14" i="107"/>
  <c r="F14" i="107"/>
  <c r="G14" i="107"/>
  <c r="H14" i="107"/>
  <c r="I14" i="107"/>
  <c r="J14" i="107"/>
  <c r="K14" i="107"/>
  <c r="L14" i="107"/>
  <c r="M14" i="107"/>
  <c r="N14" i="107"/>
  <c r="C15" i="107"/>
  <c r="D15" i="107"/>
  <c r="E15" i="107"/>
  <c r="F15" i="107"/>
  <c r="G15" i="107"/>
  <c r="H15" i="107"/>
  <c r="I15" i="107"/>
  <c r="J15" i="107"/>
  <c r="K15" i="107"/>
  <c r="L15" i="107"/>
  <c r="M15" i="107"/>
  <c r="N15" i="107"/>
  <c r="C16" i="107"/>
  <c r="D16" i="107"/>
  <c r="E16" i="107"/>
  <c r="F16" i="107"/>
  <c r="G16" i="107"/>
  <c r="H16" i="107"/>
  <c r="I16" i="107"/>
  <c r="J16" i="107"/>
  <c r="K16" i="107"/>
  <c r="L16" i="107"/>
  <c r="M16" i="107"/>
  <c r="N16" i="107"/>
  <c r="C17" i="107"/>
  <c r="D17" i="107"/>
  <c r="E17" i="107"/>
  <c r="F17" i="107"/>
  <c r="G17" i="107"/>
  <c r="H17" i="107"/>
  <c r="I17" i="107"/>
  <c r="J17" i="107"/>
  <c r="K17" i="107"/>
  <c r="L17" i="107"/>
  <c r="M17" i="107"/>
  <c r="N17" i="107"/>
  <c r="C18" i="107"/>
  <c r="D18" i="107"/>
  <c r="E18" i="107"/>
  <c r="F18" i="107"/>
  <c r="G18" i="107"/>
  <c r="H18" i="107"/>
  <c r="I18" i="107"/>
  <c r="J18" i="107"/>
  <c r="K18" i="107"/>
  <c r="L18" i="107"/>
  <c r="M18" i="107"/>
  <c r="N18" i="107"/>
  <c r="C19" i="107"/>
  <c r="D19" i="107"/>
  <c r="E19" i="107"/>
  <c r="F19" i="107"/>
  <c r="G19" i="107"/>
  <c r="H19" i="107"/>
  <c r="I19" i="107"/>
  <c r="J19" i="107"/>
  <c r="K19" i="107"/>
  <c r="L19" i="107"/>
  <c r="M19" i="107"/>
  <c r="N19" i="107"/>
  <c r="C20" i="107"/>
  <c r="D20" i="107"/>
  <c r="E20" i="107"/>
  <c r="F20" i="107"/>
  <c r="G20" i="107"/>
  <c r="H20" i="107"/>
  <c r="I20" i="107"/>
  <c r="J20" i="107"/>
  <c r="K20" i="107"/>
  <c r="L20" i="107"/>
  <c r="M20" i="107"/>
  <c r="N20" i="107"/>
  <c r="C21" i="107"/>
  <c r="D21" i="107"/>
  <c r="E21" i="107"/>
  <c r="F21" i="107"/>
  <c r="G21" i="107"/>
  <c r="H21" i="107"/>
  <c r="I21" i="107"/>
  <c r="J21" i="107"/>
  <c r="K21" i="107"/>
  <c r="L21" i="107"/>
  <c r="M21" i="107"/>
  <c r="N21" i="107"/>
  <c r="C22" i="107"/>
  <c r="D22" i="107"/>
  <c r="E22" i="107"/>
  <c r="F22" i="107"/>
  <c r="G22" i="107"/>
  <c r="H22" i="107"/>
  <c r="I22" i="107"/>
  <c r="J22" i="107"/>
  <c r="K22" i="107"/>
  <c r="L22" i="107"/>
  <c r="M22" i="107"/>
  <c r="N22" i="107"/>
  <c r="C23" i="107"/>
  <c r="D23" i="107"/>
  <c r="E23" i="107"/>
  <c r="F23" i="107"/>
  <c r="G23" i="107"/>
  <c r="H23" i="107"/>
  <c r="I23" i="107"/>
  <c r="J23" i="107"/>
  <c r="K23" i="107"/>
  <c r="L23" i="107"/>
  <c r="M23" i="107"/>
  <c r="N23" i="107"/>
  <c r="C24" i="107"/>
  <c r="D24" i="107"/>
  <c r="E24" i="107"/>
  <c r="F24" i="107"/>
  <c r="G24" i="107"/>
  <c r="H24" i="107"/>
  <c r="I24" i="107"/>
  <c r="J24" i="107"/>
  <c r="K24" i="107"/>
  <c r="L24" i="107"/>
  <c r="M24" i="107"/>
  <c r="N24" i="107"/>
  <c r="C25" i="107"/>
  <c r="D25" i="107"/>
  <c r="E25" i="107"/>
  <c r="F25" i="107"/>
  <c r="G25" i="107"/>
  <c r="H25" i="107"/>
  <c r="I25" i="107"/>
  <c r="J25" i="107"/>
  <c r="K25" i="107"/>
  <c r="L25" i="107"/>
  <c r="M25" i="107"/>
  <c r="N25" i="107"/>
  <c r="C26" i="107"/>
  <c r="D26" i="107"/>
  <c r="E26" i="107"/>
  <c r="F26" i="107"/>
  <c r="G26" i="107"/>
  <c r="H26" i="107"/>
  <c r="I26" i="107"/>
  <c r="J26" i="107"/>
  <c r="K26" i="107"/>
  <c r="L26" i="107"/>
  <c r="M26" i="107"/>
  <c r="N26" i="107"/>
  <c r="C27" i="107"/>
  <c r="D27" i="107"/>
  <c r="E27" i="107"/>
  <c r="F27" i="107"/>
  <c r="G27" i="107"/>
  <c r="H27" i="107"/>
  <c r="I27" i="107"/>
  <c r="J27" i="107"/>
  <c r="K27" i="107"/>
  <c r="L27" i="107"/>
  <c r="M27" i="107"/>
  <c r="N27" i="107"/>
  <c r="C28" i="107"/>
  <c r="D28" i="107"/>
  <c r="E28" i="107"/>
  <c r="F28" i="107"/>
  <c r="G28" i="107"/>
  <c r="H28" i="107"/>
  <c r="I28" i="107"/>
  <c r="J28" i="107"/>
  <c r="K28" i="107"/>
  <c r="L28" i="107"/>
  <c r="M28" i="107"/>
  <c r="N28" i="107"/>
  <c r="C29" i="107"/>
  <c r="D29" i="107"/>
  <c r="E29" i="107"/>
  <c r="F29" i="107"/>
  <c r="G29" i="107"/>
  <c r="H29" i="107"/>
  <c r="I29" i="107"/>
  <c r="J29" i="107"/>
  <c r="K29" i="107"/>
  <c r="L29" i="107"/>
  <c r="M29" i="107"/>
  <c r="N29" i="107"/>
  <c r="C30" i="107"/>
  <c r="D30" i="107"/>
  <c r="E30" i="107"/>
  <c r="F30" i="107"/>
  <c r="G30" i="107"/>
  <c r="H30" i="107"/>
  <c r="I30" i="107"/>
  <c r="J30" i="107"/>
  <c r="K30" i="107"/>
  <c r="L30" i="107"/>
  <c r="M30" i="107"/>
  <c r="N30" i="107"/>
  <c r="C31" i="107"/>
  <c r="D31" i="107"/>
  <c r="E31" i="107"/>
  <c r="F31" i="107"/>
  <c r="G31" i="107"/>
  <c r="H31" i="107"/>
  <c r="I31" i="107"/>
  <c r="J31" i="107"/>
  <c r="K31" i="107"/>
  <c r="L31" i="107"/>
  <c r="M31" i="107"/>
  <c r="N31" i="107"/>
  <c r="C32" i="107"/>
  <c r="D32" i="107"/>
  <c r="E32" i="107"/>
  <c r="F32" i="107"/>
  <c r="G32" i="107"/>
  <c r="H32" i="107"/>
  <c r="I32" i="107"/>
  <c r="J32" i="107"/>
  <c r="K32" i="107"/>
  <c r="L32" i="107"/>
  <c r="M32" i="107"/>
  <c r="N32" i="107"/>
  <c r="C33" i="107"/>
  <c r="D33" i="107"/>
  <c r="E33" i="107"/>
  <c r="F33" i="107"/>
  <c r="G33" i="107"/>
  <c r="H33" i="107"/>
  <c r="I33" i="107"/>
  <c r="J33" i="107"/>
  <c r="K33" i="107"/>
  <c r="L33" i="107"/>
  <c r="M33" i="107"/>
  <c r="N33" i="107"/>
  <c r="C34" i="107"/>
  <c r="D34" i="107"/>
  <c r="E34" i="107"/>
  <c r="F34" i="107"/>
  <c r="G34" i="107"/>
  <c r="H34" i="107"/>
  <c r="I34" i="107"/>
  <c r="J34" i="107"/>
  <c r="K34" i="107"/>
  <c r="L34" i="107"/>
  <c r="M34" i="107"/>
  <c r="N34" i="107"/>
  <c r="C35" i="107"/>
  <c r="D35" i="107"/>
  <c r="E35" i="107"/>
  <c r="F35" i="107"/>
  <c r="G35" i="107"/>
  <c r="H35" i="107"/>
  <c r="I35" i="107"/>
  <c r="J35" i="107"/>
  <c r="K35" i="107"/>
  <c r="L35" i="107"/>
  <c r="M35" i="107"/>
  <c r="N35" i="107"/>
  <c r="C36" i="107"/>
  <c r="D36" i="107"/>
  <c r="E36" i="107"/>
  <c r="F36" i="107"/>
  <c r="G36" i="107"/>
  <c r="H36" i="107"/>
  <c r="I36" i="107"/>
  <c r="J36" i="107"/>
  <c r="K36" i="107"/>
  <c r="L36" i="107"/>
  <c r="M36" i="107"/>
  <c r="N36" i="107"/>
  <c r="C37" i="107"/>
  <c r="D37" i="107"/>
  <c r="E37" i="107"/>
  <c r="F37" i="107"/>
  <c r="G37" i="107"/>
  <c r="H37" i="107"/>
  <c r="I37" i="107"/>
  <c r="J37" i="107"/>
  <c r="K37" i="107"/>
  <c r="L37" i="107"/>
  <c r="M37" i="107"/>
  <c r="N37" i="107"/>
  <c r="C38" i="107"/>
  <c r="D38" i="107"/>
  <c r="E38" i="107"/>
  <c r="F38" i="107"/>
  <c r="G38" i="107"/>
  <c r="H38" i="107"/>
  <c r="I38" i="107"/>
  <c r="J38" i="107"/>
  <c r="K38" i="107"/>
  <c r="L38" i="107"/>
  <c r="M38" i="107"/>
  <c r="N38" i="107"/>
  <c r="C39" i="107"/>
  <c r="D39" i="107"/>
  <c r="E39" i="107"/>
  <c r="F39" i="107"/>
  <c r="G39" i="107"/>
  <c r="H39" i="107"/>
  <c r="I39" i="107"/>
  <c r="J39" i="107"/>
  <c r="K39" i="107"/>
  <c r="L39" i="107"/>
  <c r="M39" i="107"/>
  <c r="N39" i="107"/>
  <c r="C40" i="107"/>
  <c r="D40" i="107"/>
  <c r="E40" i="107"/>
  <c r="F40" i="107"/>
  <c r="G40" i="107"/>
  <c r="H40" i="107"/>
  <c r="I40" i="107"/>
  <c r="J40" i="107"/>
  <c r="K40" i="107"/>
  <c r="L40" i="107"/>
  <c r="M40" i="107"/>
  <c r="N40" i="107"/>
  <c r="C41" i="107"/>
  <c r="D41" i="107"/>
  <c r="E41" i="107"/>
  <c r="F41" i="107"/>
  <c r="G41" i="107"/>
  <c r="H41" i="107"/>
  <c r="I41" i="107"/>
  <c r="J41" i="107"/>
  <c r="K41" i="107"/>
  <c r="L41" i="107"/>
  <c r="M41" i="107"/>
  <c r="N41" i="107"/>
  <c r="C42" i="107"/>
  <c r="D42" i="107"/>
  <c r="E42" i="107"/>
  <c r="F42" i="107"/>
  <c r="G42" i="107"/>
  <c r="H42" i="107"/>
  <c r="I42" i="107"/>
  <c r="J42" i="107"/>
  <c r="K42" i="107"/>
  <c r="L42" i="107"/>
  <c r="M42" i="107"/>
  <c r="N42" i="107"/>
  <c r="C43" i="107"/>
  <c r="D43" i="107"/>
  <c r="E43" i="107"/>
  <c r="F43" i="107"/>
  <c r="G43" i="107"/>
  <c r="H43" i="107"/>
  <c r="I43" i="107"/>
  <c r="J43" i="107"/>
  <c r="K43" i="107"/>
  <c r="L43" i="107"/>
  <c r="M43" i="107"/>
  <c r="N43" i="107"/>
  <c r="C44" i="107"/>
  <c r="D44" i="107"/>
  <c r="E44" i="107"/>
  <c r="F44" i="107"/>
  <c r="G44" i="107"/>
  <c r="H44" i="107"/>
  <c r="I44" i="107"/>
  <c r="J44" i="107"/>
  <c r="K44" i="107"/>
  <c r="L44" i="107"/>
  <c r="M44" i="107"/>
  <c r="N44" i="107"/>
  <c r="C45" i="107"/>
  <c r="D45" i="107"/>
  <c r="E45" i="107"/>
  <c r="F45" i="107"/>
  <c r="G45" i="107"/>
  <c r="H45" i="107"/>
  <c r="I45" i="107"/>
  <c r="J45" i="107"/>
  <c r="K45" i="107"/>
  <c r="L45" i="107"/>
  <c r="M45" i="107"/>
  <c r="N45" i="107"/>
  <c r="C46" i="107"/>
  <c r="D46" i="107"/>
  <c r="E46" i="107"/>
  <c r="F46" i="107"/>
  <c r="G46" i="107"/>
  <c r="H46" i="107"/>
  <c r="I46" i="107"/>
  <c r="J46" i="107"/>
  <c r="K46" i="107"/>
  <c r="L46" i="107"/>
  <c r="M46" i="107"/>
  <c r="N46" i="107"/>
  <c r="C47" i="107"/>
  <c r="D47" i="107"/>
  <c r="E47" i="107"/>
  <c r="F47" i="107"/>
  <c r="G47" i="107"/>
  <c r="H47" i="107"/>
  <c r="I47" i="107"/>
  <c r="J47" i="107"/>
  <c r="K47" i="107"/>
  <c r="L47" i="107"/>
  <c r="M47" i="107"/>
  <c r="N47" i="107"/>
  <c r="C48" i="107"/>
  <c r="D48" i="107"/>
  <c r="E48" i="107"/>
  <c r="F48" i="107"/>
  <c r="G48" i="107"/>
  <c r="H48" i="107"/>
  <c r="I48" i="107"/>
  <c r="J48" i="107"/>
  <c r="K48" i="107"/>
  <c r="L48" i="107"/>
  <c r="M48" i="107"/>
  <c r="N48" i="107"/>
  <c r="C49" i="107"/>
  <c r="D49" i="107"/>
  <c r="E49" i="107"/>
  <c r="F49" i="107"/>
  <c r="G49" i="107"/>
  <c r="H49" i="107"/>
  <c r="I49" i="107"/>
  <c r="J49" i="107"/>
  <c r="K49" i="107"/>
  <c r="L49" i="107"/>
  <c r="M49" i="107"/>
  <c r="N49" i="107"/>
  <c r="C50" i="107"/>
  <c r="D50" i="107"/>
  <c r="E50" i="107"/>
  <c r="F50" i="107"/>
  <c r="G50" i="107"/>
  <c r="H50" i="107"/>
  <c r="I50" i="107"/>
  <c r="J50" i="107"/>
  <c r="K50" i="107"/>
  <c r="L50" i="107"/>
  <c r="M50" i="107"/>
  <c r="N50" i="107"/>
  <c r="C51" i="107"/>
  <c r="D51" i="107"/>
  <c r="E51" i="107"/>
  <c r="F51" i="107"/>
  <c r="G51" i="107"/>
  <c r="H51" i="107"/>
  <c r="I51" i="107"/>
  <c r="J51" i="107"/>
  <c r="K51" i="107"/>
  <c r="L51" i="107"/>
  <c r="M51" i="107"/>
  <c r="N51" i="107"/>
  <c r="C52" i="107"/>
  <c r="D52" i="107"/>
  <c r="E52" i="107"/>
  <c r="F52" i="107"/>
  <c r="G52" i="107"/>
  <c r="H52" i="107"/>
  <c r="I52" i="107"/>
  <c r="J52" i="107"/>
  <c r="K52" i="107"/>
  <c r="L52" i="107"/>
  <c r="M52" i="107"/>
  <c r="N52" i="107"/>
  <c r="C53" i="107"/>
  <c r="D53" i="107"/>
  <c r="E53" i="107"/>
  <c r="F53" i="107"/>
  <c r="G53" i="107"/>
  <c r="H53" i="107"/>
  <c r="I53" i="107"/>
  <c r="J53" i="107"/>
  <c r="K53" i="107"/>
  <c r="L53" i="107"/>
  <c r="M53" i="107"/>
  <c r="N53" i="107"/>
  <c r="C54" i="107"/>
  <c r="D54" i="107"/>
  <c r="E54" i="107"/>
  <c r="F54" i="107"/>
  <c r="G54" i="107"/>
  <c r="H54" i="107"/>
  <c r="I54" i="107"/>
  <c r="J54" i="107"/>
  <c r="K54" i="107"/>
  <c r="L54" i="107"/>
  <c r="M54" i="107"/>
  <c r="N54" i="107"/>
  <c r="C55" i="107"/>
  <c r="D55" i="107"/>
  <c r="E55" i="107"/>
  <c r="F55" i="107"/>
  <c r="G55" i="107"/>
  <c r="H55" i="107"/>
  <c r="I55" i="107"/>
  <c r="J55" i="107"/>
  <c r="K55" i="107"/>
  <c r="L55" i="107"/>
  <c r="M55" i="107"/>
  <c r="N55" i="107"/>
  <c r="C56" i="107"/>
  <c r="D56" i="107"/>
  <c r="E56" i="107"/>
  <c r="F56" i="107"/>
  <c r="G56" i="107"/>
  <c r="H56" i="107"/>
  <c r="I56" i="107"/>
  <c r="J56" i="107"/>
  <c r="K56" i="107"/>
  <c r="L56" i="107"/>
  <c r="M56" i="107"/>
  <c r="N56" i="107"/>
  <c r="C57" i="107"/>
  <c r="D57" i="107"/>
  <c r="E57" i="107"/>
  <c r="F57" i="107"/>
  <c r="G57" i="107"/>
  <c r="H57" i="107"/>
  <c r="I57" i="107"/>
  <c r="J57" i="107"/>
  <c r="K57" i="107"/>
  <c r="L57" i="107"/>
  <c r="M57" i="107"/>
  <c r="N57" i="107"/>
  <c r="D10" i="107"/>
  <c r="E10" i="107"/>
  <c r="E106" i="107" s="1"/>
  <c r="F10" i="107"/>
  <c r="G10" i="107"/>
  <c r="G106" i="107" s="1"/>
  <c r="H10" i="107"/>
  <c r="I10" i="107"/>
  <c r="I106" i="107" s="1"/>
  <c r="J10" i="107"/>
  <c r="K10" i="107"/>
  <c r="K106" i="107" s="1"/>
  <c r="L10" i="107"/>
  <c r="M10" i="107"/>
  <c r="M106" i="107" s="1"/>
  <c r="N10" i="107"/>
  <c r="C10" i="107"/>
  <c r="C106" i="107" s="1"/>
  <c r="U21" i="108" l="1"/>
  <c r="AC20" i="108"/>
  <c r="Y20" i="108"/>
  <c r="Y36" i="108" s="1"/>
  <c r="U20" i="108"/>
  <c r="AC19" i="108"/>
  <c r="AC39" i="108" s="1"/>
  <c r="Y19" i="108"/>
  <c r="U19" i="108"/>
  <c r="U39" i="108" s="1"/>
  <c r="AC18" i="108"/>
  <c r="Y18" i="108"/>
  <c r="U18" i="108"/>
  <c r="AC17" i="108"/>
  <c r="Y17" i="108"/>
  <c r="U17" i="108"/>
  <c r="AC16" i="108"/>
  <c r="Y16" i="108"/>
  <c r="U16" i="108"/>
  <c r="AC15" i="108"/>
  <c r="Y15" i="108"/>
  <c r="U15" i="108"/>
  <c r="AC14" i="108"/>
  <c r="Y14" i="108"/>
  <c r="U14" i="108"/>
  <c r="AC13" i="108"/>
  <c r="AC35" i="108" s="1"/>
  <c r="Y13" i="108"/>
  <c r="U13" i="108"/>
  <c r="U35" i="108" s="1"/>
  <c r="AC12" i="108"/>
  <c r="Y12" i="108"/>
  <c r="Y41" i="108" s="1"/>
  <c r="Y42" i="108" s="1"/>
  <c r="U12" i="108"/>
  <c r="AC11" i="108"/>
  <c r="AC40" i="108" s="1"/>
  <c r="Y11" i="108"/>
  <c r="U11" i="108"/>
  <c r="U37" i="108" s="1"/>
  <c r="AC21" i="108"/>
  <c r="AC41" i="108"/>
  <c r="AC37" i="108"/>
  <c r="Y34" i="108"/>
  <c r="Y40" i="108"/>
  <c r="U40" i="108"/>
  <c r="U34" i="108"/>
  <c r="AB21" i="108"/>
  <c r="X21" i="108"/>
  <c r="T21" i="108"/>
  <c r="AB20" i="108"/>
  <c r="X20" i="108"/>
  <c r="T20" i="108"/>
  <c r="AB19" i="108"/>
  <c r="X19" i="108"/>
  <c r="T19" i="108"/>
  <c r="AB18" i="108"/>
  <c r="X18" i="108"/>
  <c r="T18" i="108"/>
  <c r="AB17" i="108"/>
  <c r="X17" i="108"/>
  <c r="T17" i="108"/>
  <c r="AB16" i="108"/>
  <c r="X16" i="108"/>
  <c r="T16" i="108"/>
  <c r="AB15" i="108"/>
  <c r="X15" i="108"/>
  <c r="T15" i="108"/>
  <c r="AB14" i="108"/>
  <c r="X14" i="108"/>
  <c r="X41" i="108" s="1"/>
  <c r="T14" i="108"/>
  <c r="AB13" i="108"/>
  <c r="X13" i="108"/>
  <c r="T13" i="108"/>
  <c r="AB12" i="108"/>
  <c r="X12" i="108"/>
  <c r="X37" i="108" s="1"/>
  <c r="T12" i="108"/>
  <c r="AB11" i="108"/>
  <c r="AB34" i="108" s="1"/>
  <c r="X11" i="108"/>
  <c r="T11" i="108"/>
  <c r="T34" i="108" s="1"/>
  <c r="Y21" i="108"/>
  <c r="AB40" i="108"/>
  <c r="AB37" i="108"/>
  <c r="T40" i="108"/>
  <c r="T41" i="108"/>
  <c r="T42" i="108" s="1"/>
  <c r="AA21" i="108"/>
  <c r="W21" i="108"/>
  <c r="S21" i="108"/>
  <c r="AA20" i="108"/>
  <c r="W20" i="108"/>
  <c r="S20" i="108"/>
  <c r="AA19" i="108"/>
  <c r="W19" i="108"/>
  <c r="S19" i="108"/>
  <c r="AA18" i="108"/>
  <c r="W18" i="108"/>
  <c r="S18" i="108"/>
  <c r="AA17" i="108"/>
  <c r="W17" i="108"/>
  <c r="S17" i="108"/>
  <c r="AA16" i="108"/>
  <c r="W16" i="108"/>
  <c r="S16" i="108"/>
  <c r="AA15" i="108"/>
  <c r="W15" i="108"/>
  <c r="S15" i="108"/>
  <c r="AA14" i="108"/>
  <c r="W14" i="108"/>
  <c r="S14" i="108"/>
  <c r="AA13" i="108"/>
  <c r="W13" i="108"/>
  <c r="S13" i="108"/>
  <c r="AA12" i="108"/>
  <c r="W12" i="108"/>
  <c r="W40" i="108" s="1"/>
  <c r="S12" i="108"/>
  <c r="AA11" i="108"/>
  <c r="AA37" i="108" s="1"/>
  <c r="W11" i="108"/>
  <c r="S11" i="108"/>
  <c r="S37" i="108" s="1"/>
  <c r="S41" i="108"/>
  <c r="AA34" i="108"/>
  <c r="W34" i="108"/>
  <c r="AD21" i="108"/>
  <c r="Z21" i="108"/>
  <c r="V21" i="108"/>
  <c r="AD20" i="108"/>
  <c r="Z20" i="108"/>
  <c r="V20" i="108"/>
  <c r="AD19" i="108"/>
  <c r="Z19" i="108"/>
  <c r="V19" i="108"/>
  <c r="AD18" i="108"/>
  <c r="Z18" i="108"/>
  <c r="V18" i="108"/>
  <c r="AD17" i="108"/>
  <c r="Z17" i="108"/>
  <c r="V17" i="108"/>
  <c r="AD16" i="108"/>
  <c r="Z16" i="108"/>
  <c r="V16" i="108"/>
  <c r="AD15" i="108"/>
  <c r="Z15" i="108"/>
  <c r="V15" i="108"/>
  <c r="AD14" i="108"/>
  <c r="Z14" i="108"/>
  <c r="V14" i="108"/>
  <c r="AD13" i="108"/>
  <c r="Z13" i="108"/>
  <c r="V13" i="108"/>
  <c r="AD12" i="108"/>
  <c r="Z12" i="108"/>
  <c r="Z34" i="108" s="1"/>
  <c r="V12" i="108"/>
  <c r="AD11" i="108"/>
  <c r="AD34" i="108" s="1"/>
  <c r="Z11" i="108"/>
  <c r="Z41" i="108" s="1"/>
  <c r="V11" i="108"/>
  <c r="V40" i="108" s="1"/>
  <c r="AE26" i="111"/>
  <c r="AE28" i="111"/>
  <c r="AE24" i="111"/>
  <c r="AF31" i="111"/>
  <c r="AF31" i="107"/>
  <c r="AF30" i="111"/>
  <c r="AE33" i="111"/>
  <c r="AF23" i="111"/>
  <c r="N106" i="107"/>
  <c r="J106" i="107"/>
  <c r="F106" i="107"/>
  <c r="AE31" i="111"/>
  <c r="AF27" i="107"/>
  <c r="AF32" i="107"/>
  <c r="AF27" i="111"/>
  <c r="AE30" i="111"/>
  <c r="AE24" i="107"/>
  <c r="AE26" i="107"/>
  <c r="AE28" i="107"/>
  <c r="AE30" i="107"/>
  <c r="AE32" i="107"/>
  <c r="AF22" i="107"/>
  <c r="AE23" i="111"/>
  <c r="AF33" i="107"/>
  <c r="AF25" i="111"/>
  <c r="AF28" i="111"/>
  <c r="AF28" i="107"/>
  <c r="AF24" i="111"/>
  <c r="AE27" i="111"/>
  <c r="AF29" i="111"/>
  <c r="AF32" i="111"/>
  <c r="L106" i="107"/>
  <c r="H106" i="107"/>
  <c r="D106" i="107"/>
  <c r="AF23" i="107"/>
  <c r="AE22" i="107"/>
  <c r="AE25" i="111"/>
  <c r="AF25" i="107"/>
  <c r="AF33" i="111"/>
  <c r="AE23" i="107"/>
  <c r="AE25" i="107"/>
  <c r="AE27" i="107"/>
  <c r="AE29" i="107"/>
  <c r="AE31" i="107"/>
  <c r="AE33" i="107"/>
  <c r="AF29" i="107"/>
  <c r="AF26" i="111"/>
  <c r="AE29" i="111"/>
  <c r="AE32" i="111"/>
  <c r="N106" i="113"/>
  <c r="M106" i="113"/>
  <c r="L106" i="113"/>
  <c r="K106" i="113"/>
  <c r="J106" i="113"/>
  <c r="I106" i="113"/>
  <c r="H106" i="113"/>
  <c r="G106" i="113"/>
  <c r="F106" i="113"/>
  <c r="E106" i="113"/>
  <c r="D106" i="113"/>
  <c r="C106" i="113"/>
  <c r="P105" i="113"/>
  <c r="O105" i="113"/>
  <c r="P104" i="113"/>
  <c r="O104" i="113"/>
  <c r="P103" i="113"/>
  <c r="O103" i="113"/>
  <c r="P102" i="113"/>
  <c r="AF33" i="113" s="1"/>
  <c r="O102" i="113"/>
  <c r="P101" i="113"/>
  <c r="O101" i="113"/>
  <c r="P100" i="113"/>
  <c r="O100" i="113"/>
  <c r="P99" i="113"/>
  <c r="O99" i="113"/>
  <c r="P98" i="113"/>
  <c r="AF32" i="113" s="1"/>
  <c r="O98" i="113"/>
  <c r="P97" i="113"/>
  <c r="O97" i="113"/>
  <c r="P96" i="113"/>
  <c r="O96" i="113"/>
  <c r="P95" i="113"/>
  <c r="O95" i="113"/>
  <c r="P94" i="113"/>
  <c r="O94" i="113"/>
  <c r="P93" i="113"/>
  <c r="O93" i="113"/>
  <c r="P92" i="113"/>
  <c r="O92" i="113"/>
  <c r="P91" i="113"/>
  <c r="O91" i="113"/>
  <c r="P90" i="113"/>
  <c r="AF30" i="113" s="1"/>
  <c r="O90" i="113"/>
  <c r="P89" i="113"/>
  <c r="O89" i="113"/>
  <c r="P88" i="113"/>
  <c r="O88" i="113"/>
  <c r="P87" i="113"/>
  <c r="O87" i="113"/>
  <c r="P86" i="113"/>
  <c r="AF29" i="113" s="1"/>
  <c r="O86" i="113"/>
  <c r="P85" i="113"/>
  <c r="O85" i="113"/>
  <c r="P84" i="113"/>
  <c r="O84" i="113"/>
  <c r="P83" i="113"/>
  <c r="O83" i="113"/>
  <c r="P82" i="113"/>
  <c r="AF28" i="113" s="1"/>
  <c r="O82" i="113"/>
  <c r="P81" i="113"/>
  <c r="O81" i="113"/>
  <c r="P80" i="113"/>
  <c r="O80" i="113"/>
  <c r="P79" i="113"/>
  <c r="O79" i="113"/>
  <c r="P78" i="113"/>
  <c r="O78" i="113"/>
  <c r="P77" i="113"/>
  <c r="O77" i="113"/>
  <c r="P76" i="113"/>
  <c r="O76" i="113"/>
  <c r="P75" i="113"/>
  <c r="O75" i="113"/>
  <c r="P74" i="113"/>
  <c r="AF26" i="113" s="1"/>
  <c r="O74" i="113"/>
  <c r="P73" i="113"/>
  <c r="O73" i="113"/>
  <c r="P72" i="113"/>
  <c r="O72" i="113"/>
  <c r="P71" i="113"/>
  <c r="O71" i="113"/>
  <c r="P70" i="113"/>
  <c r="AF25" i="113" s="1"/>
  <c r="O70" i="113"/>
  <c r="P69" i="113"/>
  <c r="O69" i="113"/>
  <c r="P68" i="113"/>
  <c r="O68" i="113"/>
  <c r="P67" i="113"/>
  <c r="O67" i="113"/>
  <c r="P66" i="113"/>
  <c r="AF24" i="113" s="1"/>
  <c r="O66" i="113"/>
  <c r="P65" i="113"/>
  <c r="O65" i="113"/>
  <c r="P64" i="113"/>
  <c r="O64" i="113"/>
  <c r="P63" i="113"/>
  <c r="O63" i="113"/>
  <c r="P62" i="113"/>
  <c r="O62" i="113"/>
  <c r="P61" i="113"/>
  <c r="O61" i="113"/>
  <c r="P60" i="113"/>
  <c r="O60" i="113"/>
  <c r="P59" i="113"/>
  <c r="O59" i="113"/>
  <c r="P58" i="113"/>
  <c r="AF22" i="113" s="1"/>
  <c r="O58" i="113"/>
  <c r="P57" i="113"/>
  <c r="O57" i="113"/>
  <c r="P56" i="113"/>
  <c r="O56" i="113"/>
  <c r="P55" i="113"/>
  <c r="O55" i="113"/>
  <c r="P54" i="113"/>
  <c r="AF21" i="113" s="1"/>
  <c r="O54" i="113"/>
  <c r="P53" i="113"/>
  <c r="O53" i="113"/>
  <c r="P52" i="113"/>
  <c r="O52" i="113"/>
  <c r="P51" i="113"/>
  <c r="O51" i="113"/>
  <c r="P50" i="113"/>
  <c r="AF20" i="113" s="1"/>
  <c r="O50" i="113"/>
  <c r="P49" i="113"/>
  <c r="O49" i="113"/>
  <c r="P48" i="113"/>
  <c r="O48" i="113"/>
  <c r="P47" i="113"/>
  <c r="O47" i="113"/>
  <c r="P46" i="113"/>
  <c r="O46" i="113"/>
  <c r="P45" i="113"/>
  <c r="O45" i="113"/>
  <c r="P44" i="113"/>
  <c r="O44" i="113"/>
  <c r="P43" i="113"/>
  <c r="O43" i="113"/>
  <c r="P42" i="113"/>
  <c r="AF18" i="113" s="1"/>
  <c r="O42" i="113"/>
  <c r="P41" i="113"/>
  <c r="O41" i="113"/>
  <c r="P40" i="113"/>
  <c r="O40" i="113"/>
  <c r="P39" i="113"/>
  <c r="O39" i="113"/>
  <c r="P38" i="113"/>
  <c r="AF17" i="113" s="1"/>
  <c r="O38" i="113"/>
  <c r="P37" i="113"/>
  <c r="O37" i="113"/>
  <c r="P36" i="113"/>
  <c r="O36" i="113"/>
  <c r="P35" i="113"/>
  <c r="O35" i="113"/>
  <c r="P34" i="113"/>
  <c r="AF16" i="113" s="1"/>
  <c r="O34" i="113"/>
  <c r="AD33" i="113"/>
  <c r="AC33" i="113"/>
  <c r="AB33" i="113"/>
  <c r="AA33" i="113"/>
  <c r="Z33" i="113"/>
  <c r="Y33" i="113"/>
  <c r="X33" i="113"/>
  <c r="W33" i="113"/>
  <c r="V33" i="113"/>
  <c r="U33" i="113"/>
  <c r="T33" i="113"/>
  <c r="S33" i="113"/>
  <c r="P33" i="113"/>
  <c r="O33" i="113"/>
  <c r="AD32" i="113"/>
  <c r="AC32" i="113"/>
  <c r="AB32" i="113"/>
  <c r="AA32" i="113"/>
  <c r="Z32" i="113"/>
  <c r="Y32" i="113"/>
  <c r="X32" i="113"/>
  <c r="W32" i="113"/>
  <c r="V32" i="113"/>
  <c r="U32" i="113"/>
  <c r="T32" i="113"/>
  <c r="S32" i="113"/>
  <c r="P32" i="113"/>
  <c r="O32" i="113"/>
  <c r="AF31" i="113"/>
  <c r="AD31" i="113"/>
  <c r="AC31" i="113"/>
  <c r="AB31" i="113"/>
  <c r="AA31" i="113"/>
  <c r="Z31" i="113"/>
  <c r="Y31" i="113"/>
  <c r="X31" i="113"/>
  <c r="W31" i="113"/>
  <c r="V31" i="113"/>
  <c r="U31" i="113"/>
  <c r="T31" i="113"/>
  <c r="S31" i="113"/>
  <c r="P31" i="113"/>
  <c r="O31" i="113"/>
  <c r="AD30" i="113"/>
  <c r="AC30" i="113"/>
  <c r="AB30" i="113"/>
  <c r="AA30" i="113"/>
  <c r="Z30" i="113"/>
  <c r="Y30" i="113"/>
  <c r="X30" i="113"/>
  <c r="W30" i="113"/>
  <c r="V30" i="113"/>
  <c r="U30" i="113"/>
  <c r="T30" i="113"/>
  <c r="S30" i="113"/>
  <c r="P30" i="113"/>
  <c r="O30" i="113"/>
  <c r="AD29" i="113"/>
  <c r="AC29" i="113"/>
  <c r="AB29" i="113"/>
  <c r="AA29" i="113"/>
  <c r="Z29" i="113"/>
  <c r="Y29" i="113"/>
  <c r="X29" i="113"/>
  <c r="W29" i="113"/>
  <c r="V29" i="113"/>
  <c r="U29" i="113"/>
  <c r="T29" i="113"/>
  <c r="S29" i="113"/>
  <c r="P29" i="113"/>
  <c r="O29" i="113"/>
  <c r="AD28" i="113"/>
  <c r="AC28" i="113"/>
  <c r="AB28" i="113"/>
  <c r="AA28" i="113"/>
  <c r="Z28" i="113"/>
  <c r="Y28" i="113"/>
  <c r="X28" i="113"/>
  <c r="W28" i="113"/>
  <c r="V28" i="113"/>
  <c r="U28" i="113"/>
  <c r="T28" i="113"/>
  <c r="S28" i="113"/>
  <c r="P28" i="113"/>
  <c r="O28" i="113"/>
  <c r="AF27" i="113"/>
  <c r="AD27" i="113"/>
  <c r="AC27" i="113"/>
  <c r="AB27" i="113"/>
  <c r="AA27" i="113"/>
  <c r="Z27" i="113"/>
  <c r="Y27" i="113"/>
  <c r="X27" i="113"/>
  <c r="W27" i="113"/>
  <c r="V27" i="113"/>
  <c r="U27" i="113"/>
  <c r="T27" i="113"/>
  <c r="S27" i="113"/>
  <c r="P27" i="113"/>
  <c r="O27" i="113"/>
  <c r="AD26" i="113"/>
  <c r="AC26" i="113"/>
  <c r="AB26" i="113"/>
  <c r="AA26" i="113"/>
  <c r="Z26" i="113"/>
  <c r="Y26" i="113"/>
  <c r="X26" i="113"/>
  <c r="W26" i="113"/>
  <c r="V26" i="113"/>
  <c r="U26" i="113"/>
  <c r="T26" i="113"/>
  <c r="S26" i="113"/>
  <c r="P26" i="113"/>
  <c r="AF14" i="113" s="1"/>
  <c r="O26" i="113"/>
  <c r="AD25" i="113"/>
  <c r="AC25" i="113"/>
  <c r="AB25" i="113"/>
  <c r="AA25" i="113"/>
  <c r="Z25" i="113"/>
  <c r="Y25" i="113"/>
  <c r="X25" i="113"/>
  <c r="W25" i="113"/>
  <c r="V25" i="113"/>
  <c r="U25" i="113"/>
  <c r="T25" i="113"/>
  <c r="S25" i="113"/>
  <c r="P25" i="113"/>
  <c r="O25" i="113"/>
  <c r="AD24" i="113"/>
  <c r="AC24" i="113"/>
  <c r="AB24" i="113"/>
  <c r="AA24" i="113"/>
  <c r="Z24" i="113"/>
  <c r="Y24" i="113"/>
  <c r="X24" i="113"/>
  <c r="W24" i="113"/>
  <c r="V24" i="113"/>
  <c r="U24" i="113"/>
  <c r="T24" i="113"/>
  <c r="S24" i="113"/>
  <c r="P24" i="113"/>
  <c r="O24" i="113"/>
  <c r="AF23" i="113"/>
  <c r="AD23" i="113"/>
  <c r="AC23" i="113"/>
  <c r="AB23" i="113"/>
  <c r="AA23" i="113"/>
  <c r="Z23" i="113"/>
  <c r="Y23" i="113"/>
  <c r="X23" i="113"/>
  <c r="W23" i="113"/>
  <c r="V23" i="113"/>
  <c r="U23" i="113"/>
  <c r="T23" i="113"/>
  <c r="S23" i="113"/>
  <c r="P23" i="113"/>
  <c r="O23" i="113"/>
  <c r="AD22" i="113"/>
  <c r="AC22" i="113"/>
  <c r="AB22" i="113"/>
  <c r="AA22" i="113"/>
  <c r="Z22" i="113"/>
  <c r="Y22" i="113"/>
  <c r="X22" i="113"/>
  <c r="W22" i="113"/>
  <c r="V22" i="113"/>
  <c r="U22" i="113"/>
  <c r="T22" i="113"/>
  <c r="S22" i="113"/>
  <c r="P22" i="113"/>
  <c r="AF13" i="113" s="1"/>
  <c r="O22" i="113"/>
  <c r="AD21" i="113"/>
  <c r="AC21" i="113"/>
  <c r="AB21" i="113"/>
  <c r="AA21" i="113"/>
  <c r="Z21" i="113"/>
  <c r="Y21" i="113"/>
  <c r="X21" i="113"/>
  <c r="W21" i="113"/>
  <c r="V21" i="113"/>
  <c r="U21" i="113"/>
  <c r="T21" i="113"/>
  <c r="S21" i="113"/>
  <c r="P21" i="113"/>
  <c r="O21" i="113"/>
  <c r="AD20" i="113"/>
  <c r="AC20" i="113"/>
  <c r="AB20" i="113"/>
  <c r="AA20" i="113"/>
  <c r="Z20" i="113"/>
  <c r="Y20" i="113"/>
  <c r="X20" i="113"/>
  <c r="W20" i="113"/>
  <c r="V20" i="113"/>
  <c r="U20" i="113"/>
  <c r="T20" i="113"/>
  <c r="S20" i="113"/>
  <c r="P20" i="113"/>
  <c r="O20" i="113"/>
  <c r="AF19" i="113"/>
  <c r="AD19" i="113"/>
  <c r="AC19" i="113"/>
  <c r="AB19" i="113"/>
  <c r="AA19" i="113"/>
  <c r="AA39" i="113" s="1"/>
  <c r="Z19" i="113"/>
  <c r="Y19" i="113"/>
  <c r="X19" i="113"/>
  <c r="W19" i="113"/>
  <c r="W39" i="113" s="1"/>
  <c r="V19" i="113"/>
  <c r="U19" i="113"/>
  <c r="T19" i="113"/>
  <c r="S19" i="113"/>
  <c r="S39" i="113" s="1"/>
  <c r="P19" i="113"/>
  <c r="O19" i="113"/>
  <c r="AD18" i="113"/>
  <c r="AC18" i="113"/>
  <c r="AB18" i="113"/>
  <c r="AA18" i="113"/>
  <c r="Z18" i="113"/>
  <c r="Y18" i="113"/>
  <c r="X18" i="113"/>
  <c r="W18" i="113"/>
  <c r="V18" i="113"/>
  <c r="U18" i="113"/>
  <c r="T18" i="113"/>
  <c r="S18" i="113"/>
  <c r="P18" i="113"/>
  <c r="O18" i="113"/>
  <c r="AD17" i="113"/>
  <c r="AC17" i="113"/>
  <c r="AB17" i="113"/>
  <c r="AA17" i="113"/>
  <c r="Z17" i="113"/>
  <c r="Y17" i="113"/>
  <c r="X17" i="113"/>
  <c r="W17" i="113"/>
  <c r="V17" i="113"/>
  <c r="U17" i="113"/>
  <c r="T17" i="113"/>
  <c r="S17" i="113"/>
  <c r="P17" i="113"/>
  <c r="O17" i="113"/>
  <c r="AD16" i="113"/>
  <c r="AC16" i="113"/>
  <c r="AB16" i="113"/>
  <c r="AA16" i="113"/>
  <c r="Z16" i="113"/>
  <c r="Y16" i="113"/>
  <c r="X16" i="113"/>
  <c r="W16" i="113"/>
  <c r="V16" i="113"/>
  <c r="U16" i="113"/>
  <c r="T16" i="113"/>
  <c r="S16" i="113"/>
  <c r="P16" i="113"/>
  <c r="O16" i="113"/>
  <c r="AD15" i="113"/>
  <c r="AC15" i="113"/>
  <c r="AB15" i="113"/>
  <c r="AA15" i="113"/>
  <c r="Z15" i="113"/>
  <c r="Y15" i="113"/>
  <c r="X15" i="113"/>
  <c r="W15" i="113"/>
  <c r="V15" i="113"/>
  <c r="U15" i="113"/>
  <c r="T15" i="113"/>
  <c r="S15" i="113"/>
  <c r="P15" i="113"/>
  <c r="AF11" i="113" s="1"/>
  <c r="O15" i="113"/>
  <c r="AD14" i="113"/>
  <c r="AC14" i="113"/>
  <c r="AB14" i="113"/>
  <c r="AA14" i="113"/>
  <c r="Z14" i="113"/>
  <c r="Y14" i="113"/>
  <c r="X14" i="113"/>
  <c r="W14" i="113"/>
  <c r="V14" i="113"/>
  <c r="U14" i="113"/>
  <c r="T14" i="113"/>
  <c r="S14" i="113"/>
  <c r="P14" i="113"/>
  <c r="O14" i="113"/>
  <c r="AE11" i="113" s="1"/>
  <c r="AD13" i="113"/>
  <c r="AC13" i="113"/>
  <c r="AB13" i="113"/>
  <c r="AB38" i="113" s="1"/>
  <c r="AA13" i="113"/>
  <c r="Z13" i="113"/>
  <c r="Y13" i="113"/>
  <c r="X13" i="113"/>
  <c r="X38" i="113" s="1"/>
  <c r="W13" i="113"/>
  <c r="V13" i="113"/>
  <c r="U13" i="113"/>
  <c r="T13" i="113"/>
  <c r="T35" i="113" s="1"/>
  <c r="S13" i="113"/>
  <c r="P13" i="113"/>
  <c r="O13" i="113"/>
  <c r="AF12" i="113"/>
  <c r="AD12" i="113"/>
  <c r="AC12" i="113"/>
  <c r="AB12" i="113"/>
  <c r="AA12" i="113"/>
  <c r="Z12" i="113"/>
  <c r="Y12" i="113"/>
  <c r="X12" i="113"/>
  <c r="W12" i="113"/>
  <c r="V12" i="113"/>
  <c r="U12" i="113"/>
  <c r="T12" i="113"/>
  <c r="S12" i="113"/>
  <c r="P12" i="113"/>
  <c r="O12" i="113"/>
  <c r="AD11" i="113"/>
  <c r="AC11" i="113"/>
  <c r="AB11" i="113"/>
  <c r="AA11" i="113"/>
  <c r="Z11" i="113"/>
  <c r="Y11" i="113"/>
  <c r="X11" i="113"/>
  <c r="W11" i="113"/>
  <c r="V11" i="113"/>
  <c r="U11" i="113"/>
  <c r="T11" i="113"/>
  <c r="S11" i="113"/>
  <c r="P11" i="113"/>
  <c r="O11" i="113"/>
  <c r="AD10" i="113"/>
  <c r="AC10" i="113"/>
  <c r="AB10" i="113"/>
  <c r="AA10" i="113"/>
  <c r="Z10" i="113"/>
  <c r="Y10" i="113"/>
  <c r="X10" i="113"/>
  <c r="W10" i="113"/>
  <c r="V10" i="113"/>
  <c r="U10" i="113"/>
  <c r="T10" i="113"/>
  <c r="T34" i="113" s="1"/>
  <c r="S10" i="113"/>
  <c r="P10" i="113"/>
  <c r="O10" i="113"/>
  <c r="N106" i="112"/>
  <c r="M106" i="112"/>
  <c r="L106" i="112"/>
  <c r="K106" i="112"/>
  <c r="J106" i="112"/>
  <c r="I106" i="112"/>
  <c r="H106" i="112"/>
  <c r="G106" i="112"/>
  <c r="F106" i="112"/>
  <c r="E106" i="112"/>
  <c r="D106" i="112"/>
  <c r="C106" i="112"/>
  <c r="P105" i="112"/>
  <c r="O105" i="112"/>
  <c r="P104" i="112"/>
  <c r="O104" i="112"/>
  <c r="P103" i="112"/>
  <c r="O103" i="112"/>
  <c r="P102" i="112"/>
  <c r="O102" i="112"/>
  <c r="P101" i="112"/>
  <c r="O101" i="112"/>
  <c r="P100" i="112"/>
  <c r="O100" i="112"/>
  <c r="P99" i="112"/>
  <c r="AF32" i="112" s="1"/>
  <c r="O99" i="112"/>
  <c r="P98" i="112"/>
  <c r="O98" i="112"/>
  <c r="P97" i="112"/>
  <c r="O97" i="112"/>
  <c r="P96" i="112"/>
  <c r="O96" i="112"/>
  <c r="P95" i="112"/>
  <c r="AF31" i="112" s="1"/>
  <c r="O95" i="112"/>
  <c r="P94" i="112"/>
  <c r="O94" i="112"/>
  <c r="P93" i="112"/>
  <c r="O93" i="112"/>
  <c r="P92" i="112"/>
  <c r="O92" i="112"/>
  <c r="P91" i="112"/>
  <c r="O91" i="112"/>
  <c r="P90" i="112"/>
  <c r="O90" i="112"/>
  <c r="P89" i="112"/>
  <c r="O89" i="112"/>
  <c r="P88" i="112"/>
  <c r="O88" i="112"/>
  <c r="P87" i="112"/>
  <c r="O87" i="112"/>
  <c r="P86" i="112"/>
  <c r="O86" i="112"/>
  <c r="P85" i="112"/>
  <c r="O85" i="112"/>
  <c r="P84" i="112"/>
  <c r="O84" i="112"/>
  <c r="P83" i="112"/>
  <c r="AF28" i="112" s="1"/>
  <c r="O83" i="112"/>
  <c r="P82" i="112"/>
  <c r="O82" i="112"/>
  <c r="P81" i="112"/>
  <c r="O81" i="112"/>
  <c r="P80" i="112"/>
  <c r="O80" i="112"/>
  <c r="P79" i="112"/>
  <c r="AF27" i="112" s="1"/>
  <c r="O79" i="112"/>
  <c r="P78" i="112"/>
  <c r="O78" i="112"/>
  <c r="P77" i="112"/>
  <c r="O77" i="112"/>
  <c r="P76" i="112"/>
  <c r="O76" i="112"/>
  <c r="P75" i="112"/>
  <c r="O75" i="112"/>
  <c r="P74" i="112"/>
  <c r="O74" i="112"/>
  <c r="P73" i="112"/>
  <c r="O73" i="112"/>
  <c r="P72" i="112"/>
  <c r="O72" i="112"/>
  <c r="P71" i="112"/>
  <c r="O71" i="112"/>
  <c r="P70" i="112"/>
  <c r="O70" i="112"/>
  <c r="P69" i="112"/>
  <c r="O69" i="112"/>
  <c r="P68" i="112"/>
  <c r="O68" i="112"/>
  <c r="P67" i="112"/>
  <c r="AF24" i="112" s="1"/>
  <c r="O67" i="112"/>
  <c r="P66" i="112"/>
  <c r="O66" i="112"/>
  <c r="P65" i="112"/>
  <c r="O65" i="112"/>
  <c r="P64" i="112"/>
  <c r="O64" i="112"/>
  <c r="P63" i="112"/>
  <c r="AF23" i="112" s="1"/>
  <c r="O63" i="112"/>
  <c r="P62" i="112"/>
  <c r="O62" i="112"/>
  <c r="P61" i="112"/>
  <c r="O61" i="112"/>
  <c r="P60" i="112"/>
  <c r="O60" i="112"/>
  <c r="P59" i="112"/>
  <c r="O59" i="112"/>
  <c r="P58" i="112"/>
  <c r="O58" i="112"/>
  <c r="P57" i="112"/>
  <c r="O57" i="112"/>
  <c r="P56" i="112"/>
  <c r="O56" i="112"/>
  <c r="P55" i="112"/>
  <c r="O55" i="112"/>
  <c r="P54" i="112"/>
  <c r="O54" i="112"/>
  <c r="P53" i="112"/>
  <c r="O53" i="112"/>
  <c r="P52" i="112"/>
  <c r="O52" i="112"/>
  <c r="P51" i="112"/>
  <c r="AF20" i="112" s="1"/>
  <c r="O51" i="112"/>
  <c r="P50" i="112"/>
  <c r="O50" i="112"/>
  <c r="P49" i="112"/>
  <c r="O49" i="112"/>
  <c r="P48" i="112"/>
  <c r="O48" i="112"/>
  <c r="P47" i="112"/>
  <c r="AF19" i="112" s="1"/>
  <c r="AF39" i="112" s="1"/>
  <c r="O47" i="112"/>
  <c r="P46" i="112"/>
  <c r="O46" i="112"/>
  <c r="P45" i="112"/>
  <c r="O45" i="112"/>
  <c r="P44" i="112"/>
  <c r="O44" i="112"/>
  <c r="P43" i="112"/>
  <c r="O43" i="112"/>
  <c r="P42" i="112"/>
  <c r="O42" i="112"/>
  <c r="P41" i="112"/>
  <c r="O41" i="112"/>
  <c r="P40" i="112"/>
  <c r="O40" i="112"/>
  <c r="P39" i="112"/>
  <c r="O39" i="112"/>
  <c r="P38" i="112"/>
  <c r="O38" i="112"/>
  <c r="P37" i="112"/>
  <c r="O37" i="112"/>
  <c r="P36" i="112"/>
  <c r="O36" i="112"/>
  <c r="P35" i="112"/>
  <c r="AF16" i="112" s="1"/>
  <c r="O35" i="112"/>
  <c r="P34" i="112"/>
  <c r="O34" i="112"/>
  <c r="AF33" i="112"/>
  <c r="AD33" i="112"/>
  <c r="AC33" i="112"/>
  <c r="AB33" i="112"/>
  <c r="AA33" i="112"/>
  <c r="Z33" i="112"/>
  <c r="Y33" i="112"/>
  <c r="X33" i="112"/>
  <c r="W33" i="112"/>
  <c r="V33" i="112"/>
  <c r="U33" i="112"/>
  <c r="T33" i="112"/>
  <c r="S33" i="112"/>
  <c r="P33" i="112"/>
  <c r="O33" i="112"/>
  <c r="AD32" i="112"/>
  <c r="AC32" i="112"/>
  <c r="AB32" i="112"/>
  <c r="AA32" i="112"/>
  <c r="Z32" i="112"/>
  <c r="Y32" i="112"/>
  <c r="X32" i="112"/>
  <c r="W32" i="112"/>
  <c r="V32" i="112"/>
  <c r="U32" i="112"/>
  <c r="T32" i="112"/>
  <c r="S32" i="112"/>
  <c r="P32" i="112"/>
  <c r="AF15" i="112" s="1"/>
  <c r="O32" i="112"/>
  <c r="AD31" i="112"/>
  <c r="AC31" i="112"/>
  <c r="AB31" i="112"/>
  <c r="AA31" i="112"/>
  <c r="Z31" i="112"/>
  <c r="Y31" i="112"/>
  <c r="X31" i="112"/>
  <c r="W31" i="112"/>
  <c r="V31" i="112"/>
  <c r="U31" i="112"/>
  <c r="T31" i="112"/>
  <c r="S31" i="112"/>
  <c r="P31" i="112"/>
  <c r="O31" i="112"/>
  <c r="AF30" i="112"/>
  <c r="AD30" i="112"/>
  <c r="AC30" i="112"/>
  <c r="AB30" i="112"/>
  <c r="AA30" i="112"/>
  <c r="Z30" i="112"/>
  <c r="Y30" i="112"/>
  <c r="X30" i="112"/>
  <c r="W30" i="112"/>
  <c r="V30" i="112"/>
  <c r="U30" i="112"/>
  <c r="T30" i="112"/>
  <c r="S30" i="112"/>
  <c r="P30" i="112"/>
  <c r="O30" i="112"/>
  <c r="AF29" i="112"/>
  <c r="AD29" i="112"/>
  <c r="AC29" i="112"/>
  <c r="AB29" i="112"/>
  <c r="AA29" i="112"/>
  <c r="Z29" i="112"/>
  <c r="Y29" i="112"/>
  <c r="X29" i="112"/>
  <c r="W29" i="112"/>
  <c r="V29" i="112"/>
  <c r="U29" i="112"/>
  <c r="T29" i="112"/>
  <c r="S29" i="112"/>
  <c r="P29" i="112"/>
  <c r="O29" i="112"/>
  <c r="AD28" i="112"/>
  <c r="AC28" i="112"/>
  <c r="AB28" i="112"/>
  <c r="AA28" i="112"/>
  <c r="Z28" i="112"/>
  <c r="Y28" i="112"/>
  <c r="X28" i="112"/>
  <c r="W28" i="112"/>
  <c r="V28" i="112"/>
  <c r="U28" i="112"/>
  <c r="T28" i="112"/>
  <c r="S28" i="112"/>
  <c r="P28" i="112"/>
  <c r="O28" i="112"/>
  <c r="AD27" i="112"/>
  <c r="AC27" i="112"/>
  <c r="AB27" i="112"/>
  <c r="AA27" i="112"/>
  <c r="Z27" i="112"/>
  <c r="Y27" i="112"/>
  <c r="X27" i="112"/>
  <c r="W27" i="112"/>
  <c r="V27" i="112"/>
  <c r="U27" i="112"/>
  <c r="T27" i="112"/>
  <c r="S27" i="112"/>
  <c r="P27" i="112"/>
  <c r="O27" i="112"/>
  <c r="AF26" i="112"/>
  <c r="AD26" i="112"/>
  <c r="AC26" i="112"/>
  <c r="AB26" i="112"/>
  <c r="AA26" i="112"/>
  <c r="Z26" i="112"/>
  <c r="Y26" i="112"/>
  <c r="X26" i="112"/>
  <c r="W26" i="112"/>
  <c r="V26" i="112"/>
  <c r="U26" i="112"/>
  <c r="T26" i="112"/>
  <c r="S26" i="112"/>
  <c r="P26" i="112"/>
  <c r="O26" i="112"/>
  <c r="AF25" i="112"/>
  <c r="AD25" i="112"/>
  <c r="AC25" i="112"/>
  <c r="AB25" i="112"/>
  <c r="AA25" i="112"/>
  <c r="Z25" i="112"/>
  <c r="Y25" i="112"/>
  <c r="X25" i="112"/>
  <c r="W25" i="112"/>
  <c r="V25" i="112"/>
  <c r="U25" i="112"/>
  <c r="T25" i="112"/>
  <c r="S25" i="112"/>
  <c r="P25" i="112"/>
  <c r="AF13" i="112" s="1"/>
  <c r="AF38" i="112" s="1"/>
  <c r="O25" i="112"/>
  <c r="AD24" i="112"/>
  <c r="AC24" i="112"/>
  <c r="AB24" i="112"/>
  <c r="AA24" i="112"/>
  <c r="Z24" i="112"/>
  <c r="Y24" i="112"/>
  <c r="X24" i="112"/>
  <c r="W24" i="112"/>
  <c r="V24" i="112"/>
  <c r="U24" i="112"/>
  <c r="T24" i="112"/>
  <c r="S24" i="112"/>
  <c r="P24" i="112"/>
  <c r="O24" i="112"/>
  <c r="AD23" i="112"/>
  <c r="AC23" i="112"/>
  <c r="AB23" i="112"/>
  <c r="AA23" i="112"/>
  <c r="Z23" i="112"/>
  <c r="Y23" i="112"/>
  <c r="X23" i="112"/>
  <c r="W23" i="112"/>
  <c r="V23" i="112"/>
  <c r="U23" i="112"/>
  <c r="T23" i="112"/>
  <c r="S23" i="112"/>
  <c r="P23" i="112"/>
  <c r="O23" i="112"/>
  <c r="AF22" i="112"/>
  <c r="AD22" i="112"/>
  <c r="AC22" i="112"/>
  <c r="AB22" i="112"/>
  <c r="AA22" i="112"/>
  <c r="Z22" i="112"/>
  <c r="Y22" i="112"/>
  <c r="X22" i="112"/>
  <c r="W22" i="112"/>
  <c r="V22" i="112"/>
  <c r="U22" i="112"/>
  <c r="T22" i="112"/>
  <c r="S22" i="112"/>
  <c r="P22" i="112"/>
  <c r="O22" i="112"/>
  <c r="AF21" i="112"/>
  <c r="AD21" i="112"/>
  <c r="AC21" i="112"/>
  <c r="AB21" i="112"/>
  <c r="AA21" i="112"/>
  <c r="Z21" i="112"/>
  <c r="Y21" i="112"/>
  <c r="X21" i="112"/>
  <c r="W21" i="112"/>
  <c r="V21" i="112"/>
  <c r="U21" i="112"/>
  <c r="T21" i="112"/>
  <c r="S21" i="112"/>
  <c r="P21" i="112"/>
  <c r="O21" i="112"/>
  <c r="AD20" i="112"/>
  <c r="AC20" i="112"/>
  <c r="AB20" i="112"/>
  <c r="AA20" i="112"/>
  <c r="Z20" i="112"/>
  <c r="Y20" i="112"/>
  <c r="X20" i="112"/>
  <c r="W20" i="112"/>
  <c r="V20" i="112"/>
  <c r="U20" i="112"/>
  <c r="T20" i="112"/>
  <c r="S20" i="112"/>
  <c r="P20" i="112"/>
  <c r="AF12" i="112" s="1"/>
  <c r="O20" i="112"/>
  <c r="AD19" i="112"/>
  <c r="AC19" i="112"/>
  <c r="AB19" i="112"/>
  <c r="AB36" i="112" s="1"/>
  <c r="AA19" i="112"/>
  <c r="Z19" i="112"/>
  <c r="Y19" i="112"/>
  <c r="X19" i="112"/>
  <c r="X39" i="112" s="1"/>
  <c r="W19" i="112"/>
  <c r="V19" i="112"/>
  <c r="U19" i="112"/>
  <c r="T19" i="112"/>
  <c r="T39" i="112" s="1"/>
  <c r="S19" i="112"/>
  <c r="P19" i="112"/>
  <c r="O19" i="112"/>
  <c r="AF18" i="112"/>
  <c r="AD18" i="112"/>
  <c r="AC18" i="112"/>
  <c r="AB18" i="112"/>
  <c r="AA18" i="112"/>
  <c r="Z18" i="112"/>
  <c r="Y18" i="112"/>
  <c r="X18" i="112"/>
  <c r="W18" i="112"/>
  <c r="V18" i="112"/>
  <c r="U18" i="112"/>
  <c r="T18" i="112"/>
  <c r="S18" i="112"/>
  <c r="P18" i="112"/>
  <c r="O18" i="112"/>
  <c r="AF17" i="112"/>
  <c r="AD17" i="112"/>
  <c r="AC17" i="112"/>
  <c r="AB17" i="112"/>
  <c r="AA17" i="112"/>
  <c r="Z17" i="112"/>
  <c r="Y17" i="112"/>
  <c r="X17" i="112"/>
  <c r="W17" i="112"/>
  <c r="V17" i="112"/>
  <c r="U17" i="112"/>
  <c r="T17" i="112"/>
  <c r="S17" i="112"/>
  <c r="P17" i="112"/>
  <c r="O17" i="112"/>
  <c r="AD16" i="112"/>
  <c r="AC16" i="112"/>
  <c r="AB16" i="112"/>
  <c r="AA16" i="112"/>
  <c r="Z16" i="112"/>
  <c r="Y16" i="112"/>
  <c r="X16" i="112"/>
  <c r="W16" i="112"/>
  <c r="V16" i="112"/>
  <c r="U16" i="112"/>
  <c r="T16" i="112"/>
  <c r="S16" i="112"/>
  <c r="P16" i="112"/>
  <c r="O16" i="112"/>
  <c r="AD15" i="112"/>
  <c r="AC15" i="112"/>
  <c r="AB15" i="112"/>
  <c r="AA15" i="112"/>
  <c r="Z15" i="112"/>
  <c r="Y15" i="112"/>
  <c r="X15" i="112"/>
  <c r="W15" i="112"/>
  <c r="V15" i="112"/>
  <c r="U15" i="112"/>
  <c r="T15" i="112"/>
  <c r="S15" i="112"/>
  <c r="P15" i="112"/>
  <c r="AF11" i="112" s="1"/>
  <c r="O15" i="112"/>
  <c r="AF14" i="112"/>
  <c r="AD14" i="112"/>
  <c r="AC14" i="112"/>
  <c r="AB14" i="112"/>
  <c r="AA14" i="112"/>
  <c r="Z14" i="112"/>
  <c r="Y14" i="112"/>
  <c r="X14" i="112"/>
  <c r="W14" i="112"/>
  <c r="V14" i="112"/>
  <c r="U14" i="112"/>
  <c r="T14" i="112"/>
  <c r="S14" i="112"/>
  <c r="P14" i="112"/>
  <c r="O14" i="112"/>
  <c r="AD13" i="112"/>
  <c r="AD38" i="112" s="1"/>
  <c r="AC13" i="112"/>
  <c r="AB13" i="112"/>
  <c r="AA13" i="112"/>
  <c r="Z13" i="112"/>
  <c r="Z38" i="112" s="1"/>
  <c r="Y13" i="112"/>
  <c r="X13" i="112"/>
  <c r="W13" i="112"/>
  <c r="V13" i="112"/>
  <c r="V38" i="112" s="1"/>
  <c r="U13" i="112"/>
  <c r="T13" i="112"/>
  <c r="S13" i="112"/>
  <c r="P13" i="112"/>
  <c r="O13" i="112"/>
  <c r="AD12" i="112"/>
  <c r="AC12" i="112"/>
  <c r="AB12" i="112"/>
  <c r="AA12" i="112"/>
  <c r="Z12" i="112"/>
  <c r="Y12" i="112"/>
  <c r="X12" i="112"/>
  <c r="W12" i="112"/>
  <c r="V12" i="112"/>
  <c r="U12" i="112"/>
  <c r="T12" i="112"/>
  <c r="S12" i="112"/>
  <c r="P12" i="112"/>
  <c r="O12" i="112"/>
  <c r="AD11" i="112"/>
  <c r="AC11" i="112"/>
  <c r="AB11" i="112"/>
  <c r="AA11" i="112"/>
  <c r="Z11" i="112"/>
  <c r="Y11" i="112"/>
  <c r="X11" i="112"/>
  <c r="W11" i="112"/>
  <c r="V11" i="112"/>
  <c r="U11" i="112"/>
  <c r="T11" i="112"/>
  <c r="S11" i="112"/>
  <c r="P11" i="112"/>
  <c r="O11" i="112"/>
  <c r="AF10" i="112"/>
  <c r="AD10" i="112"/>
  <c r="AC10" i="112"/>
  <c r="AB10" i="112"/>
  <c r="AA10" i="112"/>
  <c r="AA41" i="112" s="1"/>
  <c r="Z10" i="112"/>
  <c r="Y10" i="112"/>
  <c r="X10" i="112"/>
  <c r="W10" i="112"/>
  <c r="W41" i="112" s="1"/>
  <c r="V10" i="112"/>
  <c r="U10" i="112"/>
  <c r="T10" i="112"/>
  <c r="S10" i="112"/>
  <c r="S41" i="112" s="1"/>
  <c r="P10" i="112"/>
  <c r="O10" i="112"/>
  <c r="AC42" i="108" l="1"/>
  <c r="AD35" i="108"/>
  <c r="AD38" i="108"/>
  <c r="V34" i="108"/>
  <c r="S35" i="108"/>
  <c r="S38" i="108"/>
  <c r="AA36" i="108"/>
  <c r="AA39" i="108"/>
  <c r="Z39" i="108"/>
  <c r="Z36" i="108"/>
  <c r="W37" i="108"/>
  <c r="AA41" i="108"/>
  <c r="S40" i="108"/>
  <c r="S42" i="108" s="1"/>
  <c r="V41" i="108"/>
  <c r="V42" i="108" s="1"/>
  <c r="W38" i="108"/>
  <c r="W35" i="108"/>
  <c r="T37" i="108"/>
  <c r="X34" i="108"/>
  <c r="AB41" i="108"/>
  <c r="AB42" i="108" s="1"/>
  <c r="Z37" i="108"/>
  <c r="X36" i="108"/>
  <c r="X39" i="108"/>
  <c r="U41" i="108"/>
  <c r="U42" i="108" s="1"/>
  <c r="Y37" i="108"/>
  <c r="AC34" i="108"/>
  <c r="AD41" i="108"/>
  <c r="Y35" i="108"/>
  <c r="AC38" i="108"/>
  <c r="U36" i="108"/>
  <c r="AD39" i="108"/>
  <c r="AD36" i="108"/>
  <c r="AA40" i="108"/>
  <c r="V37" i="108"/>
  <c r="S36" i="108"/>
  <c r="S39" i="108"/>
  <c r="X40" i="108"/>
  <c r="X42" i="108" s="1"/>
  <c r="Z40" i="108"/>
  <c r="Z42" i="108" s="1"/>
  <c r="T38" i="108"/>
  <c r="T35" i="108"/>
  <c r="AB36" i="108"/>
  <c r="AB39" i="108"/>
  <c r="AD37" i="108"/>
  <c r="V35" i="108"/>
  <c r="V38" i="108"/>
  <c r="AA35" i="108"/>
  <c r="AA38" i="108"/>
  <c r="Z35" i="108"/>
  <c r="Z38" i="108"/>
  <c r="S34" i="108"/>
  <c r="W41" i="108"/>
  <c r="W42" i="108" s="1"/>
  <c r="W39" i="108"/>
  <c r="W36" i="108"/>
  <c r="X38" i="108"/>
  <c r="X35" i="108"/>
  <c r="AD40" i="108"/>
  <c r="AD42" i="108" s="1"/>
  <c r="U38" i="108"/>
  <c r="Y39" i="108"/>
  <c r="AC36" i="108"/>
  <c r="V39" i="108"/>
  <c r="V36" i="108"/>
  <c r="AB38" i="108"/>
  <c r="AB35" i="108"/>
  <c r="T36" i="108"/>
  <c r="T39" i="108"/>
  <c r="Y38" i="108"/>
  <c r="AF40" i="112"/>
  <c r="AF39" i="113"/>
  <c r="W38" i="112"/>
  <c r="AA38" i="112"/>
  <c r="U39" i="112"/>
  <c r="Y39" i="112"/>
  <c r="AC39" i="112"/>
  <c r="X39" i="113"/>
  <c r="T35" i="112"/>
  <c r="AE11" i="112"/>
  <c r="AE12" i="112"/>
  <c r="V39" i="112"/>
  <c r="Z39" i="112"/>
  <c r="AD39" i="112"/>
  <c r="AE13" i="112"/>
  <c r="AE14" i="112"/>
  <c r="AE15" i="112"/>
  <c r="AE16" i="112"/>
  <c r="AE17" i="112"/>
  <c r="AE18" i="112"/>
  <c r="AE19" i="112"/>
  <c r="AE20" i="112"/>
  <c r="AE21" i="112"/>
  <c r="AE36" i="112" s="1"/>
  <c r="AE22" i="112"/>
  <c r="AE23" i="112"/>
  <c r="AE24" i="112"/>
  <c r="AE25" i="112"/>
  <c r="AE26" i="112"/>
  <c r="AE27" i="112"/>
  <c r="AE28" i="112"/>
  <c r="AE29" i="112"/>
  <c r="AE30" i="112"/>
  <c r="AE31" i="112"/>
  <c r="AE32" i="112"/>
  <c r="AE33" i="112"/>
  <c r="U41" i="113"/>
  <c r="Y41" i="113"/>
  <c r="AC41" i="113"/>
  <c r="U39" i="113"/>
  <c r="Y39" i="113"/>
  <c r="AC39" i="113"/>
  <c r="S38" i="112"/>
  <c r="T39" i="113"/>
  <c r="AB36" i="113"/>
  <c r="X35" i="112"/>
  <c r="AB38" i="112"/>
  <c r="V41" i="112"/>
  <c r="V42" i="112" s="1"/>
  <c r="Z41" i="112"/>
  <c r="AD41" i="112"/>
  <c r="U38" i="112"/>
  <c r="Y38" i="112"/>
  <c r="AC38" i="112"/>
  <c r="S39" i="112"/>
  <c r="W39" i="112"/>
  <c r="AA39" i="112"/>
  <c r="AF10" i="113"/>
  <c r="AE12" i="113"/>
  <c r="V39" i="113"/>
  <c r="Z39" i="113"/>
  <c r="AD39" i="113"/>
  <c r="AE13" i="113"/>
  <c r="AE14" i="113"/>
  <c r="AE38" i="113" s="1"/>
  <c r="AE15" i="113"/>
  <c r="AE35" i="113" s="1"/>
  <c r="AF15" i="113"/>
  <c r="AF35" i="113" s="1"/>
  <c r="AE16" i="113"/>
  <c r="AE17" i="113"/>
  <c r="AE18" i="113"/>
  <c r="AE19" i="113"/>
  <c r="AE39" i="113" s="1"/>
  <c r="AE20" i="113"/>
  <c r="AE21" i="113"/>
  <c r="AE22" i="113"/>
  <c r="AE23" i="113"/>
  <c r="AE24" i="113"/>
  <c r="AE25" i="113"/>
  <c r="AE26" i="113"/>
  <c r="AE27" i="113"/>
  <c r="AE28" i="113"/>
  <c r="AE29" i="113"/>
  <c r="X34" i="112"/>
  <c r="AB41" i="112"/>
  <c r="P106" i="112"/>
  <c r="V41" i="113"/>
  <c r="Z41" i="113"/>
  <c r="AD41" i="113"/>
  <c r="U38" i="113"/>
  <c r="Y38" i="113"/>
  <c r="AC38" i="113"/>
  <c r="P106" i="113"/>
  <c r="K107" i="113" s="1"/>
  <c r="O106" i="113"/>
  <c r="G108" i="113" s="1"/>
  <c r="T40" i="112"/>
  <c r="O106" i="112"/>
  <c r="G108" i="112" s="1"/>
  <c r="U41" i="112"/>
  <c r="Y41" i="112"/>
  <c r="AC41" i="112"/>
  <c r="S41" i="113"/>
  <c r="W41" i="113"/>
  <c r="AA41" i="113"/>
  <c r="V38" i="113"/>
  <c r="Z38" i="113"/>
  <c r="AD38" i="113"/>
  <c r="AE30" i="113"/>
  <c r="AE31" i="113"/>
  <c r="AE32" i="113"/>
  <c r="AE33" i="113"/>
  <c r="X41" i="113"/>
  <c r="AB41" i="113"/>
  <c r="S38" i="113"/>
  <c r="W38" i="113"/>
  <c r="AA38" i="113"/>
  <c r="J108" i="113"/>
  <c r="K108" i="113"/>
  <c r="C108" i="113"/>
  <c r="F108" i="113"/>
  <c r="AC42" i="113"/>
  <c r="N107" i="113"/>
  <c r="H108" i="113"/>
  <c r="L108" i="113"/>
  <c r="E108" i="113"/>
  <c r="N108" i="113"/>
  <c r="AB35" i="113"/>
  <c r="T36" i="113"/>
  <c r="AF36" i="113"/>
  <c r="X37" i="113"/>
  <c r="T38" i="113"/>
  <c r="AB39" i="113"/>
  <c r="X40" i="113"/>
  <c r="T41" i="113"/>
  <c r="U34" i="113"/>
  <c r="Y34" i="113"/>
  <c r="AC34" i="113"/>
  <c r="U35" i="113"/>
  <c r="Y35" i="113"/>
  <c r="AC35" i="113"/>
  <c r="U36" i="113"/>
  <c r="Y36" i="113"/>
  <c r="AC36" i="113"/>
  <c r="U37" i="113"/>
  <c r="Y37" i="113"/>
  <c r="AC37" i="113"/>
  <c r="U40" i="113"/>
  <c r="U42" i="113" s="1"/>
  <c r="Y40" i="113"/>
  <c r="Y42" i="113" s="1"/>
  <c r="AC40" i="113"/>
  <c r="X34" i="113"/>
  <c r="X36" i="113"/>
  <c r="T37" i="113"/>
  <c r="T40" i="113"/>
  <c r="V34" i="113"/>
  <c r="Z34" i="113"/>
  <c r="AD34" i="113"/>
  <c r="V35" i="113"/>
  <c r="Z35" i="113"/>
  <c r="AD35" i="113"/>
  <c r="V36" i="113"/>
  <c r="Z36" i="113"/>
  <c r="AD36" i="113"/>
  <c r="V37" i="113"/>
  <c r="Z37" i="113"/>
  <c r="AD37" i="113"/>
  <c r="V40" i="113"/>
  <c r="V42" i="113" s="1"/>
  <c r="Z40" i="113"/>
  <c r="AD40" i="113"/>
  <c r="H107" i="113"/>
  <c r="AB34" i="113"/>
  <c r="X35" i="113"/>
  <c r="AB37" i="113"/>
  <c r="AB40" i="113"/>
  <c r="AE10" i="113"/>
  <c r="S34" i="113"/>
  <c r="W34" i="113"/>
  <c r="AA34" i="113"/>
  <c r="S35" i="113"/>
  <c r="W35" i="113"/>
  <c r="AA35" i="113"/>
  <c r="S36" i="113"/>
  <c r="W36" i="113"/>
  <c r="AA36" i="113"/>
  <c r="AE36" i="113"/>
  <c r="S37" i="113"/>
  <c r="W37" i="113"/>
  <c r="AA37" i="113"/>
  <c r="S40" i="113"/>
  <c r="S42" i="113" s="1"/>
  <c r="W40" i="113"/>
  <c r="AA40" i="113"/>
  <c r="AA42" i="113" s="1"/>
  <c r="I107" i="113"/>
  <c r="J107" i="112"/>
  <c r="N107" i="112"/>
  <c r="F107" i="112"/>
  <c r="E108" i="112"/>
  <c r="M107" i="112"/>
  <c r="J108" i="112"/>
  <c r="F108" i="112"/>
  <c r="AB34" i="112"/>
  <c r="AB35" i="112"/>
  <c r="T36" i="112"/>
  <c r="AF36" i="112"/>
  <c r="AB37" i="112"/>
  <c r="X38" i="112"/>
  <c r="AB39" i="112"/>
  <c r="X40" i="112"/>
  <c r="T41" i="112"/>
  <c r="T42" i="112" s="1"/>
  <c r="AF41" i="112"/>
  <c r="AF42" i="112" s="1"/>
  <c r="U34" i="112"/>
  <c r="Y34" i="112"/>
  <c r="AC34" i="112"/>
  <c r="U35" i="112"/>
  <c r="Y35" i="112"/>
  <c r="AC35" i="112"/>
  <c r="U36" i="112"/>
  <c r="Y36" i="112"/>
  <c r="AC36" i="112"/>
  <c r="U37" i="112"/>
  <c r="Y37" i="112"/>
  <c r="AC37" i="112"/>
  <c r="U40" i="112"/>
  <c r="Y40" i="112"/>
  <c r="Y42" i="112" s="1"/>
  <c r="AC40" i="112"/>
  <c r="AC42" i="112" s="1"/>
  <c r="C107" i="112"/>
  <c r="G107" i="112"/>
  <c r="K107" i="112"/>
  <c r="T34" i="112"/>
  <c r="AF34" i="112"/>
  <c r="AF35" i="112"/>
  <c r="X37" i="112"/>
  <c r="T38" i="112"/>
  <c r="AB40" i="112"/>
  <c r="AB42" i="112" s="1"/>
  <c r="X41" i="112"/>
  <c r="V34" i="112"/>
  <c r="Z34" i="112"/>
  <c r="AD34" i="112"/>
  <c r="V35" i="112"/>
  <c r="Z35" i="112"/>
  <c r="AD35" i="112"/>
  <c r="V36" i="112"/>
  <c r="Z36" i="112"/>
  <c r="AD36" i="112"/>
  <c r="V37" i="112"/>
  <c r="Z37" i="112"/>
  <c r="AD37" i="112"/>
  <c r="V40" i="112"/>
  <c r="Z40" i="112"/>
  <c r="AD40" i="112"/>
  <c r="AD42" i="112" s="1"/>
  <c r="D107" i="112"/>
  <c r="H107" i="112"/>
  <c r="L107" i="112"/>
  <c r="X36" i="112"/>
  <c r="T37" i="112"/>
  <c r="AF37" i="112"/>
  <c r="AE10" i="112"/>
  <c r="S34" i="112"/>
  <c r="W34" i="112"/>
  <c r="AA34" i="112"/>
  <c r="S35" i="112"/>
  <c r="W35" i="112"/>
  <c r="AA35" i="112"/>
  <c r="S36" i="112"/>
  <c r="W36" i="112"/>
  <c r="AA36" i="112"/>
  <c r="S37" i="112"/>
  <c r="W37" i="112"/>
  <c r="AA37" i="112"/>
  <c r="S40" i="112"/>
  <c r="S42" i="112" s="1"/>
  <c r="W40" i="112"/>
  <c r="W42" i="112" s="1"/>
  <c r="AA40" i="112"/>
  <c r="AA42" i="112" s="1"/>
  <c r="E107" i="112"/>
  <c r="I107" i="112"/>
  <c r="AA42" i="108" l="1"/>
  <c r="AF40" i="113"/>
  <c r="Z42" i="112"/>
  <c r="E107" i="113"/>
  <c r="D107" i="113"/>
  <c r="AF41" i="113"/>
  <c r="AF42" i="113" s="1"/>
  <c r="AF38" i="113"/>
  <c r="M107" i="113"/>
  <c r="J107" i="113"/>
  <c r="F107" i="113"/>
  <c r="AE38" i="112"/>
  <c r="AE35" i="112"/>
  <c r="N108" i="112"/>
  <c r="AD42" i="113"/>
  <c r="AF37" i="113"/>
  <c r="C107" i="113"/>
  <c r="U42" i="112"/>
  <c r="I108" i="112"/>
  <c r="W42" i="113"/>
  <c r="AB42" i="113"/>
  <c r="L107" i="113"/>
  <c r="Z42" i="113"/>
  <c r="X42" i="113"/>
  <c r="AF34" i="113"/>
  <c r="G107" i="113"/>
  <c r="K108" i="112"/>
  <c r="AE39" i="112"/>
  <c r="C108" i="112"/>
  <c r="L108" i="112"/>
  <c r="H108" i="112"/>
  <c r="I108" i="113"/>
  <c r="D108" i="113"/>
  <c r="D108" i="112"/>
  <c r="AE41" i="113"/>
  <c r="AE40" i="113"/>
  <c r="AE37" i="113"/>
  <c r="AE34" i="113"/>
  <c r="T42" i="113"/>
  <c r="AE41" i="112"/>
  <c r="AE40" i="112"/>
  <c r="AE37" i="112"/>
  <c r="AE34" i="112"/>
  <c r="X42" i="112"/>
  <c r="AE42" i="113" l="1"/>
  <c r="AE42" i="112"/>
  <c r="N58" i="104" l="1"/>
  <c r="M58" i="104"/>
  <c r="L58" i="104"/>
  <c r="K58" i="104"/>
  <c r="J58" i="104"/>
  <c r="I58" i="104"/>
  <c r="H58" i="104"/>
  <c r="G58" i="104"/>
  <c r="F58" i="104"/>
  <c r="E58" i="104"/>
  <c r="D58" i="104"/>
  <c r="C58" i="104"/>
  <c r="P57" i="104"/>
  <c r="O57" i="104"/>
  <c r="P56" i="104"/>
  <c r="O56" i="104"/>
  <c r="P55" i="104"/>
  <c r="O55" i="104"/>
  <c r="P54" i="104"/>
  <c r="O54" i="104"/>
  <c r="AE21" i="104" s="1"/>
  <c r="P53" i="104"/>
  <c r="O53" i="104"/>
  <c r="P52" i="104"/>
  <c r="O52" i="104"/>
  <c r="P51" i="104"/>
  <c r="O51" i="104"/>
  <c r="P50" i="104"/>
  <c r="O50" i="104"/>
  <c r="AE20" i="104" s="1"/>
  <c r="P49" i="104"/>
  <c r="O49" i="104"/>
  <c r="P48" i="104"/>
  <c r="O48" i="104"/>
  <c r="P47" i="104"/>
  <c r="O47" i="104"/>
  <c r="P46" i="104"/>
  <c r="O46" i="104"/>
  <c r="AE19" i="104" s="1"/>
  <c r="AE27" i="104" s="1"/>
  <c r="P45" i="104"/>
  <c r="O45" i="104"/>
  <c r="P44" i="104"/>
  <c r="O44" i="104"/>
  <c r="P43" i="104"/>
  <c r="O43" i="104"/>
  <c r="P42" i="104"/>
  <c r="O42" i="104"/>
  <c r="AE18" i="104" s="1"/>
  <c r="P41" i="104"/>
  <c r="O41" i="104"/>
  <c r="P40" i="104"/>
  <c r="O40" i="104"/>
  <c r="P39" i="104"/>
  <c r="O39" i="104"/>
  <c r="P38" i="104"/>
  <c r="O38" i="104"/>
  <c r="AE17" i="104" s="1"/>
  <c r="P37" i="104"/>
  <c r="O37" i="104"/>
  <c r="P36" i="104"/>
  <c r="O36" i="104"/>
  <c r="P35" i="104"/>
  <c r="O35" i="104"/>
  <c r="P34" i="104"/>
  <c r="O34" i="104"/>
  <c r="AE16" i="104" s="1"/>
  <c r="P33" i="104"/>
  <c r="O33" i="104"/>
  <c r="P32" i="104"/>
  <c r="O32" i="104"/>
  <c r="P31" i="104"/>
  <c r="O31" i="104"/>
  <c r="P30" i="104"/>
  <c r="O30" i="104"/>
  <c r="AE15" i="104" s="1"/>
  <c r="O29" i="104"/>
  <c r="P28" i="104"/>
  <c r="O28" i="104"/>
  <c r="P27" i="104"/>
  <c r="O27" i="104"/>
  <c r="P26" i="104"/>
  <c r="O26" i="104"/>
  <c r="AE14" i="104" s="1"/>
  <c r="P25" i="104"/>
  <c r="O25" i="104"/>
  <c r="P24" i="104"/>
  <c r="O24" i="104"/>
  <c r="P23" i="104"/>
  <c r="O23" i="104"/>
  <c r="P22" i="104"/>
  <c r="O22" i="104"/>
  <c r="AE13" i="104" s="1"/>
  <c r="AF21" i="104"/>
  <c r="AD21" i="104"/>
  <c r="AC21" i="104"/>
  <c r="AB21" i="104"/>
  <c r="AA21" i="104"/>
  <c r="Z21" i="104"/>
  <c r="Y21" i="104"/>
  <c r="X21" i="104"/>
  <c r="W21" i="104"/>
  <c r="V21" i="104"/>
  <c r="U21" i="104"/>
  <c r="T21" i="104"/>
  <c r="S21" i="104"/>
  <c r="P21" i="104"/>
  <c r="O21" i="104"/>
  <c r="AF20" i="104"/>
  <c r="AD20" i="104"/>
  <c r="AC20" i="104"/>
  <c r="AB20" i="104"/>
  <c r="AA20" i="104"/>
  <c r="Z20" i="104"/>
  <c r="Y20" i="104"/>
  <c r="X20" i="104"/>
  <c r="W20" i="104"/>
  <c r="V20" i="104"/>
  <c r="U20" i="104"/>
  <c r="T20" i="104"/>
  <c r="S20" i="104"/>
  <c r="P20" i="104"/>
  <c r="O20" i="104"/>
  <c r="AF19" i="104"/>
  <c r="AF27" i="104" s="1"/>
  <c r="AD19" i="104"/>
  <c r="AD27" i="104" s="1"/>
  <c r="AC19" i="104"/>
  <c r="AC27" i="104" s="1"/>
  <c r="AB19" i="104"/>
  <c r="AB27" i="104" s="1"/>
  <c r="AA19" i="104"/>
  <c r="AA27" i="104" s="1"/>
  <c r="Z19" i="104"/>
  <c r="Z27" i="104" s="1"/>
  <c r="Y19" i="104"/>
  <c r="Y27" i="104" s="1"/>
  <c r="X19" i="104"/>
  <c r="X27" i="104" s="1"/>
  <c r="W19" i="104"/>
  <c r="W27" i="104" s="1"/>
  <c r="V19" i="104"/>
  <c r="V27" i="104" s="1"/>
  <c r="U19" i="104"/>
  <c r="U27" i="104" s="1"/>
  <c r="T19" i="104"/>
  <c r="T27" i="104" s="1"/>
  <c r="S19" i="104"/>
  <c r="S27" i="104" s="1"/>
  <c r="P19" i="104"/>
  <c r="O19" i="104"/>
  <c r="AF18" i="104"/>
  <c r="AD18" i="104"/>
  <c r="AC18" i="104"/>
  <c r="AB18" i="104"/>
  <c r="AA18" i="104"/>
  <c r="Z18" i="104"/>
  <c r="Y18" i="104"/>
  <c r="X18" i="104"/>
  <c r="W18" i="104"/>
  <c r="V18" i="104"/>
  <c r="U18" i="104"/>
  <c r="T18" i="104"/>
  <c r="S18" i="104"/>
  <c r="P18" i="104"/>
  <c r="O18" i="104"/>
  <c r="AE12" i="104" s="1"/>
  <c r="AF17" i="104"/>
  <c r="AD17" i="104"/>
  <c r="AC17" i="104"/>
  <c r="AB17" i="104"/>
  <c r="AA17" i="104"/>
  <c r="Z17" i="104"/>
  <c r="Y17" i="104"/>
  <c r="X17" i="104"/>
  <c r="W17" i="104"/>
  <c r="V17" i="104"/>
  <c r="U17" i="104"/>
  <c r="T17" i="104"/>
  <c r="S17" i="104"/>
  <c r="P17" i="104"/>
  <c r="O17" i="104"/>
  <c r="AF16" i="104"/>
  <c r="AD16" i="104"/>
  <c r="AC16" i="104"/>
  <c r="AB16" i="104"/>
  <c r="AA16" i="104"/>
  <c r="Z16" i="104"/>
  <c r="Y16" i="104"/>
  <c r="X16" i="104"/>
  <c r="W16" i="104"/>
  <c r="V16" i="104"/>
  <c r="U16" i="104"/>
  <c r="T16" i="104"/>
  <c r="S16" i="104"/>
  <c r="P16" i="104"/>
  <c r="O16" i="104"/>
  <c r="AF15" i="104"/>
  <c r="AD15" i="104"/>
  <c r="AC15" i="104"/>
  <c r="AB15" i="104"/>
  <c r="AA15" i="104"/>
  <c r="Z15" i="104"/>
  <c r="Y15" i="104"/>
  <c r="X15" i="104"/>
  <c r="W15" i="104"/>
  <c r="V15" i="104"/>
  <c r="U15" i="104"/>
  <c r="T15" i="104"/>
  <c r="S15" i="104"/>
  <c r="P15" i="104"/>
  <c r="O15" i="104"/>
  <c r="AF14" i="104"/>
  <c r="AD14" i="104"/>
  <c r="AC14" i="104"/>
  <c r="AB14" i="104"/>
  <c r="AA14" i="104"/>
  <c r="Z14" i="104"/>
  <c r="Y14" i="104"/>
  <c r="X14" i="104"/>
  <c r="W14" i="104"/>
  <c r="V14" i="104"/>
  <c r="U14" i="104"/>
  <c r="T14" i="104"/>
  <c r="S14" i="104"/>
  <c r="P14" i="104"/>
  <c r="O14" i="104"/>
  <c r="AE11" i="104" s="1"/>
  <c r="AF13" i="104"/>
  <c r="AF26" i="104" s="1"/>
  <c r="AD13" i="104"/>
  <c r="AD26" i="104" s="1"/>
  <c r="AC13" i="104"/>
  <c r="AC26" i="104" s="1"/>
  <c r="AB13" i="104"/>
  <c r="AB26" i="104" s="1"/>
  <c r="AA13" i="104"/>
  <c r="AA26" i="104" s="1"/>
  <c r="Z13" i="104"/>
  <c r="Z26" i="104" s="1"/>
  <c r="Y13" i="104"/>
  <c r="Y26" i="104" s="1"/>
  <c r="X13" i="104"/>
  <c r="X26" i="104" s="1"/>
  <c r="W13" i="104"/>
  <c r="W26" i="104" s="1"/>
  <c r="V13" i="104"/>
  <c r="V26" i="104" s="1"/>
  <c r="U13" i="104"/>
  <c r="U26" i="104" s="1"/>
  <c r="T13" i="104"/>
  <c r="T26" i="104" s="1"/>
  <c r="S13" i="104"/>
  <c r="S26" i="104" s="1"/>
  <c r="P13" i="104"/>
  <c r="O13" i="104"/>
  <c r="AF12" i="104"/>
  <c r="AD12" i="104"/>
  <c r="AC12" i="104"/>
  <c r="AB12" i="104"/>
  <c r="AA12" i="104"/>
  <c r="Z12" i="104"/>
  <c r="Y12" i="104"/>
  <c r="X12" i="104"/>
  <c r="W12" i="104"/>
  <c r="V12" i="104"/>
  <c r="U12" i="104"/>
  <c r="T12" i="104"/>
  <c r="S12" i="104"/>
  <c r="P12" i="104"/>
  <c r="O12" i="104"/>
  <c r="AF11" i="104"/>
  <c r="AD11" i="104"/>
  <c r="AC11" i="104"/>
  <c r="AB11" i="104"/>
  <c r="AA11" i="104"/>
  <c r="Z11" i="104"/>
  <c r="Y11" i="104"/>
  <c r="X11" i="104"/>
  <c r="W11" i="104"/>
  <c r="V11" i="104"/>
  <c r="U11" i="104"/>
  <c r="T11" i="104"/>
  <c r="S11" i="104"/>
  <c r="P11" i="104"/>
  <c r="O11" i="104"/>
  <c r="AD10" i="104"/>
  <c r="AD28" i="104" s="1"/>
  <c r="AC10" i="104"/>
  <c r="AB10" i="104"/>
  <c r="AA10" i="104"/>
  <c r="Z10" i="104"/>
  <c r="Z28" i="104" s="1"/>
  <c r="Y10" i="104"/>
  <c r="X10" i="104"/>
  <c r="W10" i="104"/>
  <c r="V10" i="104"/>
  <c r="V28" i="104" s="1"/>
  <c r="U10" i="104"/>
  <c r="T10" i="104"/>
  <c r="S10" i="104"/>
  <c r="P10" i="104"/>
  <c r="AF10" i="104" s="1"/>
  <c r="O10" i="104"/>
  <c r="K6" i="104"/>
  <c r="G5" i="104"/>
  <c r="D5" i="104"/>
  <c r="C3" i="104"/>
  <c r="N58" i="103"/>
  <c r="M58" i="103"/>
  <c r="L58" i="103"/>
  <c r="K58" i="103"/>
  <c r="J58" i="103"/>
  <c r="I58" i="103"/>
  <c r="H58" i="103"/>
  <c r="G58" i="103"/>
  <c r="F58" i="103"/>
  <c r="E58" i="103"/>
  <c r="D58" i="103"/>
  <c r="C58" i="103"/>
  <c r="P57" i="103"/>
  <c r="O57" i="103"/>
  <c r="P56" i="103"/>
  <c r="O56" i="103"/>
  <c r="P55" i="103"/>
  <c r="O55" i="103"/>
  <c r="P54" i="103"/>
  <c r="AF21" i="103" s="1"/>
  <c r="O54" i="103"/>
  <c r="P53" i="103"/>
  <c r="O53" i="103"/>
  <c r="P52" i="103"/>
  <c r="O52" i="103"/>
  <c r="P51" i="103"/>
  <c r="O51" i="103"/>
  <c r="P50" i="103"/>
  <c r="O50" i="103"/>
  <c r="P49" i="103"/>
  <c r="O49" i="103"/>
  <c r="P48" i="103"/>
  <c r="O48" i="103"/>
  <c r="P47" i="103"/>
  <c r="O47" i="103"/>
  <c r="P46" i="103"/>
  <c r="O46" i="103"/>
  <c r="P45" i="103"/>
  <c r="O45" i="103"/>
  <c r="P44" i="103"/>
  <c r="O44" i="103"/>
  <c r="P43" i="103"/>
  <c r="O43" i="103"/>
  <c r="P42" i="103"/>
  <c r="AF18" i="103" s="1"/>
  <c r="O42" i="103"/>
  <c r="P41" i="103"/>
  <c r="O41" i="103"/>
  <c r="P40" i="103"/>
  <c r="O40" i="103"/>
  <c r="P39" i="103"/>
  <c r="O39" i="103"/>
  <c r="P38" i="103"/>
  <c r="AF17" i="103" s="1"/>
  <c r="O38" i="103"/>
  <c r="P37" i="103"/>
  <c r="O37" i="103"/>
  <c r="P36" i="103"/>
  <c r="O36" i="103"/>
  <c r="P35" i="103"/>
  <c r="O35" i="103"/>
  <c r="P34" i="103"/>
  <c r="O34" i="103"/>
  <c r="P33" i="103"/>
  <c r="O33" i="103"/>
  <c r="P32" i="103"/>
  <c r="O32" i="103"/>
  <c r="P31" i="103"/>
  <c r="O31" i="103"/>
  <c r="P30" i="103"/>
  <c r="O30" i="103"/>
  <c r="P29" i="103"/>
  <c r="O29" i="103"/>
  <c r="P28" i="103"/>
  <c r="O28" i="103"/>
  <c r="P27" i="103"/>
  <c r="O27" i="103"/>
  <c r="P26" i="103"/>
  <c r="AF14" i="103" s="1"/>
  <c r="O26" i="103"/>
  <c r="P25" i="103"/>
  <c r="O25" i="103"/>
  <c r="P24" i="103"/>
  <c r="O24" i="103"/>
  <c r="P23" i="103"/>
  <c r="O23" i="103"/>
  <c r="P22" i="103"/>
  <c r="AF13" i="103" s="1"/>
  <c r="O22" i="103"/>
  <c r="AD21" i="103"/>
  <c r="AC21" i="103"/>
  <c r="AB21" i="103"/>
  <c r="AA21" i="103"/>
  <c r="Z21" i="103"/>
  <c r="Y21" i="103"/>
  <c r="X21" i="103"/>
  <c r="W21" i="103"/>
  <c r="V21" i="103"/>
  <c r="U21" i="103"/>
  <c r="T21" i="103"/>
  <c r="S21" i="103"/>
  <c r="P21" i="103"/>
  <c r="O21" i="103"/>
  <c r="AF20" i="103"/>
  <c r="AD20" i="103"/>
  <c r="AC20" i="103"/>
  <c r="AB20" i="103"/>
  <c r="AA20" i="103"/>
  <c r="Z20" i="103"/>
  <c r="Y20" i="103"/>
  <c r="X20" i="103"/>
  <c r="W20" i="103"/>
  <c r="V20" i="103"/>
  <c r="U20" i="103"/>
  <c r="T20" i="103"/>
  <c r="S20" i="103"/>
  <c r="P20" i="103"/>
  <c r="O20" i="103"/>
  <c r="AF19" i="103"/>
  <c r="AD19" i="103"/>
  <c r="AD27" i="103" s="1"/>
  <c r="AC19" i="103"/>
  <c r="AB19" i="103"/>
  <c r="AA19" i="103"/>
  <c r="Z19" i="103"/>
  <c r="Z27" i="103" s="1"/>
  <c r="Y19" i="103"/>
  <c r="X19" i="103"/>
  <c r="W19" i="103"/>
  <c r="V19" i="103"/>
  <c r="V27" i="103" s="1"/>
  <c r="U19" i="103"/>
  <c r="T19" i="103"/>
  <c r="S19" i="103"/>
  <c r="P19" i="103"/>
  <c r="O19" i="103"/>
  <c r="AD18" i="103"/>
  <c r="AC18" i="103"/>
  <c r="AB18" i="103"/>
  <c r="AA18" i="103"/>
  <c r="Z18" i="103"/>
  <c r="Y18" i="103"/>
  <c r="X18" i="103"/>
  <c r="W18" i="103"/>
  <c r="V18" i="103"/>
  <c r="U18" i="103"/>
  <c r="T18" i="103"/>
  <c r="S18" i="103"/>
  <c r="P18" i="103"/>
  <c r="O18" i="103"/>
  <c r="AE12" i="103" s="1"/>
  <c r="AD17" i="103"/>
  <c r="AC17" i="103"/>
  <c r="AB17" i="103"/>
  <c r="AA17" i="103"/>
  <c r="Z17" i="103"/>
  <c r="Y17" i="103"/>
  <c r="X17" i="103"/>
  <c r="W17" i="103"/>
  <c r="V17" i="103"/>
  <c r="U17" i="103"/>
  <c r="T17" i="103"/>
  <c r="S17" i="103"/>
  <c r="P17" i="103"/>
  <c r="O17" i="103"/>
  <c r="AF16" i="103"/>
  <c r="AD16" i="103"/>
  <c r="AC16" i="103"/>
  <c r="AB16" i="103"/>
  <c r="AA16" i="103"/>
  <c r="Z16" i="103"/>
  <c r="Y16" i="103"/>
  <c r="X16" i="103"/>
  <c r="W16" i="103"/>
  <c r="V16" i="103"/>
  <c r="U16" i="103"/>
  <c r="T16" i="103"/>
  <c r="S16" i="103"/>
  <c r="P16" i="103"/>
  <c r="O16" i="103"/>
  <c r="AF15" i="103"/>
  <c r="AD15" i="103"/>
  <c r="AC15" i="103"/>
  <c r="AB15" i="103"/>
  <c r="AA15" i="103"/>
  <c r="Z15" i="103"/>
  <c r="Y15" i="103"/>
  <c r="X15" i="103"/>
  <c r="W15" i="103"/>
  <c r="V15" i="103"/>
  <c r="U15" i="103"/>
  <c r="T15" i="103"/>
  <c r="S15" i="103"/>
  <c r="P15" i="103"/>
  <c r="AF11" i="103" s="1"/>
  <c r="O15" i="103"/>
  <c r="AD14" i="103"/>
  <c r="AC14" i="103"/>
  <c r="AB14" i="103"/>
  <c r="AA14" i="103"/>
  <c r="Z14" i="103"/>
  <c r="Y14" i="103"/>
  <c r="X14" i="103"/>
  <c r="W14" i="103"/>
  <c r="V14" i="103"/>
  <c r="U14" i="103"/>
  <c r="T14" i="103"/>
  <c r="S14" i="103"/>
  <c r="P14" i="103"/>
  <c r="O14" i="103"/>
  <c r="AE11" i="103" s="1"/>
  <c r="AD13" i="103"/>
  <c r="AC13" i="103"/>
  <c r="AB13" i="103"/>
  <c r="AB26" i="103" s="1"/>
  <c r="AA13" i="103"/>
  <c r="Z13" i="103"/>
  <c r="Y13" i="103"/>
  <c r="X13" i="103"/>
  <c r="X23" i="103" s="1"/>
  <c r="W13" i="103"/>
  <c r="V13" i="103"/>
  <c r="U13" i="103"/>
  <c r="T13" i="103"/>
  <c r="T26" i="103" s="1"/>
  <c r="S13" i="103"/>
  <c r="P13" i="103"/>
  <c r="O13" i="103"/>
  <c r="AF12" i="103"/>
  <c r="AD12" i="103"/>
  <c r="AC12" i="103"/>
  <c r="AB12" i="103"/>
  <c r="AA12" i="103"/>
  <c r="Z12" i="103"/>
  <c r="Y12" i="103"/>
  <c r="X12" i="103"/>
  <c r="W12" i="103"/>
  <c r="V12" i="103"/>
  <c r="U12" i="103"/>
  <c r="T12" i="103"/>
  <c r="S12" i="103"/>
  <c r="P12" i="103"/>
  <c r="O12" i="103"/>
  <c r="AD11" i="103"/>
  <c r="AC11" i="103"/>
  <c r="AB11" i="103"/>
  <c r="AA11" i="103"/>
  <c r="Z11" i="103"/>
  <c r="Y11" i="103"/>
  <c r="X11" i="103"/>
  <c r="W11" i="103"/>
  <c r="V11" i="103"/>
  <c r="U11" i="103"/>
  <c r="T11" i="103"/>
  <c r="S11" i="103"/>
  <c r="P11" i="103"/>
  <c r="O11" i="103"/>
  <c r="AD10" i="103"/>
  <c r="AC10" i="103"/>
  <c r="AC25" i="103" s="1"/>
  <c r="AB10" i="103"/>
  <c r="AA10" i="103"/>
  <c r="Z10" i="103"/>
  <c r="Y10" i="103"/>
  <c r="Y28" i="103" s="1"/>
  <c r="X10" i="103"/>
  <c r="W10" i="103"/>
  <c r="V10" i="103"/>
  <c r="U10" i="103"/>
  <c r="U25" i="103" s="1"/>
  <c r="T10" i="103"/>
  <c r="S10" i="103"/>
  <c r="P10" i="103"/>
  <c r="AF10" i="103" s="1"/>
  <c r="O10" i="103"/>
  <c r="O58" i="103" s="1"/>
  <c r="AE26" i="104" l="1"/>
  <c r="AF28" i="103"/>
  <c r="V28" i="103"/>
  <c r="AD28" i="103"/>
  <c r="Y23" i="103"/>
  <c r="S27" i="103"/>
  <c r="AA27" i="103"/>
  <c r="AA28" i="103"/>
  <c r="AD26" i="103"/>
  <c r="T27" i="103"/>
  <c r="AB27" i="103"/>
  <c r="AE15" i="103"/>
  <c r="AE16" i="103"/>
  <c r="AE17" i="103"/>
  <c r="AE18" i="103"/>
  <c r="AE19" i="103"/>
  <c r="AE24" i="103" s="1"/>
  <c r="AE20" i="103"/>
  <c r="AE21" i="103"/>
  <c r="S28" i="104"/>
  <c r="W28" i="104"/>
  <c r="AA28" i="104"/>
  <c r="Z28" i="103"/>
  <c r="U26" i="103"/>
  <c r="AC26" i="103"/>
  <c r="W27" i="103"/>
  <c r="S28" i="103"/>
  <c r="W28" i="103"/>
  <c r="V26" i="103"/>
  <c r="Z26" i="103"/>
  <c r="X24" i="103"/>
  <c r="AF24" i="103"/>
  <c r="P58" i="103"/>
  <c r="J59" i="103" s="1"/>
  <c r="T28" i="103"/>
  <c r="X25" i="103"/>
  <c r="AB28" i="103"/>
  <c r="S26" i="103"/>
  <c r="W26" i="103"/>
  <c r="AA26" i="103"/>
  <c r="AF23" i="103"/>
  <c r="U27" i="103"/>
  <c r="Y27" i="103"/>
  <c r="AC24" i="103"/>
  <c r="T28" i="104"/>
  <c r="X28" i="104"/>
  <c r="AB28" i="104"/>
  <c r="AE13" i="103"/>
  <c r="AE26" i="103" s="1"/>
  <c r="AE14" i="103"/>
  <c r="AE23" i="103" s="1"/>
  <c r="O58" i="104"/>
  <c r="K60" i="104" s="1"/>
  <c r="U28" i="104"/>
  <c r="Y28" i="104"/>
  <c r="AC28" i="104"/>
  <c r="AF28" i="104"/>
  <c r="AF25" i="104"/>
  <c r="AF22" i="104"/>
  <c r="I60" i="104"/>
  <c r="AE10" i="104"/>
  <c r="S22" i="104"/>
  <c r="W22" i="104"/>
  <c r="AA22" i="104"/>
  <c r="S23" i="104"/>
  <c r="W23" i="104"/>
  <c r="AA23" i="104"/>
  <c r="AE23" i="104"/>
  <c r="S24" i="104"/>
  <c r="W24" i="104"/>
  <c r="AA24" i="104"/>
  <c r="AE24" i="104"/>
  <c r="S25" i="104"/>
  <c r="W25" i="104"/>
  <c r="AA25" i="104"/>
  <c r="P58" i="104"/>
  <c r="M59" i="104" s="1"/>
  <c r="T22" i="104"/>
  <c r="X22" i="104"/>
  <c r="AB22" i="104"/>
  <c r="T23" i="104"/>
  <c r="X23" i="104"/>
  <c r="AB23" i="104"/>
  <c r="AF23" i="104"/>
  <c r="T24" i="104"/>
  <c r="X24" i="104"/>
  <c r="AB24" i="104"/>
  <c r="AF24" i="104"/>
  <c r="T25" i="104"/>
  <c r="X25" i="104"/>
  <c r="AB25" i="104"/>
  <c r="K59" i="104"/>
  <c r="U22" i="104"/>
  <c r="Y22" i="104"/>
  <c r="AC22" i="104"/>
  <c r="U23" i="104"/>
  <c r="Y23" i="104"/>
  <c r="AC23" i="104"/>
  <c r="U24" i="104"/>
  <c r="Y24" i="104"/>
  <c r="AC24" i="104"/>
  <c r="U25" i="104"/>
  <c r="Y25" i="104"/>
  <c r="AC25" i="104"/>
  <c r="D59" i="104"/>
  <c r="H59" i="104"/>
  <c r="V22" i="104"/>
  <c r="Z22" i="104"/>
  <c r="AD22" i="104"/>
  <c r="V23" i="104"/>
  <c r="Z23" i="104"/>
  <c r="AD23" i="104"/>
  <c r="V24" i="104"/>
  <c r="Z24" i="104"/>
  <c r="AD24" i="104"/>
  <c r="V25" i="104"/>
  <c r="Z25" i="104"/>
  <c r="AD25" i="104"/>
  <c r="E59" i="104"/>
  <c r="I59" i="104"/>
  <c r="K60" i="103"/>
  <c r="J60" i="103"/>
  <c r="G60" i="103"/>
  <c r="C60" i="103"/>
  <c r="F60" i="103"/>
  <c r="C59" i="103"/>
  <c r="F59" i="103"/>
  <c r="D60" i="103"/>
  <c r="H60" i="103"/>
  <c r="L60" i="103"/>
  <c r="AE27" i="103"/>
  <c r="E60" i="103"/>
  <c r="I60" i="103"/>
  <c r="M59" i="103"/>
  <c r="N60" i="103"/>
  <c r="T22" i="103"/>
  <c r="AB22" i="103"/>
  <c r="T23" i="103"/>
  <c r="AB23" i="103"/>
  <c r="T24" i="103"/>
  <c r="AB24" i="103"/>
  <c r="T25" i="103"/>
  <c r="AF25" i="103"/>
  <c r="X26" i="103"/>
  <c r="AF26" i="103"/>
  <c r="X27" i="103"/>
  <c r="AF27" i="103"/>
  <c r="X28" i="103"/>
  <c r="U22" i="103"/>
  <c r="Y24" i="103"/>
  <c r="Y26" i="103"/>
  <c r="AC27" i="103"/>
  <c r="U28" i="103"/>
  <c r="AC28" i="103"/>
  <c r="V22" i="103"/>
  <c r="Z22" i="103"/>
  <c r="AD22" i="103"/>
  <c r="V23" i="103"/>
  <c r="Z23" i="103"/>
  <c r="AD23" i="103"/>
  <c r="V24" i="103"/>
  <c r="Z24" i="103"/>
  <c r="AD24" i="103"/>
  <c r="V25" i="103"/>
  <c r="Z25" i="103"/>
  <c r="AD25" i="103"/>
  <c r="X22" i="103"/>
  <c r="AF22" i="103"/>
  <c r="AB25" i="103"/>
  <c r="Y22" i="103"/>
  <c r="AC22" i="103"/>
  <c r="U23" i="103"/>
  <c r="AC23" i="103"/>
  <c r="U24" i="103"/>
  <c r="Y25" i="103"/>
  <c r="AE10" i="103"/>
  <c r="S22" i="103"/>
  <c r="W22" i="103"/>
  <c r="AA22" i="103"/>
  <c r="S23" i="103"/>
  <c r="W23" i="103"/>
  <c r="AA23" i="103"/>
  <c r="S24" i="103"/>
  <c r="W24" i="103"/>
  <c r="AA24" i="103"/>
  <c r="S25" i="103"/>
  <c r="W25" i="103"/>
  <c r="AA25" i="103"/>
  <c r="O10" i="100"/>
  <c r="P10" i="100"/>
  <c r="I59" i="103" l="1"/>
  <c r="L59" i="103"/>
  <c r="N59" i="103"/>
  <c r="K59" i="103"/>
  <c r="E60" i="104"/>
  <c r="E59" i="103"/>
  <c r="H59" i="103"/>
  <c r="G59" i="103"/>
  <c r="N60" i="104"/>
  <c r="D59" i="103"/>
  <c r="L59" i="104"/>
  <c r="C59" i="104"/>
  <c r="J60" i="104"/>
  <c r="J59" i="104"/>
  <c r="L60" i="104"/>
  <c r="G60" i="104"/>
  <c r="H60" i="104"/>
  <c r="C60" i="104"/>
  <c r="D60" i="104"/>
  <c r="G59" i="104"/>
  <c r="N59" i="104"/>
  <c r="F60" i="104"/>
  <c r="F59" i="104"/>
  <c r="AE28" i="104"/>
  <c r="AE25" i="104"/>
  <c r="AE22" i="104"/>
  <c r="AE28" i="103"/>
  <c r="AE25" i="103"/>
  <c r="AE22" i="103"/>
  <c r="N58" i="96"/>
  <c r="M58" i="96"/>
  <c r="L58" i="96"/>
  <c r="K58" i="96"/>
  <c r="J58" i="96"/>
  <c r="I58" i="96"/>
  <c r="H58" i="96"/>
  <c r="G58" i="96"/>
  <c r="F58" i="96"/>
  <c r="E58" i="96"/>
  <c r="D58" i="96"/>
  <c r="C58" i="96"/>
  <c r="P57" i="96"/>
  <c r="O57" i="96"/>
  <c r="P56" i="96"/>
  <c r="O56" i="96"/>
  <c r="P55" i="96"/>
  <c r="O55" i="96"/>
  <c r="P54" i="96"/>
  <c r="AF21" i="96" s="1"/>
  <c r="O54" i="96"/>
  <c r="P53" i="96"/>
  <c r="O53" i="96"/>
  <c r="P52" i="96"/>
  <c r="O52" i="96"/>
  <c r="P51" i="96"/>
  <c r="O51" i="96"/>
  <c r="P50" i="96"/>
  <c r="AF20" i="96" s="1"/>
  <c r="O50" i="96"/>
  <c r="P49" i="96"/>
  <c r="O49" i="96"/>
  <c r="P48" i="96"/>
  <c r="O48" i="96"/>
  <c r="P47" i="96"/>
  <c r="O47" i="96"/>
  <c r="P46" i="96"/>
  <c r="O46" i="96"/>
  <c r="P45" i="96"/>
  <c r="O45" i="96"/>
  <c r="P44" i="96"/>
  <c r="O44" i="96"/>
  <c r="P43" i="96"/>
  <c r="O43" i="96"/>
  <c r="P42" i="96"/>
  <c r="AF18" i="96" s="1"/>
  <c r="O42" i="96"/>
  <c r="P41" i="96"/>
  <c r="O41" i="96"/>
  <c r="P40" i="96"/>
  <c r="O40" i="96"/>
  <c r="P39" i="96"/>
  <c r="O39" i="96"/>
  <c r="P38" i="96"/>
  <c r="AF17" i="96" s="1"/>
  <c r="O38" i="96"/>
  <c r="P37" i="96"/>
  <c r="O37" i="96"/>
  <c r="P36" i="96"/>
  <c r="O36" i="96"/>
  <c r="P35" i="96"/>
  <c r="O35" i="96"/>
  <c r="P34" i="96"/>
  <c r="AF16" i="96" s="1"/>
  <c r="O34" i="96"/>
  <c r="P33" i="96"/>
  <c r="O33" i="96"/>
  <c r="P32" i="96"/>
  <c r="O32" i="96"/>
  <c r="P31" i="96"/>
  <c r="O31" i="96"/>
  <c r="P30" i="96"/>
  <c r="O30" i="96"/>
  <c r="P29" i="96"/>
  <c r="O29" i="96"/>
  <c r="P28" i="96"/>
  <c r="O28" i="96"/>
  <c r="P27" i="96"/>
  <c r="O27" i="96"/>
  <c r="P26" i="96"/>
  <c r="AF14" i="96" s="1"/>
  <c r="O26" i="96"/>
  <c r="AE14" i="96" s="1"/>
  <c r="P25" i="96"/>
  <c r="O25" i="96"/>
  <c r="P24" i="96"/>
  <c r="O24" i="96"/>
  <c r="P23" i="96"/>
  <c r="O23" i="96"/>
  <c r="P22" i="96"/>
  <c r="AF13" i="96" s="1"/>
  <c r="O22" i="96"/>
  <c r="AE13" i="96" s="1"/>
  <c r="AD21" i="96"/>
  <c r="AC21" i="96"/>
  <c r="AB21" i="96"/>
  <c r="AA21" i="96"/>
  <c r="Z21" i="96"/>
  <c r="Y21" i="96"/>
  <c r="X21" i="96"/>
  <c r="W21" i="96"/>
  <c r="V21" i="96"/>
  <c r="U21" i="96"/>
  <c r="T21" i="96"/>
  <c r="S21" i="96"/>
  <c r="P21" i="96"/>
  <c r="O21" i="96"/>
  <c r="AD20" i="96"/>
  <c r="AC20" i="96"/>
  <c r="AB20" i="96"/>
  <c r="AA20" i="96"/>
  <c r="Z20" i="96"/>
  <c r="Y20" i="96"/>
  <c r="X20" i="96"/>
  <c r="W20" i="96"/>
  <c r="V20" i="96"/>
  <c r="U20" i="96"/>
  <c r="T20" i="96"/>
  <c r="S20" i="96"/>
  <c r="P20" i="96"/>
  <c r="O20" i="96"/>
  <c r="AF19" i="96"/>
  <c r="AD19" i="96"/>
  <c r="AD27" i="96" s="1"/>
  <c r="AC19" i="96"/>
  <c r="AB19" i="96"/>
  <c r="AA19" i="96"/>
  <c r="Z19" i="96"/>
  <c r="Z27" i="96" s="1"/>
  <c r="Y19" i="96"/>
  <c r="X19" i="96"/>
  <c r="W19" i="96"/>
  <c r="V19" i="96"/>
  <c r="V27" i="96" s="1"/>
  <c r="U19" i="96"/>
  <c r="T19" i="96"/>
  <c r="S19" i="96"/>
  <c r="P19" i="96"/>
  <c r="O19" i="96"/>
  <c r="AD18" i="96"/>
  <c r="AC18" i="96"/>
  <c r="AB18" i="96"/>
  <c r="AA18" i="96"/>
  <c r="Z18" i="96"/>
  <c r="Y18" i="96"/>
  <c r="X18" i="96"/>
  <c r="W18" i="96"/>
  <c r="V18" i="96"/>
  <c r="U18" i="96"/>
  <c r="T18" i="96"/>
  <c r="S18" i="96"/>
  <c r="P18" i="96"/>
  <c r="AF12" i="96" s="1"/>
  <c r="O18" i="96"/>
  <c r="AD17" i="96"/>
  <c r="AC17" i="96"/>
  <c r="AB17" i="96"/>
  <c r="AA17" i="96"/>
  <c r="Z17" i="96"/>
  <c r="Y17" i="96"/>
  <c r="X17" i="96"/>
  <c r="W17" i="96"/>
  <c r="V17" i="96"/>
  <c r="U17" i="96"/>
  <c r="T17" i="96"/>
  <c r="S17" i="96"/>
  <c r="P17" i="96"/>
  <c r="O17" i="96"/>
  <c r="AD16" i="96"/>
  <c r="AC16" i="96"/>
  <c r="AB16" i="96"/>
  <c r="AA16" i="96"/>
  <c r="Z16" i="96"/>
  <c r="Y16" i="96"/>
  <c r="X16" i="96"/>
  <c r="W16" i="96"/>
  <c r="V16" i="96"/>
  <c r="U16" i="96"/>
  <c r="T16" i="96"/>
  <c r="S16" i="96"/>
  <c r="P16" i="96"/>
  <c r="O16" i="96"/>
  <c r="AF15" i="96"/>
  <c r="AD15" i="96"/>
  <c r="AC15" i="96"/>
  <c r="AB15" i="96"/>
  <c r="AA15" i="96"/>
  <c r="Z15" i="96"/>
  <c r="Y15" i="96"/>
  <c r="X15" i="96"/>
  <c r="W15" i="96"/>
  <c r="V15" i="96"/>
  <c r="U15" i="96"/>
  <c r="T15" i="96"/>
  <c r="S15" i="96"/>
  <c r="P15" i="96"/>
  <c r="O15" i="96"/>
  <c r="AD14" i="96"/>
  <c r="AC14" i="96"/>
  <c r="AB14" i="96"/>
  <c r="AA14" i="96"/>
  <c r="Z14" i="96"/>
  <c r="Y14" i="96"/>
  <c r="X14" i="96"/>
  <c r="W14" i="96"/>
  <c r="V14" i="96"/>
  <c r="U14" i="96"/>
  <c r="T14" i="96"/>
  <c r="S14" i="96"/>
  <c r="P14" i="96"/>
  <c r="O14" i="96"/>
  <c r="AD13" i="96"/>
  <c r="AC13" i="96"/>
  <c r="AB13" i="96"/>
  <c r="AA13" i="96"/>
  <c r="Z13" i="96"/>
  <c r="Y13" i="96"/>
  <c r="X13" i="96"/>
  <c r="W13" i="96"/>
  <c r="V13" i="96"/>
  <c r="U13" i="96"/>
  <c r="T13" i="96"/>
  <c r="S13" i="96"/>
  <c r="P13" i="96"/>
  <c r="O13" i="96"/>
  <c r="AD12" i="96"/>
  <c r="AC12" i="96"/>
  <c r="AB12" i="96"/>
  <c r="AA12" i="96"/>
  <c r="Z12" i="96"/>
  <c r="Y12" i="96"/>
  <c r="X12" i="96"/>
  <c r="W12" i="96"/>
  <c r="V12" i="96"/>
  <c r="U12" i="96"/>
  <c r="T12" i="96"/>
  <c r="S12" i="96"/>
  <c r="P12" i="96"/>
  <c r="O12" i="96"/>
  <c r="AD11" i="96"/>
  <c r="AC11" i="96"/>
  <c r="AB11" i="96"/>
  <c r="AA11" i="96"/>
  <c r="Z11" i="96"/>
  <c r="Y11" i="96"/>
  <c r="X11" i="96"/>
  <c r="W11" i="96"/>
  <c r="V11" i="96"/>
  <c r="U11" i="96"/>
  <c r="T11" i="96"/>
  <c r="S11" i="96"/>
  <c r="P11" i="96"/>
  <c r="O11" i="96"/>
  <c r="AD10" i="96"/>
  <c r="AC10" i="96"/>
  <c r="AB10" i="96"/>
  <c r="AA10" i="96"/>
  <c r="Z10" i="96"/>
  <c r="Y10" i="96"/>
  <c r="X10" i="96"/>
  <c r="W10" i="96"/>
  <c r="V10" i="96"/>
  <c r="U10" i="96"/>
  <c r="T10" i="96"/>
  <c r="S10" i="96"/>
  <c r="P10" i="96"/>
  <c r="O10" i="96"/>
  <c r="N58" i="95"/>
  <c r="M58" i="95"/>
  <c r="L58" i="95"/>
  <c r="K58" i="95"/>
  <c r="J58" i="95"/>
  <c r="I58" i="95"/>
  <c r="H58" i="95"/>
  <c r="G58" i="95"/>
  <c r="F58" i="95"/>
  <c r="E58" i="95"/>
  <c r="D58" i="95"/>
  <c r="C58" i="95"/>
  <c r="P57" i="95"/>
  <c r="O57" i="95"/>
  <c r="P56" i="95"/>
  <c r="O56" i="95"/>
  <c r="P55" i="95"/>
  <c r="O55" i="95"/>
  <c r="P54" i="95"/>
  <c r="O54" i="95"/>
  <c r="P53" i="95"/>
  <c r="O53" i="95"/>
  <c r="P52" i="95"/>
  <c r="O52" i="95"/>
  <c r="P51" i="95"/>
  <c r="AF20" i="95" s="1"/>
  <c r="O51" i="95"/>
  <c r="P50" i="95"/>
  <c r="O50" i="95"/>
  <c r="P49" i="95"/>
  <c r="O49" i="95"/>
  <c r="P48" i="95"/>
  <c r="O48" i="95"/>
  <c r="P47" i="95"/>
  <c r="AF19" i="95" s="1"/>
  <c r="O47" i="95"/>
  <c r="P46" i="95"/>
  <c r="O46" i="95"/>
  <c r="P45" i="95"/>
  <c r="O45" i="95"/>
  <c r="P44" i="95"/>
  <c r="O44" i="95"/>
  <c r="P43" i="95"/>
  <c r="AF18" i="95" s="1"/>
  <c r="O43" i="95"/>
  <c r="P42" i="95"/>
  <c r="O42" i="95"/>
  <c r="P41" i="95"/>
  <c r="O41" i="95"/>
  <c r="P40" i="95"/>
  <c r="O40" i="95"/>
  <c r="P39" i="95"/>
  <c r="O39" i="95"/>
  <c r="P38" i="95"/>
  <c r="O38" i="95"/>
  <c r="P37" i="95"/>
  <c r="O37" i="95"/>
  <c r="P36" i="95"/>
  <c r="O36" i="95"/>
  <c r="P35" i="95"/>
  <c r="AF16" i="95" s="1"/>
  <c r="O35" i="95"/>
  <c r="P34" i="95"/>
  <c r="O34" i="95"/>
  <c r="P33" i="95"/>
  <c r="O33" i="95"/>
  <c r="P32" i="95"/>
  <c r="O32" i="95"/>
  <c r="P31" i="95"/>
  <c r="AF15" i="95" s="1"/>
  <c r="O31" i="95"/>
  <c r="P30" i="95"/>
  <c r="O30" i="95"/>
  <c r="P29" i="95"/>
  <c r="O29" i="95"/>
  <c r="P28" i="95"/>
  <c r="O28" i="95"/>
  <c r="P27" i="95"/>
  <c r="AF14" i="95" s="1"/>
  <c r="O27" i="95"/>
  <c r="P26" i="95"/>
  <c r="O26" i="95"/>
  <c r="P25" i="95"/>
  <c r="O25" i="95"/>
  <c r="P24" i="95"/>
  <c r="O24" i="95"/>
  <c r="P23" i="95"/>
  <c r="O23" i="95"/>
  <c r="P22" i="95"/>
  <c r="O22" i="95"/>
  <c r="AF21" i="95"/>
  <c r="AD21" i="95"/>
  <c r="AC21" i="95"/>
  <c r="AB21" i="95"/>
  <c r="AA21" i="95"/>
  <c r="Z21" i="95"/>
  <c r="Y21" i="95"/>
  <c r="X21" i="95"/>
  <c r="W21" i="95"/>
  <c r="V21" i="95"/>
  <c r="U21" i="95"/>
  <c r="T21" i="95"/>
  <c r="S21" i="95"/>
  <c r="P21" i="95"/>
  <c r="O21" i="95"/>
  <c r="AD20" i="95"/>
  <c r="AC20" i="95"/>
  <c r="AB20" i="95"/>
  <c r="AA20" i="95"/>
  <c r="Z20" i="95"/>
  <c r="Y20" i="95"/>
  <c r="X20" i="95"/>
  <c r="W20" i="95"/>
  <c r="V20" i="95"/>
  <c r="U20" i="95"/>
  <c r="T20" i="95"/>
  <c r="S20" i="95"/>
  <c r="P20" i="95"/>
  <c r="O20" i="95"/>
  <c r="AD19" i="95"/>
  <c r="AC19" i="95"/>
  <c r="AB19" i="95"/>
  <c r="AA19" i="95"/>
  <c r="Z19" i="95"/>
  <c r="Y19" i="95"/>
  <c r="X19" i="95"/>
  <c r="W19" i="95"/>
  <c r="V19" i="95"/>
  <c r="U19" i="95"/>
  <c r="T19" i="95"/>
  <c r="S19" i="95"/>
  <c r="P19" i="95"/>
  <c r="O19" i="95"/>
  <c r="AD18" i="95"/>
  <c r="AC18" i="95"/>
  <c r="AB18" i="95"/>
  <c r="AA18" i="95"/>
  <c r="Z18" i="95"/>
  <c r="Y18" i="95"/>
  <c r="X18" i="95"/>
  <c r="W18" i="95"/>
  <c r="V18" i="95"/>
  <c r="U18" i="95"/>
  <c r="T18" i="95"/>
  <c r="S18" i="95"/>
  <c r="P18" i="95"/>
  <c r="O18" i="95"/>
  <c r="AF17" i="95"/>
  <c r="AD17" i="95"/>
  <c r="AC17" i="95"/>
  <c r="AB17" i="95"/>
  <c r="AA17" i="95"/>
  <c r="Z17" i="95"/>
  <c r="Y17" i="95"/>
  <c r="X17" i="95"/>
  <c r="W17" i="95"/>
  <c r="V17" i="95"/>
  <c r="U17" i="95"/>
  <c r="T17" i="95"/>
  <c r="S17" i="95"/>
  <c r="P17" i="95"/>
  <c r="O17" i="95"/>
  <c r="AD16" i="95"/>
  <c r="AC16" i="95"/>
  <c r="AB16" i="95"/>
  <c r="AA16" i="95"/>
  <c r="Z16" i="95"/>
  <c r="Y16" i="95"/>
  <c r="X16" i="95"/>
  <c r="W16" i="95"/>
  <c r="V16" i="95"/>
  <c r="U16" i="95"/>
  <c r="T16" i="95"/>
  <c r="S16" i="95"/>
  <c r="P16" i="95"/>
  <c r="O16" i="95"/>
  <c r="AD15" i="95"/>
  <c r="AC15" i="95"/>
  <c r="AB15" i="95"/>
  <c r="AA15" i="95"/>
  <c r="Z15" i="95"/>
  <c r="Y15" i="95"/>
  <c r="X15" i="95"/>
  <c r="W15" i="95"/>
  <c r="V15" i="95"/>
  <c r="U15" i="95"/>
  <c r="T15" i="95"/>
  <c r="S15" i="95"/>
  <c r="P15" i="95"/>
  <c r="O15" i="95"/>
  <c r="AD14" i="95"/>
  <c r="AC14" i="95"/>
  <c r="AB14" i="95"/>
  <c r="AA14" i="95"/>
  <c r="Z14" i="95"/>
  <c r="Y14" i="95"/>
  <c r="X14" i="95"/>
  <c r="W14" i="95"/>
  <c r="V14" i="95"/>
  <c r="U14" i="95"/>
  <c r="T14" i="95"/>
  <c r="S14" i="95"/>
  <c r="P14" i="95"/>
  <c r="O14" i="95"/>
  <c r="AF13" i="95"/>
  <c r="AD13" i="95"/>
  <c r="AC13" i="95"/>
  <c r="AB13" i="95"/>
  <c r="AA13" i="95"/>
  <c r="Z13" i="95"/>
  <c r="Y13" i="95"/>
  <c r="X13" i="95"/>
  <c r="W13" i="95"/>
  <c r="V13" i="95"/>
  <c r="U13" i="95"/>
  <c r="T13" i="95"/>
  <c r="S13" i="95"/>
  <c r="P13" i="95"/>
  <c r="O13" i="95"/>
  <c r="AD12" i="95"/>
  <c r="AC12" i="95"/>
  <c r="AB12" i="95"/>
  <c r="AA12" i="95"/>
  <c r="Z12" i="95"/>
  <c r="Y12" i="95"/>
  <c r="X12" i="95"/>
  <c r="W12" i="95"/>
  <c r="V12" i="95"/>
  <c r="U12" i="95"/>
  <c r="T12" i="95"/>
  <c r="S12" i="95"/>
  <c r="P12" i="95"/>
  <c r="O12" i="95"/>
  <c r="AD11" i="95"/>
  <c r="AC11" i="95"/>
  <c r="AB11" i="95"/>
  <c r="AA11" i="95"/>
  <c r="Z11" i="95"/>
  <c r="Y11" i="95"/>
  <c r="X11" i="95"/>
  <c r="W11" i="95"/>
  <c r="V11" i="95"/>
  <c r="U11" i="95"/>
  <c r="T11" i="95"/>
  <c r="S11" i="95"/>
  <c r="P11" i="95"/>
  <c r="O11" i="95"/>
  <c r="AD10" i="95"/>
  <c r="AC10" i="95"/>
  <c r="AC28" i="95" s="1"/>
  <c r="AB10" i="95"/>
  <c r="AA10" i="95"/>
  <c r="Z10" i="95"/>
  <c r="Y10" i="95"/>
  <c r="Y28" i="95" s="1"/>
  <c r="X10" i="95"/>
  <c r="W10" i="95"/>
  <c r="V10" i="95"/>
  <c r="U10" i="95"/>
  <c r="U28" i="95" s="1"/>
  <c r="T10" i="95"/>
  <c r="S10" i="95"/>
  <c r="P10" i="95"/>
  <c r="O10" i="95"/>
  <c r="O58" i="95" s="1"/>
  <c r="K6" i="95"/>
  <c r="G5" i="95"/>
  <c r="D5" i="95"/>
  <c r="C3" i="95"/>
  <c r="N58" i="94"/>
  <c r="M58" i="94"/>
  <c r="L58" i="94"/>
  <c r="K58" i="94"/>
  <c r="J58" i="94"/>
  <c r="I58" i="94"/>
  <c r="H58" i="94"/>
  <c r="G58" i="94"/>
  <c r="F58" i="94"/>
  <c r="E58" i="94"/>
  <c r="D58" i="94"/>
  <c r="C58" i="94"/>
  <c r="P57" i="94"/>
  <c r="O57" i="94"/>
  <c r="P56" i="94"/>
  <c r="O56" i="94"/>
  <c r="P55" i="94"/>
  <c r="O55" i="94"/>
  <c r="P54" i="94"/>
  <c r="O54" i="94"/>
  <c r="P53" i="94"/>
  <c r="O53" i="94"/>
  <c r="P52" i="94"/>
  <c r="O52" i="94"/>
  <c r="P51" i="94"/>
  <c r="O51" i="94"/>
  <c r="P50" i="94"/>
  <c r="O50" i="94"/>
  <c r="AE20" i="94" s="1"/>
  <c r="P49" i="94"/>
  <c r="O49" i="94"/>
  <c r="P48" i="94"/>
  <c r="O48" i="94"/>
  <c r="P47" i="94"/>
  <c r="AF19" i="94" s="1"/>
  <c r="O47" i="94"/>
  <c r="P46" i="94"/>
  <c r="O46" i="94"/>
  <c r="AE19" i="94" s="1"/>
  <c r="P45" i="94"/>
  <c r="O45" i="94"/>
  <c r="P44" i="94"/>
  <c r="O44" i="94"/>
  <c r="P43" i="94"/>
  <c r="O43" i="94"/>
  <c r="P42" i="94"/>
  <c r="AF18" i="94" s="1"/>
  <c r="O42" i="94"/>
  <c r="AE18" i="94" s="1"/>
  <c r="P41" i="94"/>
  <c r="O41" i="94"/>
  <c r="P40" i="94"/>
  <c r="O40" i="94"/>
  <c r="P39" i="94"/>
  <c r="O39" i="94"/>
  <c r="P38" i="94"/>
  <c r="O38" i="94"/>
  <c r="AE17" i="94" s="1"/>
  <c r="P37" i="94"/>
  <c r="O37" i="94"/>
  <c r="P36" i="94"/>
  <c r="O36" i="94"/>
  <c r="P35" i="94"/>
  <c r="O35" i="94"/>
  <c r="P34" i="94"/>
  <c r="O34" i="94"/>
  <c r="AE16" i="94" s="1"/>
  <c r="P33" i="94"/>
  <c r="O33" i="94"/>
  <c r="P32" i="94"/>
  <c r="O32" i="94"/>
  <c r="P31" i="94"/>
  <c r="AF15" i="94" s="1"/>
  <c r="O31" i="94"/>
  <c r="P30" i="94"/>
  <c r="O30" i="94"/>
  <c r="AE15" i="94" s="1"/>
  <c r="P29" i="94"/>
  <c r="O29" i="94"/>
  <c r="P28" i="94"/>
  <c r="O28" i="94"/>
  <c r="P27" i="94"/>
  <c r="O27" i="94"/>
  <c r="P26" i="94"/>
  <c r="AF14" i="94" s="1"/>
  <c r="O26" i="94"/>
  <c r="AE14" i="94" s="1"/>
  <c r="P25" i="94"/>
  <c r="O25" i="94"/>
  <c r="P24" i="94"/>
  <c r="O24" i="94"/>
  <c r="P23" i="94"/>
  <c r="O23" i="94"/>
  <c r="P22" i="94"/>
  <c r="O22" i="94"/>
  <c r="AE13" i="94" s="1"/>
  <c r="AE26" i="94" s="1"/>
  <c r="AF21" i="94"/>
  <c r="AD21" i="94"/>
  <c r="AC21" i="94"/>
  <c r="AB21" i="94"/>
  <c r="AA21" i="94"/>
  <c r="Z21" i="94"/>
  <c r="Y21" i="94"/>
  <c r="X21" i="94"/>
  <c r="W21" i="94"/>
  <c r="V21" i="94"/>
  <c r="U21" i="94"/>
  <c r="T21" i="94"/>
  <c r="S21" i="94"/>
  <c r="P21" i="94"/>
  <c r="O21" i="94"/>
  <c r="AF20" i="94"/>
  <c r="AD20" i="94"/>
  <c r="AC20" i="94"/>
  <c r="AB20" i="94"/>
  <c r="AA20" i="94"/>
  <c r="Z20" i="94"/>
  <c r="Y20" i="94"/>
  <c r="X20" i="94"/>
  <c r="W20" i="94"/>
  <c r="V20" i="94"/>
  <c r="U20" i="94"/>
  <c r="T20" i="94"/>
  <c r="S20" i="94"/>
  <c r="P20" i="94"/>
  <c r="O20" i="94"/>
  <c r="AD19" i="94"/>
  <c r="AD27" i="94" s="1"/>
  <c r="AC19" i="94"/>
  <c r="AB19" i="94"/>
  <c r="AA19" i="94"/>
  <c r="Z19" i="94"/>
  <c r="Z27" i="94" s="1"/>
  <c r="Y19" i="94"/>
  <c r="X19" i="94"/>
  <c r="W19" i="94"/>
  <c r="V19" i="94"/>
  <c r="V27" i="94" s="1"/>
  <c r="U19" i="94"/>
  <c r="U27" i="94" s="1"/>
  <c r="T19" i="94"/>
  <c r="S19" i="94"/>
  <c r="P19" i="94"/>
  <c r="O19" i="94"/>
  <c r="AD18" i="94"/>
  <c r="AC18" i="94"/>
  <c r="AB18" i="94"/>
  <c r="AA18" i="94"/>
  <c r="Z18" i="94"/>
  <c r="Y18" i="94"/>
  <c r="X18" i="94"/>
  <c r="W18" i="94"/>
  <c r="V18" i="94"/>
  <c r="U18" i="94"/>
  <c r="T18" i="94"/>
  <c r="S18" i="94"/>
  <c r="P18" i="94"/>
  <c r="O18" i="94"/>
  <c r="AE12" i="94" s="1"/>
  <c r="AF17" i="94"/>
  <c r="AD17" i="94"/>
  <c r="AC17" i="94"/>
  <c r="AB17" i="94"/>
  <c r="AA17" i="94"/>
  <c r="Z17" i="94"/>
  <c r="Y17" i="94"/>
  <c r="X17" i="94"/>
  <c r="W17" i="94"/>
  <c r="V17" i="94"/>
  <c r="U17" i="94"/>
  <c r="T17" i="94"/>
  <c r="S17" i="94"/>
  <c r="P17" i="94"/>
  <c r="O17" i="94"/>
  <c r="AF16" i="94"/>
  <c r="AD16" i="94"/>
  <c r="AC16" i="94"/>
  <c r="AB16" i="94"/>
  <c r="AA16" i="94"/>
  <c r="Z16" i="94"/>
  <c r="Y16" i="94"/>
  <c r="X16" i="94"/>
  <c r="W16" i="94"/>
  <c r="V16" i="94"/>
  <c r="U16" i="94"/>
  <c r="T16" i="94"/>
  <c r="S16" i="94"/>
  <c r="P16" i="94"/>
  <c r="O16" i="94"/>
  <c r="AD15" i="94"/>
  <c r="AC15" i="94"/>
  <c r="AB15" i="94"/>
  <c r="AA15" i="94"/>
  <c r="Z15" i="94"/>
  <c r="Y15" i="94"/>
  <c r="X15" i="94"/>
  <c r="W15" i="94"/>
  <c r="V15" i="94"/>
  <c r="U15" i="94"/>
  <c r="T15" i="94"/>
  <c r="S15" i="94"/>
  <c r="P15" i="94"/>
  <c r="AF11" i="94" s="1"/>
  <c r="O15" i="94"/>
  <c r="AD14" i="94"/>
  <c r="AC14" i="94"/>
  <c r="AB14" i="94"/>
  <c r="AA14" i="94"/>
  <c r="Z14" i="94"/>
  <c r="Y14" i="94"/>
  <c r="X14" i="94"/>
  <c r="W14" i="94"/>
  <c r="V14" i="94"/>
  <c r="U14" i="94"/>
  <c r="T14" i="94"/>
  <c r="S14" i="94"/>
  <c r="P14" i="94"/>
  <c r="O14" i="94"/>
  <c r="AE11" i="94" s="1"/>
  <c r="AF13" i="94"/>
  <c r="AD13" i="94"/>
  <c r="AC13" i="94"/>
  <c r="AB13" i="94"/>
  <c r="AB26" i="94" s="1"/>
  <c r="AA13" i="94"/>
  <c r="Z13" i="94"/>
  <c r="Y13" i="94"/>
  <c r="X13" i="94"/>
  <c r="X26" i="94" s="1"/>
  <c r="W13" i="94"/>
  <c r="V13" i="94"/>
  <c r="U13" i="94"/>
  <c r="T13" i="94"/>
  <c r="T26" i="94" s="1"/>
  <c r="S13" i="94"/>
  <c r="P13" i="94"/>
  <c r="O13" i="94"/>
  <c r="AF12" i="94"/>
  <c r="AD12" i="94"/>
  <c r="AC12" i="94"/>
  <c r="AB12" i="94"/>
  <c r="AA12" i="94"/>
  <c r="Z12" i="94"/>
  <c r="Y12" i="94"/>
  <c r="X12" i="94"/>
  <c r="W12" i="94"/>
  <c r="V12" i="94"/>
  <c r="U12" i="94"/>
  <c r="T12" i="94"/>
  <c r="S12" i="94"/>
  <c r="P12" i="94"/>
  <c r="O12" i="94"/>
  <c r="AD11" i="94"/>
  <c r="AC11" i="94"/>
  <c r="AB11" i="94"/>
  <c r="AA11" i="94"/>
  <c r="Z11" i="94"/>
  <c r="Y11" i="94"/>
  <c r="X11" i="94"/>
  <c r="W11" i="94"/>
  <c r="V11" i="94"/>
  <c r="U11" i="94"/>
  <c r="T11" i="94"/>
  <c r="S11" i="94"/>
  <c r="P11" i="94"/>
  <c r="O11" i="94"/>
  <c r="AD10" i="94"/>
  <c r="AC10" i="94"/>
  <c r="AB10" i="94"/>
  <c r="AA10" i="94"/>
  <c r="Z10" i="94"/>
  <c r="Y10" i="94"/>
  <c r="X10" i="94"/>
  <c r="W10" i="94"/>
  <c r="V10" i="94"/>
  <c r="U10" i="94"/>
  <c r="T10" i="94"/>
  <c r="S10" i="94"/>
  <c r="P10" i="94"/>
  <c r="O10" i="94"/>
  <c r="K6" i="94"/>
  <c r="G6" i="94"/>
  <c r="D6" i="94"/>
  <c r="K5" i="94"/>
  <c r="G5" i="94"/>
  <c r="D5" i="94"/>
  <c r="C3" i="94"/>
  <c r="N58" i="93"/>
  <c r="M58" i="93"/>
  <c r="L58" i="93"/>
  <c r="K58" i="93"/>
  <c r="J58" i="93"/>
  <c r="I58" i="93"/>
  <c r="H58" i="93"/>
  <c r="G58" i="93"/>
  <c r="F58" i="93"/>
  <c r="E58" i="93"/>
  <c r="D58" i="93"/>
  <c r="C58" i="93"/>
  <c r="P57" i="93"/>
  <c r="O57" i="93"/>
  <c r="P56" i="93"/>
  <c r="O56" i="93"/>
  <c r="P55" i="93"/>
  <c r="O55" i="93"/>
  <c r="P54" i="93"/>
  <c r="AF21" i="93" s="1"/>
  <c r="O54" i="93"/>
  <c r="AE21" i="93" s="1"/>
  <c r="P53" i="93"/>
  <c r="O53" i="93"/>
  <c r="P52" i="93"/>
  <c r="O52" i="93"/>
  <c r="P51" i="93"/>
  <c r="O51" i="93"/>
  <c r="P50" i="93"/>
  <c r="AF20" i="93" s="1"/>
  <c r="O50" i="93"/>
  <c r="AE20" i="93" s="1"/>
  <c r="P49" i="93"/>
  <c r="O49" i="93"/>
  <c r="P48" i="93"/>
  <c r="O48" i="93"/>
  <c r="P47" i="93"/>
  <c r="O47" i="93"/>
  <c r="P46" i="93"/>
  <c r="AF19" i="93" s="1"/>
  <c r="AF27" i="93" s="1"/>
  <c r="O46" i="93"/>
  <c r="AE19" i="93" s="1"/>
  <c r="AE27" i="93" s="1"/>
  <c r="P45" i="93"/>
  <c r="O45" i="93"/>
  <c r="P44" i="93"/>
  <c r="O44" i="93"/>
  <c r="P43" i="93"/>
  <c r="O43" i="93"/>
  <c r="P42" i="93"/>
  <c r="AF18" i="93" s="1"/>
  <c r="O42" i="93"/>
  <c r="AE18" i="93" s="1"/>
  <c r="P41" i="93"/>
  <c r="O41" i="93"/>
  <c r="P40" i="93"/>
  <c r="O40" i="93"/>
  <c r="P39" i="93"/>
  <c r="O39" i="93"/>
  <c r="P38" i="93"/>
  <c r="AF17" i="93" s="1"/>
  <c r="O38" i="93"/>
  <c r="AE17" i="93" s="1"/>
  <c r="P37" i="93"/>
  <c r="O37" i="93"/>
  <c r="P36" i="93"/>
  <c r="O36" i="93"/>
  <c r="P35" i="93"/>
  <c r="O35" i="93"/>
  <c r="P34" i="93"/>
  <c r="AF16" i="93" s="1"/>
  <c r="O34" i="93"/>
  <c r="AE16" i="93" s="1"/>
  <c r="P33" i="93"/>
  <c r="O33" i="93"/>
  <c r="P32" i="93"/>
  <c r="O32" i="93"/>
  <c r="P31" i="93"/>
  <c r="O31" i="93"/>
  <c r="P30" i="93"/>
  <c r="AF15" i="93" s="1"/>
  <c r="O30" i="93"/>
  <c r="AE15" i="93" s="1"/>
  <c r="P29" i="93"/>
  <c r="O29" i="93"/>
  <c r="P28" i="93"/>
  <c r="O28" i="93"/>
  <c r="P27" i="93"/>
  <c r="O27" i="93"/>
  <c r="P26" i="93"/>
  <c r="AF14" i="93" s="1"/>
  <c r="O26" i="93"/>
  <c r="AE14" i="93" s="1"/>
  <c r="P25" i="93"/>
  <c r="O25" i="93"/>
  <c r="P24" i="93"/>
  <c r="O24" i="93"/>
  <c r="P23" i="93"/>
  <c r="O23" i="93"/>
  <c r="P22" i="93"/>
  <c r="AF13" i="93" s="1"/>
  <c r="AF26" i="93" s="1"/>
  <c r="O22" i="93"/>
  <c r="AE13" i="93" s="1"/>
  <c r="AE26" i="93" s="1"/>
  <c r="AD21" i="93"/>
  <c r="AC21" i="93"/>
  <c r="AB21" i="93"/>
  <c r="AA21" i="93"/>
  <c r="Z21" i="93"/>
  <c r="Y21" i="93"/>
  <c r="X21" i="93"/>
  <c r="W21" i="93"/>
  <c r="V21" i="93"/>
  <c r="U21" i="93"/>
  <c r="T21" i="93"/>
  <c r="S21" i="93"/>
  <c r="P21" i="93"/>
  <c r="O21" i="93"/>
  <c r="AD20" i="93"/>
  <c r="AC20" i="93"/>
  <c r="AB20" i="93"/>
  <c r="AA20" i="93"/>
  <c r="Z20" i="93"/>
  <c r="Y20" i="93"/>
  <c r="X20" i="93"/>
  <c r="W20" i="93"/>
  <c r="V20" i="93"/>
  <c r="U20" i="93"/>
  <c r="T20" i="93"/>
  <c r="S20" i="93"/>
  <c r="P20" i="93"/>
  <c r="O20" i="93"/>
  <c r="AD19" i="93"/>
  <c r="AD27" i="93" s="1"/>
  <c r="AC19" i="93"/>
  <c r="AC27" i="93" s="1"/>
  <c r="AB19" i="93"/>
  <c r="AB24" i="93" s="1"/>
  <c r="AA19" i="93"/>
  <c r="AA27" i="93" s="1"/>
  <c r="Z19" i="93"/>
  <c r="Z27" i="93" s="1"/>
  <c r="Y19" i="93"/>
  <c r="Y27" i="93" s="1"/>
  <c r="X19" i="93"/>
  <c r="X27" i="93" s="1"/>
  <c r="W19" i="93"/>
  <c r="W27" i="93" s="1"/>
  <c r="V19" i="93"/>
  <c r="V27" i="93" s="1"/>
  <c r="U19" i="93"/>
  <c r="U27" i="93" s="1"/>
  <c r="T19" i="93"/>
  <c r="T24" i="93" s="1"/>
  <c r="S19" i="93"/>
  <c r="S27" i="93" s="1"/>
  <c r="P19" i="93"/>
  <c r="O19" i="93"/>
  <c r="AD18" i="93"/>
  <c r="AC18" i="93"/>
  <c r="AB18" i="93"/>
  <c r="AA18" i="93"/>
  <c r="Z18" i="93"/>
  <c r="Y18" i="93"/>
  <c r="X18" i="93"/>
  <c r="W18" i="93"/>
  <c r="V18" i="93"/>
  <c r="U18" i="93"/>
  <c r="T18" i="93"/>
  <c r="S18" i="93"/>
  <c r="P18" i="93"/>
  <c r="AF12" i="93" s="1"/>
  <c r="O18" i="93"/>
  <c r="AE12" i="93" s="1"/>
  <c r="AD17" i="93"/>
  <c r="AC17" i="93"/>
  <c r="AB17" i="93"/>
  <c r="AA17" i="93"/>
  <c r="Z17" i="93"/>
  <c r="Y17" i="93"/>
  <c r="X17" i="93"/>
  <c r="W17" i="93"/>
  <c r="V17" i="93"/>
  <c r="U17" i="93"/>
  <c r="T17" i="93"/>
  <c r="S17" i="93"/>
  <c r="P17" i="93"/>
  <c r="O17" i="93"/>
  <c r="AD16" i="93"/>
  <c r="AC16" i="93"/>
  <c r="AB16" i="93"/>
  <c r="AA16" i="93"/>
  <c r="Z16" i="93"/>
  <c r="Y16" i="93"/>
  <c r="X16" i="93"/>
  <c r="W16" i="93"/>
  <c r="V16" i="93"/>
  <c r="U16" i="93"/>
  <c r="T16" i="93"/>
  <c r="S16" i="93"/>
  <c r="P16" i="93"/>
  <c r="O16" i="93"/>
  <c r="AD15" i="93"/>
  <c r="AC15" i="93"/>
  <c r="AB15" i="93"/>
  <c r="AA15" i="93"/>
  <c r="Z15" i="93"/>
  <c r="Y15" i="93"/>
  <c r="X15" i="93"/>
  <c r="W15" i="93"/>
  <c r="V15" i="93"/>
  <c r="U15" i="93"/>
  <c r="T15" i="93"/>
  <c r="S15" i="93"/>
  <c r="P15" i="93"/>
  <c r="O15" i="93"/>
  <c r="AD14" i="93"/>
  <c r="AC14" i="93"/>
  <c r="AB14" i="93"/>
  <c r="AA14" i="93"/>
  <c r="Z14" i="93"/>
  <c r="Y14" i="93"/>
  <c r="X14" i="93"/>
  <c r="W14" i="93"/>
  <c r="V14" i="93"/>
  <c r="U14" i="93"/>
  <c r="T14" i="93"/>
  <c r="S14" i="93"/>
  <c r="P14" i="93"/>
  <c r="AF11" i="93" s="1"/>
  <c r="O14" i="93"/>
  <c r="AE11" i="93" s="1"/>
  <c r="AD13" i="93"/>
  <c r="AD26" i="93" s="1"/>
  <c r="AC13" i="93"/>
  <c r="AC26" i="93" s="1"/>
  <c r="AB13" i="93"/>
  <c r="AB23" i="93" s="1"/>
  <c r="AA13" i="93"/>
  <c r="AA26" i="93" s="1"/>
  <c r="Z13" i="93"/>
  <c r="Z26" i="93" s="1"/>
  <c r="Y13" i="93"/>
  <c r="Y26" i="93" s="1"/>
  <c r="X13" i="93"/>
  <c r="X26" i="93" s="1"/>
  <c r="W13" i="93"/>
  <c r="W26" i="93" s="1"/>
  <c r="V13" i="93"/>
  <c r="V26" i="93" s="1"/>
  <c r="U13" i="93"/>
  <c r="U26" i="93" s="1"/>
  <c r="T13" i="93"/>
  <c r="T23" i="93" s="1"/>
  <c r="S13" i="93"/>
  <c r="S26" i="93" s="1"/>
  <c r="P13" i="93"/>
  <c r="O13" i="93"/>
  <c r="AD12" i="93"/>
  <c r="AC12" i="93"/>
  <c r="AB12" i="93"/>
  <c r="AA12" i="93"/>
  <c r="Z12" i="93"/>
  <c r="Y12" i="93"/>
  <c r="X12" i="93"/>
  <c r="W12" i="93"/>
  <c r="V12" i="93"/>
  <c r="U12" i="93"/>
  <c r="T12" i="93"/>
  <c r="S12" i="93"/>
  <c r="P12" i="93"/>
  <c r="O12" i="93"/>
  <c r="AD11" i="93"/>
  <c r="AC11" i="93"/>
  <c r="AB11" i="93"/>
  <c r="AA11" i="93"/>
  <c r="Z11" i="93"/>
  <c r="Y11" i="93"/>
  <c r="X11" i="93"/>
  <c r="W11" i="93"/>
  <c r="V11" i="93"/>
  <c r="U11" i="93"/>
  <c r="T11" i="93"/>
  <c r="S11" i="93"/>
  <c r="P11" i="93"/>
  <c r="O11" i="93"/>
  <c r="AD10" i="93"/>
  <c r="AC10" i="93"/>
  <c r="AB10" i="93"/>
  <c r="AA10" i="93"/>
  <c r="Z10" i="93"/>
  <c r="Y10" i="93"/>
  <c r="X10" i="93"/>
  <c r="W10" i="93"/>
  <c r="V10" i="93"/>
  <c r="U10" i="93"/>
  <c r="T10" i="93"/>
  <c r="S10" i="93"/>
  <c r="P10" i="93"/>
  <c r="O10" i="93"/>
  <c r="K6" i="93"/>
  <c r="AE21" i="94" l="1"/>
  <c r="AE27" i="94" s="1"/>
  <c r="AF10" i="93"/>
  <c r="AF28" i="93" s="1"/>
  <c r="V28" i="93"/>
  <c r="AF12" i="95"/>
  <c r="T26" i="96"/>
  <c r="X26" i="96"/>
  <c r="AB26" i="96"/>
  <c r="AE11" i="96"/>
  <c r="AF11" i="96"/>
  <c r="AE12" i="96"/>
  <c r="T28" i="94"/>
  <c r="X28" i="94"/>
  <c r="AB28" i="94"/>
  <c r="Z28" i="93"/>
  <c r="S28" i="93"/>
  <c r="W28" i="93"/>
  <c r="AA28" i="93"/>
  <c r="O58" i="94"/>
  <c r="K60" i="94" s="1"/>
  <c r="U28" i="94"/>
  <c r="Y28" i="94"/>
  <c r="AC28" i="94"/>
  <c r="U26" i="94"/>
  <c r="Y26" i="94"/>
  <c r="AC26" i="94"/>
  <c r="S27" i="94"/>
  <c r="W27" i="94"/>
  <c r="AA27" i="94"/>
  <c r="AF27" i="94"/>
  <c r="AF10" i="96"/>
  <c r="P58" i="94"/>
  <c r="G59" i="94" s="1"/>
  <c r="V28" i="94"/>
  <c r="Z28" i="94"/>
  <c r="AD28" i="94"/>
  <c r="V26" i="94"/>
  <c r="Z26" i="94"/>
  <c r="AD26" i="94"/>
  <c r="T27" i="94"/>
  <c r="X27" i="94"/>
  <c r="AB27" i="94"/>
  <c r="T26" i="95"/>
  <c r="X26" i="95"/>
  <c r="AB26" i="95"/>
  <c r="AE11" i="95"/>
  <c r="AF11" i="95"/>
  <c r="AE12" i="95"/>
  <c r="V27" i="95"/>
  <c r="Z27" i="95"/>
  <c r="AD27" i="95"/>
  <c r="AE13" i="95"/>
  <c r="AE14" i="95"/>
  <c r="O58" i="96"/>
  <c r="D60" i="96" s="1"/>
  <c r="U28" i="96"/>
  <c r="Y28" i="96"/>
  <c r="AC28" i="96"/>
  <c r="O58" i="93"/>
  <c r="E60" i="93" s="1"/>
  <c r="U28" i="93"/>
  <c r="Y28" i="93"/>
  <c r="AC28" i="93"/>
  <c r="S28" i="94"/>
  <c r="W28" i="94"/>
  <c r="AA28" i="94"/>
  <c r="S26" i="94"/>
  <c r="W26" i="94"/>
  <c r="AA26" i="94"/>
  <c r="AF26" i="94"/>
  <c r="Y27" i="94"/>
  <c r="AC27" i="94"/>
  <c r="AF10" i="95"/>
  <c r="AF28" i="95" s="1"/>
  <c r="AF28" i="96"/>
  <c r="T22" i="93"/>
  <c r="X28" i="93"/>
  <c r="AB28" i="93"/>
  <c r="K60" i="93"/>
  <c r="V28" i="95"/>
  <c r="Z25" i="95"/>
  <c r="AD28" i="95"/>
  <c r="U26" i="95"/>
  <c r="Y26" i="95"/>
  <c r="AC26" i="95"/>
  <c r="S27" i="95"/>
  <c r="W27" i="95"/>
  <c r="AA27" i="95"/>
  <c r="AF27" i="95"/>
  <c r="P58" i="95"/>
  <c r="N59" i="95" s="1"/>
  <c r="V28" i="96"/>
  <c r="Z22" i="96"/>
  <c r="AD28" i="96"/>
  <c r="U26" i="96"/>
  <c r="Y26" i="96"/>
  <c r="AC26" i="96"/>
  <c r="S27" i="96"/>
  <c r="W27" i="96"/>
  <c r="AA27" i="96"/>
  <c r="AF27" i="96"/>
  <c r="P58" i="96"/>
  <c r="P58" i="93"/>
  <c r="F59" i="93" s="1"/>
  <c r="AE10" i="94"/>
  <c r="AE28" i="94" s="1"/>
  <c r="S28" i="95"/>
  <c r="W28" i="95"/>
  <c r="AA28" i="95"/>
  <c r="V26" i="95"/>
  <c r="Z26" i="95"/>
  <c r="AD26" i="95"/>
  <c r="T27" i="95"/>
  <c r="X27" i="95"/>
  <c r="AB27" i="95"/>
  <c r="AE15" i="95"/>
  <c r="AE16" i="95"/>
  <c r="AE17" i="95"/>
  <c r="AE26" i="95" s="1"/>
  <c r="AE18" i="95"/>
  <c r="AE19" i="95"/>
  <c r="AE20" i="95"/>
  <c r="AE21" i="95"/>
  <c r="S28" i="96"/>
  <c r="W28" i="96"/>
  <c r="AA28" i="96"/>
  <c r="V23" i="96"/>
  <c r="Z26" i="96"/>
  <c r="AD26" i="96"/>
  <c r="T27" i="96"/>
  <c r="X27" i="96"/>
  <c r="AB24" i="96"/>
  <c r="AE15" i="96"/>
  <c r="AE16" i="96"/>
  <c r="AE17" i="96"/>
  <c r="AE18" i="96"/>
  <c r="AE19" i="96"/>
  <c r="AE20" i="96"/>
  <c r="AE21" i="96"/>
  <c r="AE27" i="96" s="1"/>
  <c r="AD28" i="93"/>
  <c r="AF10" i="94"/>
  <c r="AF28" i="94" s="1"/>
  <c r="T28" i="95"/>
  <c r="X28" i="95"/>
  <c r="AB28" i="95"/>
  <c r="S26" i="95"/>
  <c r="W26" i="95"/>
  <c r="AA26" i="95"/>
  <c r="AF26" i="95"/>
  <c r="U27" i="95"/>
  <c r="Y27" i="95"/>
  <c r="AC27" i="95"/>
  <c r="T28" i="96"/>
  <c r="X25" i="96"/>
  <c r="AB28" i="96"/>
  <c r="S26" i="96"/>
  <c r="W26" i="96"/>
  <c r="AA26" i="96"/>
  <c r="AF23" i="96"/>
  <c r="U27" i="96"/>
  <c r="Y27" i="96"/>
  <c r="AC27" i="96"/>
  <c r="F59" i="96"/>
  <c r="N59" i="96"/>
  <c r="K59" i="96"/>
  <c r="G59" i="96"/>
  <c r="C59" i="96"/>
  <c r="J59" i="96"/>
  <c r="E60" i="96"/>
  <c r="M59" i="96"/>
  <c r="K60" i="96"/>
  <c r="L60" i="96"/>
  <c r="T22" i="96"/>
  <c r="AF22" i="96"/>
  <c r="X23" i="96"/>
  <c r="T24" i="96"/>
  <c r="X24" i="96"/>
  <c r="T25" i="96"/>
  <c r="AF25" i="96"/>
  <c r="AF26" i="96"/>
  <c r="AB27" i="96"/>
  <c r="U22" i="96"/>
  <c r="Y22" i="96"/>
  <c r="AC22" i="96"/>
  <c r="U23" i="96"/>
  <c r="Y23" i="96"/>
  <c r="AC23" i="96"/>
  <c r="U24" i="96"/>
  <c r="Y24" i="96"/>
  <c r="AC24" i="96"/>
  <c r="U25" i="96"/>
  <c r="Y25" i="96"/>
  <c r="AC25" i="96"/>
  <c r="AB22" i="96"/>
  <c r="AB23" i="96"/>
  <c r="AF24" i="96"/>
  <c r="AB25" i="96"/>
  <c r="X28" i="96"/>
  <c r="V22" i="96"/>
  <c r="AD22" i="96"/>
  <c r="Z23" i="96"/>
  <c r="AD23" i="96"/>
  <c r="V24" i="96"/>
  <c r="Z24" i="96"/>
  <c r="AD24" i="96"/>
  <c r="V25" i="96"/>
  <c r="Z25" i="96"/>
  <c r="AD25" i="96"/>
  <c r="V26" i="96"/>
  <c r="Z28" i="96"/>
  <c r="D59" i="96"/>
  <c r="H59" i="96"/>
  <c r="L59" i="96"/>
  <c r="X22" i="96"/>
  <c r="T23" i="96"/>
  <c r="AE10" i="96"/>
  <c r="S22" i="96"/>
  <c r="W22" i="96"/>
  <c r="AA22" i="96"/>
  <c r="S23" i="96"/>
  <c r="W23" i="96"/>
  <c r="AA23" i="96"/>
  <c r="S24" i="96"/>
  <c r="W24" i="96"/>
  <c r="AA24" i="96"/>
  <c r="S25" i="96"/>
  <c r="W25" i="96"/>
  <c r="AA25" i="96"/>
  <c r="E59" i="96"/>
  <c r="I59" i="96"/>
  <c r="C59" i="95"/>
  <c r="D60" i="95"/>
  <c r="L60" i="95"/>
  <c r="E60" i="95"/>
  <c r="I60" i="95"/>
  <c r="G60" i="95"/>
  <c r="C60" i="95"/>
  <c r="K60" i="95"/>
  <c r="J60" i="95"/>
  <c r="F60" i="95"/>
  <c r="H60" i="95"/>
  <c r="N60" i="95"/>
  <c r="T22" i="95"/>
  <c r="X22" i="95"/>
  <c r="AB22" i="95"/>
  <c r="AF22" i="95"/>
  <c r="T23" i="95"/>
  <c r="X23" i="95"/>
  <c r="AB23" i="95"/>
  <c r="AF23" i="95"/>
  <c r="T24" i="95"/>
  <c r="X24" i="95"/>
  <c r="AB24" i="95"/>
  <c r="AF24" i="95"/>
  <c r="T25" i="95"/>
  <c r="X25" i="95"/>
  <c r="AB25" i="95"/>
  <c r="AF25" i="95"/>
  <c r="U22" i="95"/>
  <c r="Y22" i="95"/>
  <c r="AC22" i="95"/>
  <c r="U23" i="95"/>
  <c r="Y23" i="95"/>
  <c r="AC23" i="95"/>
  <c r="U24" i="95"/>
  <c r="Y24" i="95"/>
  <c r="AC24" i="95"/>
  <c r="U25" i="95"/>
  <c r="Y25" i="95"/>
  <c r="AC25" i="95"/>
  <c r="V22" i="95"/>
  <c r="AD22" i="95"/>
  <c r="V23" i="95"/>
  <c r="Z23" i="95"/>
  <c r="AD23" i="95"/>
  <c r="V24" i="95"/>
  <c r="Z24" i="95"/>
  <c r="AD24" i="95"/>
  <c r="V25" i="95"/>
  <c r="AD25" i="95"/>
  <c r="Z28" i="95"/>
  <c r="L59" i="95"/>
  <c r="Z22" i="95"/>
  <c r="AE10" i="95"/>
  <c r="S22" i="95"/>
  <c r="W22" i="95"/>
  <c r="AA22" i="95"/>
  <c r="S23" i="95"/>
  <c r="W23" i="95"/>
  <c r="AA23" i="95"/>
  <c r="S24" i="95"/>
  <c r="W24" i="95"/>
  <c r="AA24" i="95"/>
  <c r="S25" i="95"/>
  <c r="W25" i="95"/>
  <c r="AA25" i="95"/>
  <c r="I59" i="95"/>
  <c r="F59" i="94"/>
  <c r="C60" i="94"/>
  <c r="J60" i="94"/>
  <c r="T22" i="94"/>
  <c r="X22" i="94"/>
  <c r="AB22" i="94"/>
  <c r="AF22" i="94"/>
  <c r="T23" i="94"/>
  <c r="X23" i="94"/>
  <c r="AB23" i="94"/>
  <c r="AF23" i="94"/>
  <c r="T24" i="94"/>
  <c r="X24" i="94"/>
  <c r="AB24" i="94"/>
  <c r="AF24" i="94"/>
  <c r="T25" i="94"/>
  <c r="X25" i="94"/>
  <c r="AB25" i="94"/>
  <c r="AF25" i="94"/>
  <c r="U22" i="94"/>
  <c r="Y22" i="94"/>
  <c r="AC22" i="94"/>
  <c r="U23" i="94"/>
  <c r="Y23" i="94"/>
  <c r="AC23" i="94"/>
  <c r="U24" i="94"/>
  <c r="Y24" i="94"/>
  <c r="AC24" i="94"/>
  <c r="U25" i="94"/>
  <c r="Y25" i="94"/>
  <c r="AC25" i="94"/>
  <c r="C59" i="94"/>
  <c r="V22" i="94"/>
  <c r="Z22" i="94"/>
  <c r="AD22" i="94"/>
  <c r="V23" i="94"/>
  <c r="Z23" i="94"/>
  <c r="AD23" i="94"/>
  <c r="V24" i="94"/>
  <c r="Z24" i="94"/>
  <c r="AD24" i="94"/>
  <c r="V25" i="94"/>
  <c r="Z25" i="94"/>
  <c r="AD25" i="94"/>
  <c r="H59" i="94"/>
  <c r="S22" i="94"/>
  <c r="W22" i="94"/>
  <c r="AA22" i="94"/>
  <c r="AE22" i="94"/>
  <c r="S23" i="94"/>
  <c r="W23" i="94"/>
  <c r="AA23" i="94"/>
  <c r="AE23" i="94"/>
  <c r="S24" i="94"/>
  <c r="W24" i="94"/>
  <c r="AA24" i="94"/>
  <c r="AE24" i="94"/>
  <c r="S25" i="94"/>
  <c r="W25" i="94"/>
  <c r="AA25" i="94"/>
  <c r="AE25" i="94"/>
  <c r="N59" i="93"/>
  <c r="L60" i="93"/>
  <c r="M59" i="93"/>
  <c r="J60" i="93"/>
  <c r="AB22" i="93"/>
  <c r="X23" i="93"/>
  <c r="AF23" i="93"/>
  <c r="X24" i="93"/>
  <c r="T25" i="93"/>
  <c r="AB25" i="93"/>
  <c r="T26" i="93"/>
  <c r="AB26" i="93"/>
  <c r="T27" i="93"/>
  <c r="AB27" i="93"/>
  <c r="T28" i="93"/>
  <c r="U22" i="93"/>
  <c r="Y22" i="93"/>
  <c r="AC22" i="93"/>
  <c r="U23" i="93"/>
  <c r="Y23" i="93"/>
  <c r="AC23" i="93"/>
  <c r="U24" i="93"/>
  <c r="Y24" i="93"/>
  <c r="AC24" i="93"/>
  <c r="U25" i="93"/>
  <c r="Y25" i="93"/>
  <c r="AC25" i="93"/>
  <c r="G59" i="93"/>
  <c r="X22" i="93"/>
  <c r="AF22" i="93"/>
  <c r="AF24" i="93"/>
  <c r="X25" i="93"/>
  <c r="AF25" i="93"/>
  <c r="V22" i="93"/>
  <c r="Z22" i="93"/>
  <c r="AD22" i="93"/>
  <c r="V23" i="93"/>
  <c r="Z23" i="93"/>
  <c r="AD23" i="93"/>
  <c r="V24" i="93"/>
  <c r="Z24" i="93"/>
  <c r="AD24" i="93"/>
  <c r="V25" i="93"/>
  <c r="Z25" i="93"/>
  <c r="AD25" i="93"/>
  <c r="H59" i="93"/>
  <c r="AE10" i="93"/>
  <c r="S22" i="93"/>
  <c r="W22" i="93"/>
  <c r="AA22" i="93"/>
  <c r="S23" i="93"/>
  <c r="W23" i="93"/>
  <c r="AA23" i="93"/>
  <c r="AE23" i="93"/>
  <c r="S24" i="93"/>
  <c r="W24" i="93"/>
  <c r="AA24" i="93"/>
  <c r="AE24" i="93"/>
  <c r="S25" i="93"/>
  <c r="W25" i="93"/>
  <c r="AA25" i="93"/>
  <c r="K6" i="98"/>
  <c r="K6" i="99" s="1"/>
  <c r="K6" i="100" s="1"/>
  <c r="K6" i="110" s="1"/>
  <c r="K5" i="110"/>
  <c r="G5" i="98"/>
  <c r="G5" i="99" s="1"/>
  <c r="G5" i="100" s="1"/>
  <c r="G5" i="110" s="1"/>
  <c r="K6" i="97"/>
  <c r="K5" i="97"/>
  <c r="G5" i="97"/>
  <c r="G6" i="108"/>
  <c r="G6" i="110"/>
  <c r="G6" i="107"/>
  <c r="G6" i="99"/>
  <c r="G6" i="97"/>
  <c r="D6" i="108"/>
  <c r="D6" i="110"/>
  <c r="D6" i="107"/>
  <c r="D6" i="99"/>
  <c r="D6" i="97"/>
  <c r="D5" i="110"/>
  <c r="D5" i="100"/>
  <c r="D5" i="98"/>
  <c r="F60" i="96" l="1"/>
  <c r="J60" i="96"/>
  <c r="AE24" i="96"/>
  <c r="AE27" i="95"/>
  <c r="G60" i="93"/>
  <c r="H60" i="93"/>
  <c r="N60" i="93"/>
  <c r="I60" i="93"/>
  <c r="D60" i="93"/>
  <c r="C60" i="96"/>
  <c r="H60" i="96"/>
  <c r="C60" i="93"/>
  <c r="F60" i="93"/>
  <c r="N60" i="96"/>
  <c r="G60" i="96"/>
  <c r="I60" i="96"/>
  <c r="D59" i="93"/>
  <c r="C59" i="93"/>
  <c r="I59" i="94"/>
  <c r="D59" i="94"/>
  <c r="N60" i="94"/>
  <c r="M59" i="94"/>
  <c r="L60" i="94"/>
  <c r="J59" i="94"/>
  <c r="E59" i="95"/>
  <c r="H59" i="95"/>
  <c r="AE24" i="95"/>
  <c r="F59" i="95"/>
  <c r="K59" i="95"/>
  <c r="I59" i="93"/>
  <c r="J59" i="93"/>
  <c r="E59" i="94"/>
  <c r="K59" i="94"/>
  <c r="G60" i="94"/>
  <c r="I60" i="94"/>
  <c r="H60" i="94"/>
  <c r="N59" i="94"/>
  <c r="D59" i="95"/>
  <c r="M59" i="95"/>
  <c r="J59" i="95"/>
  <c r="G59" i="95"/>
  <c r="AE26" i="96"/>
  <c r="AE23" i="95"/>
  <c r="E59" i="93"/>
  <c r="L59" i="93"/>
  <c r="K59" i="93"/>
  <c r="L59" i="94"/>
  <c r="F60" i="94"/>
  <c r="E60" i="94"/>
  <c r="D60" i="94"/>
  <c r="AE23" i="96"/>
  <c r="AE28" i="96"/>
  <c r="AE25" i="96"/>
  <c r="AE22" i="96"/>
  <c r="AE28" i="95"/>
  <c r="AE25" i="95"/>
  <c r="AE22" i="95"/>
  <c r="AE28" i="93"/>
  <c r="AE25" i="93"/>
  <c r="AE22" i="93"/>
  <c r="K5" i="108"/>
  <c r="K5" i="111" s="1"/>
  <c r="K5" i="107"/>
  <c r="K6" i="108"/>
  <c r="K6" i="111" s="1"/>
  <c r="K6" i="107"/>
  <c r="G5" i="107"/>
  <c r="G5" i="108"/>
  <c r="G5" i="111" s="1"/>
  <c r="AC33" i="110"/>
  <c r="AA33" i="110"/>
  <c r="Y33" i="110"/>
  <c r="W33" i="110"/>
  <c r="U33" i="110"/>
  <c r="S33" i="110"/>
  <c r="AA32" i="110"/>
  <c r="W32" i="110"/>
  <c r="S32" i="110"/>
  <c r="AC31" i="110"/>
  <c r="AA31" i="110"/>
  <c r="Y31" i="110"/>
  <c r="W31" i="110"/>
  <c r="U31" i="110"/>
  <c r="S31" i="110"/>
  <c r="AA30" i="110"/>
  <c r="W30" i="110"/>
  <c r="S30" i="110"/>
  <c r="AC29" i="110"/>
  <c r="AA29" i="110"/>
  <c r="Y29" i="110"/>
  <c r="W29" i="110"/>
  <c r="U29" i="110"/>
  <c r="S29" i="110"/>
  <c r="AA28" i="110"/>
  <c r="W28" i="110"/>
  <c r="S28" i="110"/>
  <c r="AC27" i="110"/>
  <c r="AA27" i="110"/>
  <c r="Y27" i="110"/>
  <c r="W27" i="110"/>
  <c r="U27" i="110"/>
  <c r="S27" i="110"/>
  <c r="AA26" i="110"/>
  <c r="W26" i="110"/>
  <c r="S26" i="110"/>
  <c r="AC25" i="110"/>
  <c r="AA25" i="110"/>
  <c r="Y25" i="110"/>
  <c r="W25" i="110"/>
  <c r="U25" i="110"/>
  <c r="S25" i="110"/>
  <c r="AA24" i="110"/>
  <c r="W24" i="110"/>
  <c r="S24" i="110"/>
  <c r="AC23" i="110"/>
  <c r="AA23" i="110"/>
  <c r="Y23" i="110"/>
  <c r="W23" i="110"/>
  <c r="U23" i="110"/>
  <c r="S23" i="110"/>
  <c r="AA22" i="110"/>
  <c r="W22" i="110"/>
  <c r="S22" i="110"/>
  <c r="AA21" i="110"/>
  <c r="W21" i="110"/>
  <c r="S21" i="110"/>
  <c r="AA20" i="110"/>
  <c r="W20" i="110"/>
  <c r="S20" i="110"/>
  <c r="AA19" i="110"/>
  <c r="W19" i="110"/>
  <c r="S19" i="110"/>
  <c r="AA18" i="110"/>
  <c r="Y18" i="110"/>
  <c r="W18" i="110"/>
  <c r="U18" i="110"/>
  <c r="S18" i="110"/>
  <c r="AC17" i="110"/>
  <c r="AB17" i="110"/>
  <c r="AA17" i="110"/>
  <c r="Z17" i="110"/>
  <c r="Y17" i="110"/>
  <c r="X17" i="110"/>
  <c r="W17" i="110"/>
  <c r="V17" i="110"/>
  <c r="U17" i="110"/>
  <c r="T17" i="110"/>
  <c r="AD16" i="110"/>
  <c r="AC16" i="110"/>
  <c r="AB16" i="110"/>
  <c r="AA16" i="110"/>
  <c r="Z16" i="110"/>
  <c r="Y16" i="110"/>
  <c r="X16" i="110"/>
  <c r="W16" i="110"/>
  <c r="V16" i="110"/>
  <c r="U16" i="110"/>
  <c r="T16" i="110"/>
  <c r="S16" i="110"/>
  <c r="AD17" i="110"/>
  <c r="C3" i="110"/>
  <c r="C3" i="105"/>
  <c r="C3" i="99"/>
  <c r="C3" i="97"/>
  <c r="AC33" i="105"/>
  <c r="AB33" i="105"/>
  <c r="Z33" i="105"/>
  <c r="Y33" i="105"/>
  <c r="X33" i="105"/>
  <c r="W33" i="105"/>
  <c r="V33" i="105"/>
  <c r="U33" i="105"/>
  <c r="T33" i="105"/>
  <c r="AD32" i="105"/>
  <c r="AC32" i="105"/>
  <c r="AB32" i="105"/>
  <c r="AA32" i="105"/>
  <c r="Z32" i="105"/>
  <c r="Y32" i="105"/>
  <c r="X32" i="105"/>
  <c r="W32" i="105"/>
  <c r="V32" i="105"/>
  <c r="U32" i="105"/>
  <c r="T32" i="105"/>
  <c r="AD31" i="105"/>
  <c r="AC31" i="105"/>
  <c r="AB31" i="105"/>
  <c r="AA31" i="105"/>
  <c r="Z31" i="105"/>
  <c r="Y31" i="105"/>
  <c r="X31" i="105"/>
  <c r="W31" i="105"/>
  <c r="V31" i="105"/>
  <c r="U31" i="105"/>
  <c r="T31" i="105"/>
  <c r="AD30" i="105"/>
  <c r="AC30" i="105"/>
  <c r="AB30" i="105"/>
  <c r="AA30" i="105"/>
  <c r="Z30" i="105"/>
  <c r="Y30" i="105"/>
  <c r="X30" i="105"/>
  <c r="W30" i="105"/>
  <c r="V30" i="105"/>
  <c r="U30" i="105"/>
  <c r="T30" i="105"/>
  <c r="AC29" i="105"/>
  <c r="AB29" i="105"/>
  <c r="AA29" i="105"/>
  <c r="Z29" i="105"/>
  <c r="Y29" i="105"/>
  <c r="X29" i="105"/>
  <c r="W29" i="105"/>
  <c r="V29" i="105"/>
  <c r="U29" i="105"/>
  <c r="T29" i="105"/>
  <c r="AD28" i="105"/>
  <c r="AC28" i="105"/>
  <c r="AB28" i="105"/>
  <c r="AA28" i="105"/>
  <c r="Z28" i="105"/>
  <c r="Y28" i="105"/>
  <c r="X28" i="105"/>
  <c r="W28" i="105"/>
  <c r="V28" i="105"/>
  <c r="U28" i="105"/>
  <c r="T28" i="105"/>
  <c r="AD27" i="105"/>
  <c r="AC27" i="105"/>
  <c r="AB27" i="105"/>
  <c r="AA27" i="105"/>
  <c r="Z27" i="105"/>
  <c r="Y27" i="105"/>
  <c r="X27" i="105"/>
  <c r="W27" i="105"/>
  <c r="V27" i="105"/>
  <c r="U27" i="105"/>
  <c r="T27" i="105"/>
  <c r="AD26" i="105"/>
  <c r="AC26" i="105"/>
  <c r="AB26" i="105"/>
  <c r="AA26" i="105"/>
  <c r="Z26" i="105"/>
  <c r="Y26" i="105"/>
  <c r="X26" i="105"/>
  <c r="W26" i="105"/>
  <c r="V26" i="105"/>
  <c r="U26" i="105"/>
  <c r="T26" i="105"/>
  <c r="AD25" i="105"/>
  <c r="AC25" i="105"/>
  <c r="AB25" i="105"/>
  <c r="AA25" i="105"/>
  <c r="Z25" i="105"/>
  <c r="Y25" i="105"/>
  <c r="X25" i="105"/>
  <c r="W25" i="105"/>
  <c r="V25" i="105"/>
  <c r="U25" i="105"/>
  <c r="T25" i="105"/>
  <c r="AD24" i="105"/>
  <c r="AC24" i="105"/>
  <c r="AB24" i="105"/>
  <c r="AA24" i="105"/>
  <c r="Z24" i="105"/>
  <c r="X24" i="105"/>
  <c r="W24" i="105"/>
  <c r="V24" i="105"/>
  <c r="U24" i="105"/>
  <c r="T24" i="105"/>
  <c r="AD23" i="105"/>
  <c r="AC23" i="105"/>
  <c r="AB23" i="105"/>
  <c r="AA23" i="105"/>
  <c r="Z23" i="105"/>
  <c r="Y23" i="105"/>
  <c r="X23" i="105"/>
  <c r="V23" i="105"/>
  <c r="U23" i="105"/>
  <c r="AD22" i="105"/>
  <c r="AC22" i="105"/>
  <c r="AB22" i="105"/>
  <c r="AA22" i="105"/>
  <c r="Z22" i="105"/>
  <c r="Y22" i="105"/>
  <c r="X22" i="105"/>
  <c r="W22" i="105"/>
  <c r="V22" i="105"/>
  <c r="U22" i="105"/>
  <c r="T22" i="105"/>
  <c r="S22" i="105"/>
  <c r="AD21" i="105"/>
  <c r="AC21" i="105"/>
  <c r="AB21" i="105"/>
  <c r="AA21" i="105"/>
  <c r="Z21" i="105"/>
  <c r="Y21" i="105"/>
  <c r="X21" i="105"/>
  <c r="W21" i="105"/>
  <c r="V21" i="105"/>
  <c r="U21" i="105"/>
  <c r="T21" i="105"/>
  <c r="AD20" i="105"/>
  <c r="AC20" i="105"/>
  <c r="AA20" i="105"/>
  <c r="Z20" i="105"/>
  <c r="Y20" i="105"/>
  <c r="X20" i="105"/>
  <c r="W20" i="105"/>
  <c r="V20" i="105"/>
  <c r="S20" i="105"/>
  <c r="AD19" i="105"/>
  <c r="AC19" i="105"/>
  <c r="AB19" i="105"/>
  <c r="AA19" i="105"/>
  <c r="Z19" i="105"/>
  <c r="Y19" i="105"/>
  <c r="X19" i="105"/>
  <c r="W19" i="105"/>
  <c r="V19" i="105"/>
  <c r="U19" i="105"/>
  <c r="T19" i="105"/>
  <c r="S19" i="105"/>
  <c r="AD18" i="105"/>
  <c r="AC18" i="105"/>
  <c r="AB18" i="105"/>
  <c r="AA18" i="105"/>
  <c r="Z18" i="105"/>
  <c r="Y18" i="105"/>
  <c r="X18" i="105"/>
  <c r="W18" i="105"/>
  <c r="V18" i="105"/>
  <c r="U18" i="105"/>
  <c r="T18" i="105"/>
  <c r="S18" i="105"/>
  <c r="AD17" i="105"/>
  <c r="AC17" i="105"/>
  <c r="AB17" i="105"/>
  <c r="AA17" i="105"/>
  <c r="Z17" i="105"/>
  <c r="Y17" i="105"/>
  <c r="X17" i="105"/>
  <c r="W17" i="105"/>
  <c r="V17" i="105"/>
  <c r="U17" i="105"/>
  <c r="T17" i="105"/>
  <c r="S17" i="105"/>
  <c r="AD16" i="105"/>
  <c r="AC16" i="105"/>
  <c r="AB16" i="105"/>
  <c r="AA16" i="105"/>
  <c r="Z16" i="105"/>
  <c r="Y16" i="105"/>
  <c r="X16" i="105"/>
  <c r="W16" i="105"/>
  <c r="V16" i="105"/>
  <c r="U16" i="105"/>
  <c r="T16" i="105"/>
  <c r="S16" i="105"/>
  <c r="AD33" i="105"/>
  <c r="X12" i="105"/>
  <c r="AB11" i="105"/>
  <c r="X11" i="105"/>
  <c r="T11" i="105"/>
  <c r="AA21" i="100"/>
  <c r="AC20" i="100"/>
  <c r="AA20" i="100"/>
  <c r="Y20" i="100"/>
  <c r="W20" i="100"/>
  <c r="AA19" i="100"/>
  <c r="AC18" i="100"/>
  <c r="AA18" i="100"/>
  <c r="Y18" i="100"/>
  <c r="W18" i="100"/>
  <c r="U18" i="100"/>
  <c r="AA17" i="100"/>
  <c r="AC16" i="100"/>
  <c r="Y16" i="100"/>
  <c r="W16" i="100"/>
  <c r="U16" i="100"/>
  <c r="AA15" i="100"/>
  <c r="AD14" i="100"/>
  <c r="AC14" i="100"/>
  <c r="AB14" i="100"/>
  <c r="AA14" i="100"/>
  <c r="Z14" i="100"/>
  <c r="X14" i="100"/>
  <c r="W14" i="100"/>
  <c r="V14" i="100"/>
  <c r="U14" i="100"/>
  <c r="S14" i="100"/>
  <c r="AC13" i="100"/>
  <c r="AA13" i="100"/>
  <c r="W13" i="100"/>
  <c r="U13" i="100"/>
  <c r="AB12" i="100"/>
  <c r="T12" i="100"/>
  <c r="AB11" i="100"/>
  <c r="X11" i="100"/>
  <c r="T11" i="100"/>
  <c r="AD21" i="99"/>
  <c r="AC21" i="99"/>
  <c r="AB21" i="99"/>
  <c r="AA21" i="99"/>
  <c r="Z21" i="99"/>
  <c r="Y21" i="99"/>
  <c r="X21" i="99"/>
  <c r="W21" i="99"/>
  <c r="V21" i="99"/>
  <c r="U21" i="99"/>
  <c r="T21" i="99"/>
  <c r="S21" i="99"/>
  <c r="AD20" i="99"/>
  <c r="AA20" i="99"/>
  <c r="Z20" i="99"/>
  <c r="W20" i="99"/>
  <c r="V20" i="99"/>
  <c r="U20" i="99"/>
  <c r="T20" i="99"/>
  <c r="S20" i="99"/>
  <c r="AD19" i="99"/>
  <c r="AD27" i="99" s="1"/>
  <c r="AC19" i="99"/>
  <c r="AB19" i="99"/>
  <c r="AA19" i="99"/>
  <c r="Z19" i="99"/>
  <c r="Y19" i="99"/>
  <c r="X19" i="99"/>
  <c r="W19" i="99"/>
  <c r="W27" i="99" s="1"/>
  <c r="V19" i="99"/>
  <c r="V27" i="99" s="1"/>
  <c r="U19" i="99"/>
  <c r="T19" i="99"/>
  <c r="T27" i="99" s="1"/>
  <c r="S19" i="99"/>
  <c r="S27" i="99" s="1"/>
  <c r="AD18" i="99"/>
  <c r="AC18" i="99"/>
  <c r="AB18" i="99"/>
  <c r="AA18" i="99"/>
  <c r="Z18" i="99"/>
  <c r="Y18" i="99"/>
  <c r="X18" i="99"/>
  <c r="W18" i="99"/>
  <c r="V18" i="99"/>
  <c r="U18" i="99"/>
  <c r="T18" i="99"/>
  <c r="S18" i="99"/>
  <c r="AD17" i="99"/>
  <c r="AC17" i="99"/>
  <c r="AB17" i="99"/>
  <c r="AA17" i="99"/>
  <c r="Z17" i="99"/>
  <c r="Y17" i="99"/>
  <c r="X17" i="99"/>
  <c r="W17" i="99"/>
  <c r="V17" i="99"/>
  <c r="U17" i="99"/>
  <c r="T17" i="99"/>
  <c r="S17" i="99"/>
  <c r="AD16" i="99"/>
  <c r="AC16" i="99"/>
  <c r="AB16" i="99"/>
  <c r="AA16" i="99"/>
  <c r="Z16" i="99"/>
  <c r="Y16" i="99"/>
  <c r="X16" i="99"/>
  <c r="V16" i="99"/>
  <c r="U16" i="99"/>
  <c r="T16" i="99"/>
  <c r="S16" i="99"/>
  <c r="AD15" i="99"/>
  <c r="AC15" i="99"/>
  <c r="AB15" i="99"/>
  <c r="AA15" i="99"/>
  <c r="Z15" i="99"/>
  <c r="Y15" i="99"/>
  <c r="X15" i="99"/>
  <c r="W15" i="99"/>
  <c r="V15" i="99"/>
  <c r="T15" i="99"/>
  <c r="S15" i="99"/>
  <c r="AD14" i="99"/>
  <c r="AC14" i="99"/>
  <c r="AA14" i="99"/>
  <c r="Z14" i="99"/>
  <c r="Y14" i="99"/>
  <c r="W14" i="99"/>
  <c r="U14" i="99"/>
  <c r="V13" i="99"/>
  <c r="AC21" i="98"/>
  <c r="AB21" i="98"/>
  <c r="AA21" i="98"/>
  <c r="Y21" i="98"/>
  <c r="X21" i="98"/>
  <c r="W21" i="98"/>
  <c r="U21" i="98"/>
  <c r="AC20" i="98"/>
  <c r="AB20" i="98"/>
  <c r="AA20" i="98"/>
  <c r="Z20" i="98"/>
  <c r="Y20" i="98"/>
  <c r="X20" i="98"/>
  <c r="V20" i="98"/>
  <c r="U20" i="98"/>
  <c r="T20" i="98"/>
  <c r="AD19" i="98"/>
  <c r="AC19" i="98"/>
  <c r="AA19" i="98"/>
  <c r="Y19" i="98"/>
  <c r="X19" i="98"/>
  <c r="W19" i="98"/>
  <c r="V19" i="98"/>
  <c r="U19" i="98"/>
  <c r="T19" i="98"/>
  <c r="AC18" i="98"/>
  <c r="AB18" i="98"/>
  <c r="AA18" i="98"/>
  <c r="Z18" i="98"/>
  <c r="Y18" i="98"/>
  <c r="X18" i="98"/>
  <c r="W18" i="98"/>
  <c r="U18" i="98"/>
  <c r="AD17" i="98"/>
  <c r="AC17" i="98"/>
  <c r="AA17" i="98"/>
  <c r="Z17" i="98"/>
  <c r="Y17" i="98"/>
  <c r="X17" i="98"/>
  <c r="W17" i="98"/>
  <c r="V17" i="98"/>
  <c r="U17" i="98"/>
  <c r="T17" i="98"/>
  <c r="AD16" i="98"/>
  <c r="AB16" i="98"/>
  <c r="AA16" i="98"/>
  <c r="Z16" i="98"/>
  <c r="Y16" i="98"/>
  <c r="X16" i="98"/>
  <c r="W16" i="98"/>
  <c r="V16" i="98"/>
  <c r="U16" i="98"/>
  <c r="T16" i="98"/>
  <c r="AD15" i="98"/>
  <c r="AC15" i="98"/>
  <c r="AB15" i="98"/>
  <c r="AA15" i="98"/>
  <c r="Z15" i="98"/>
  <c r="Y15" i="98"/>
  <c r="X15" i="98"/>
  <c r="W15" i="98"/>
  <c r="U15" i="98"/>
  <c r="T15" i="98"/>
  <c r="AD14" i="98"/>
  <c r="AC14" i="98"/>
  <c r="AB14" i="98"/>
  <c r="AA14" i="98"/>
  <c r="Z14" i="98"/>
  <c r="Y14" i="98"/>
  <c r="X14" i="98"/>
  <c r="W14" i="98"/>
  <c r="U14" i="98"/>
  <c r="T14" i="98"/>
  <c r="AC13" i="98"/>
  <c r="AB13" i="98"/>
  <c r="AA13" i="98"/>
  <c r="Z13" i="98"/>
  <c r="Y13" i="98"/>
  <c r="X13" i="98"/>
  <c r="W13" i="98"/>
  <c r="V13" i="98"/>
  <c r="U13" i="98"/>
  <c r="T13" i="98"/>
  <c r="AD21" i="98"/>
  <c r="AC18" i="97"/>
  <c r="AA18" i="97"/>
  <c r="Z18" i="97"/>
  <c r="Y18" i="97"/>
  <c r="X18" i="97"/>
  <c r="W18" i="97"/>
  <c r="V18" i="97"/>
  <c r="U18" i="97"/>
  <c r="T18" i="97"/>
  <c r="AD17" i="97"/>
  <c r="AC17" i="97"/>
  <c r="AB17" i="97"/>
  <c r="AA17" i="97"/>
  <c r="Z17" i="97"/>
  <c r="Y17" i="97"/>
  <c r="X17" i="97"/>
  <c r="V17" i="97"/>
  <c r="T17" i="97"/>
  <c r="S17" i="97"/>
  <c r="AB16" i="97"/>
  <c r="AA16" i="97"/>
  <c r="Z16" i="97"/>
  <c r="Y16" i="97"/>
  <c r="W16" i="97"/>
  <c r="V16" i="97"/>
  <c r="U16" i="97"/>
  <c r="T16" i="97"/>
  <c r="S16" i="97"/>
  <c r="AD15" i="97"/>
  <c r="AC15" i="97"/>
  <c r="AB15" i="97"/>
  <c r="AA15" i="97"/>
  <c r="Z15" i="97"/>
  <c r="X15" i="97"/>
  <c r="W15" i="97"/>
  <c r="V15" i="97"/>
  <c r="U15" i="97"/>
  <c r="T15" i="97"/>
  <c r="S15" i="97"/>
  <c r="AD14" i="97"/>
  <c r="AC14" i="97"/>
  <c r="AB14" i="97"/>
  <c r="AA14" i="97"/>
  <c r="Z14" i="97"/>
  <c r="Y14" i="97"/>
  <c r="X14" i="97"/>
  <c r="W14" i="97"/>
  <c r="U14" i="97"/>
  <c r="T14" i="97"/>
  <c r="S14" i="97"/>
  <c r="AD13" i="97"/>
  <c r="AC13" i="97"/>
  <c r="AB13" i="97"/>
  <c r="AA13" i="97"/>
  <c r="Z13" i="97"/>
  <c r="Y13" i="97"/>
  <c r="X13" i="97"/>
  <c r="W13" i="97"/>
  <c r="U13" i="97"/>
  <c r="T13" i="97"/>
  <c r="AD21" i="97"/>
  <c r="AC21" i="97"/>
  <c r="AB21" i="97"/>
  <c r="AA21" i="97"/>
  <c r="Z21" i="97"/>
  <c r="Y21" i="97"/>
  <c r="X21" i="97"/>
  <c r="W21" i="97"/>
  <c r="V21" i="97"/>
  <c r="U21" i="97"/>
  <c r="T21" i="97"/>
  <c r="S21" i="97"/>
  <c r="AD20" i="97"/>
  <c r="AC20" i="97"/>
  <c r="AB20" i="97"/>
  <c r="AA20" i="97"/>
  <c r="Z20" i="97"/>
  <c r="Y20" i="97"/>
  <c r="X20" i="97"/>
  <c r="W20" i="97"/>
  <c r="V20" i="97"/>
  <c r="U20" i="97"/>
  <c r="T20" i="97"/>
  <c r="S20" i="97"/>
  <c r="AD19" i="97"/>
  <c r="AD27" i="97" s="1"/>
  <c r="AC19" i="97"/>
  <c r="AB19" i="97"/>
  <c r="AA19" i="97"/>
  <c r="Z19" i="97"/>
  <c r="Y19" i="97"/>
  <c r="X19" i="97"/>
  <c r="X27" i="97" s="1"/>
  <c r="W19" i="97"/>
  <c r="V19" i="97"/>
  <c r="U19" i="97"/>
  <c r="T19" i="97"/>
  <c r="S19" i="97"/>
  <c r="AD18" i="97"/>
  <c r="W17" i="97"/>
  <c r="AC11" i="97"/>
  <c r="Z39" i="105" l="1"/>
  <c r="AD39" i="105"/>
  <c r="V39" i="105"/>
  <c r="W39" i="105"/>
  <c r="AA39" i="105"/>
  <c r="AB27" i="97"/>
  <c r="Z27" i="97"/>
  <c r="V27" i="97"/>
  <c r="T27" i="97"/>
  <c r="X26" i="98"/>
  <c r="AA27" i="99"/>
  <c r="X39" i="105"/>
  <c r="C3" i="108"/>
  <c r="C3" i="111"/>
  <c r="C3" i="107"/>
  <c r="AD16" i="97"/>
  <c r="AD23" i="97" s="1"/>
  <c r="U20" i="100"/>
  <c r="T20" i="105"/>
  <c r="T39" i="105" s="1"/>
  <c r="T18" i="98"/>
  <c r="T26" i="98" s="1"/>
  <c r="Z21" i="98"/>
  <c r="AB20" i="99"/>
  <c r="AB27" i="99" s="1"/>
  <c r="U20" i="105"/>
  <c r="U39" i="105" s="1"/>
  <c r="AA33" i="105"/>
  <c r="V14" i="97"/>
  <c r="T23" i="105"/>
  <c r="Z27" i="99"/>
  <c r="AC18" i="110"/>
  <c r="AB17" i="98"/>
  <c r="AB23" i="98" s="1"/>
  <c r="AD18" i="98"/>
  <c r="AC16" i="97"/>
  <c r="AB19" i="98"/>
  <c r="AB27" i="98" s="1"/>
  <c r="X12" i="100"/>
  <c r="S39" i="110"/>
  <c r="AA39" i="110"/>
  <c r="T12" i="110"/>
  <c r="V12" i="110"/>
  <c r="X12" i="110"/>
  <c r="Z12" i="110"/>
  <c r="AB12" i="110"/>
  <c r="AD12" i="110"/>
  <c r="U12" i="110"/>
  <c r="W12" i="110"/>
  <c r="Y12" i="110"/>
  <c r="AA12" i="110"/>
  <c r="AC12" i="110"/>
  <c r="P21" i="110"/>
  <c r="T13" i="110"/>
  <c r="V13" i="110"/>
  <c r="X13" i="110"/>
  <c r="Z13" i="110"/>
  <c r="AB13" i="110"/>
  <c r="AD13" i="110"/>
  <c r="U13" i="110"/>
  <c r="W13" i="110"/>
  <c r="Y13" i="110"/>
  <c r="AA13" i="110"/>
  <c r="AC13" i="110"/>
  <c r="P25" i="110"/>
  <c r="T14" i="110"/>
  <c r="V14" i="110"/>
  <c r="X14" i="110"/>
  <c r="Z14" i="110"/>
  <c r="AB14" i="110"/>
  <c r="AD14" i="110"/>
  <c r="U14" i="110"/>
  <c r="W14" i="110"/>
  <c r="Y14" i="110"/>
  <c r="AA14" i="110"/>
  <c r="AC14" i="110"/>
  <c r="P29" i="110"/>
  <c r="T15" i="110"/>
  <c r="V15" i="110"/>
  <c r="X15" i="110"/>
  <c r="Z15" i="110"/>
  <c r="AB15" i="110"/>
  <c r="AD15" i="110"/>
  <c r="U15" i="110"/>
  <c r="W15" i="110"/>
  <c r="Y15" i="110"/>
  <c r="AA15" i="110"/>
  <c r="AC15" i="110"/>
  <c r="P33" i="110"/>
  <c r="P45" i="110"/>
  <c r="P49" i="110"/>
  <c r="P53" i="110"/>
  <c r="P59" i="110"/>
  <c r="P63" i="110"/>
  <c r="P67" i="110"/>
  <c r="P71" i="110"/>
  <c r="P75" i="110"/>
  <c r="P79" i="110"/>
  <c r="P83" i="110"/>
  <c r="P87" i="110"/>
  <c r="P91" i="110"/>
  <c r="X20" i="99"/>
  <c r="X27" i="99" s="1"/>
  <c r="U17" i="97"/>
  <c r="U26" i="97" s="1"/>
  <c r="P23" i="110"/>
  <c r="S13" i="110"/>
  <c r="P31" i="110"/>
  <c r="S15" i="110"/>
  <c r="S38" i="110" s="1"/>
  <c r="X10" i="110"/>
  <c r="P13" i="110"/>
  <c r="P15" i="110"/>
  <c r="W11" i="110"/>
  <c r="P19" i="110"/>
  <c r="S12" i="110"/>
  <c r="P12" i="110"/>
  <c r="D106" i="110"/>
  <c r="L106" i="110"/>
  <c r="P27" i="110"/>
  <c r="S14" i="110"/>
  <c r="P14" i="110"/>
  <c r="U11" i="110"/>
  <c r="Y11" i="110"/>
  <c r="AA11" i="110"/>
  <c r="AC11" i="110"/>
  <c r="X16" i="97"/>
  <c r="X26" i="97" s="1"/>
  <c r="W23" i="105"/>
  <c r="W10" i="110"/>
  <c r="P11" i="110"/>
  <c r="S11" i="110"/>
  <c r="T11" i="110"/>
  <c r="V11" i="110"/>
  <c r="X11" i="110"/>
  <c r="Z11" i="110"/>
  <c r="AB11" i="110"/>
  <c r="AD11" i="110"/>
  <c r="S10" i="110"/>
  <c r="V18" i="110"/>
  <c r="X18" i="110"/>
  <c r="Z18" i="110"/>
  <c r="AB18" i="110"/>
  <c r="AD18" i="110"/>
  <c r="P18" i="110"/>
  <c r="W39" i="110"/>
  <c r="P20" i="110"/>
  <c r="P22" i="110"/>
  <c r="P24" i="110"/>
  <c r="P26" i="110"/>
  <c r="P28" i="110"/>
  <c r="P30" i="110"/>
  <c r="P32" i="110"/>
  <c r="P34" i="110"/>
  <c r="P35" i="110"/>
  <c r="P36" i="110"/>
  <c r="P37" i="110"/>
  <c r="P38" i="110"/>
  <c r="P39" i="110"/>
  <c r="P40" i="110"/>
  <c r="P41" i="110"/>
  <c r="P42" i="110"/>
  <c r="O44" i="110"/>
  <c r="U19" i="110"/>
  <c r="Y19" i="110"/>
  <c r="AC19" i="110"/>
  <c r="O48" i="110"/>
  <c r="U20" i="110"/>
  <c r="Y20" i="110"/>
  <c r="AC20" i="110"/>
  <c r="O52" i="110"/>
  <c r="U21" i="110"/>
  <c r="Y21" i="110"/>
  <c r="AC21" i="110"/>
  <c r="O56" i="110"/>
  <c r="O58" i="110"/>
  <c r="U22" i="110"/>
  <c r="Y22" i="110"/>
  <c r="AC22" i="110"/>
  <c r="O62" i="110"/>
  <c r="O66" i="110"/>
  <c r="U24" i="110"/>
  <c r="Y24" i="110"/>
  <c r="AC24" i="110"/>
  <c r="O70" i="110"/>
  <c r="O74" i="110"/>
  <c r="U26" i="110"/>
  <c r="Y26" i="110"/>
  <c r="AC26" i="110"/>
  <c r="O78" i="110"/>
  <c r="O82" i="110"/>
  <c r="U28" i="110"/>
  <c r="Y28" i="110"/>
  <c r="AC28" i="110"/>
  <c r="O86" i="110"/>
  <c r="O90" i="110"/>
  <c r="U30" i="110"/>
  <c r="Y30" i="110"/>
  <c r="AC30" i="110"/>
  <c r="O94" i="110"/>
  <c r="O98" i="110"/>
  <c r="U32" i="110"/>
  <c r="Y32" i="110"/>
  <c r="AC32" i="110"/>
  <c r="O102" i="110"/>
  <c r="AD13" i="99"/>
  <c r="AD26" i="99" s="1"/>
  <c r="P44" i="110"/>
  <c r="P48" i="110"/>
  <c r="V19" i="110"/>
  <c r="X19" i="110"/>
  <c r="Z19" i="110"/>
  <c r="AB19" i="110"/>
  <c r="AD19" i="110"/>
  <c r="P52" i="110"/>
  <c r="V20" i="110"/>
  <c r="X20" i="110"/>
  <c r="Z20" i="110"/>
  <c r="AB20" i="110"/>
  <c r="AD20" i="110"/>
  <c r="P56" i="110"/>
  <c r="P62" i="110"/>
  <c r="P70" i="110"/>
  <c r="P78" i="110"/>
  <c r="P86" i="110"/>
  <c r="P94" i="110"/>
  <c r="P102" i="110"/>
  <c r="S13" i="97"/>
  <c r="E106" i="110"/>
  <c r="G106" i="110"/>
  <c r="I106" i="110"/>
  <c r="K106" i="110"/>
  <c r="M106" i="110"/>
  <c r="AA10" i="110"/>
  <c r="P17" i="110"/>
  <c r="S17" i="110"/>
  <c r="P43" i="110"/>
  <c r="O46" i="110"/>
  <c r="P46" i="110"/>
  <c r="P47" i="110"/>
  <c r="O50" i="110"/>
  <c r="P50" i="110"/>
  <c r="P51" i="110"/>
  <c r="O54" i="110"/>
  <c r="P54" i="110"/>
  <c r="P55" i="110"/>
  <c r="P58" i="110"/>
  <c r="P66" i="110"/>
  <c r="P74" i="110"/>
  <c r="P82" i="110"/>
  <c r="P90" i="110"/>
  <c r="P98" i="110"/>
  <c r="P57" i="110"/>
  <c r="V21" i="110"/>
  <c r="X21" i="110"/>
  <c r="Z21" i="110"/>
  <c r="AB21" i="110"/>
  <c r="AD21" i="110"/>
  <c r="O60" i="110"/>
  <c r="P60" i="110"/>
  <c r="P61" i="110"/>
  <c r="V22" i="110"/>
  <c r="X22" i="110"/>
  <c r="Z22" i="110"/>
  <c r="AB22" i="110"/>
  <c r="AD22" i="110"/>
  <c r="O64" i="110"/>
  <c r="P64" i="110"/>
  <c r="P65" i="110"/>
  <c r="V23" i="110"/>
  <c r="X23" i="110"/>
  <c r="Z23" i="110"/>
  <c r="AB23" i="110"/>
  <c r="AD23" i="110"/>
  <c r="O68" i="110"/>
  <c r="P68" i="110"/>
  <c r="P69" i="110"/>
  <c r="V24" i="110"/>
  <c r="X24" i="110"/>
  <c r="Z24" i="110"/>
  <c r="AB24" i="110"/>
  <c r="AD24" i="110"/>
  <c r="O72" i="110"/>
  <c r="P72" i="110"/>
  <c r="P73" i="110"/>
  <c r="V25" i="110"/>
  <c r="X25" i="110"/>
  <c r="Z25" i="110"/>
  <c r="AB25" i="110"/>
  <c r="AD25" i="110"/>
  <c r="O76" i="110"/>
  <c r="P76" i="110"/>
  <c r="P77" i="110"/>
  <c r="V26" i="110"/>
  <c r="X26" i="110"/>
  <c r="Z26" i="110"/>
  <c r="AB26" i="110"/>
  <c r="AD26" i="110"/>
  <c r="O80" i="110"/>
  <c r="P80" i="110"/>
  <c r="P81" i="110"/>
  <c r="V27" i="110"/>
  <c r="X27" i="110"/>
  <c r="Z27" i="110"/>
  <c r="AB27" i="110"/>
  <c r="AD27" i="110"/>
  <c r="O84" i="110"/>
  <c r="P84" i="110"/>
  <c r="P85" i="110"/>
  <c r="V28" i="110"/>
  <c r="X28" i="110"/>
  <c r="Z28" i="110"/>
  <c r="AB28" i="110"/>
  <c r="AD28" i="110"/>
  <c r="O88" i="110"/>
  <c r="P88" i="110"/>
  <c r="P89" i="110"/>
  <c r="V29" i="110"/>
  <c r="X29" i="110"/>
  <c r="Z29" i="110"/>
  <c r="AB29" i="110"/>
  <c r="AD29" i="110"/>
  <c r="O92" i="110"/>
  <c r="P92" i="110"/>
  <c r="P93" i="110"/>
  <c r="V30" i="110"/>
  <c r="X30" i="110"/>
  <c r="Z30" i="110"/>
  <c r="O96" i="110"/>
  <c r="P96" i="110"/>
  <c r="P97" i="110"/>
  <c r="O100" i="110"/>
  <c r="P100" i="110"/>
  <c r="P101" i="110"/>
  <c r="O104" i="110"/>
  <c r="P104" i="110"/>
  <c r="P105" i="110"/>
  <c r="U38" i="110"/>
  <c r="C106" i="110"/>
  <c r="P10" i="110"/>
  <c r="O10" i="110"/>
  <c r="U10" i="110"/>
  <c r="Y10" i="110"/>
  <c r="AC10" i="110"/>
  <c r="O11" i="110"/>
  <c r="O12" i="110"/>
  <c r="O13" i="110"/>
  <c r="O14" i="110"/>
  <c r="O15" i="110"/>
  <c r="P16" i="110"/>
  <c r="O16" i="110"/>
  <c r="O17" i="110"/>
  <c r="O18" i="110"/>
  <c r="O19" i="110"/>
  <c r="O20" i="110"/>
  <c r="O21" i="110"/>
  <c r="O22" i="110"/>
  <c r="O23" i="110"/>
  <c r="O24" i="110"/>
  <c r="O25" i="110"/>
  <c r="O26" i="110"/>
  <c r="O27" i="110"/>
  <c r="O28" i="110"/>
  <c r="O29" i="110"/>
  <c r="O30" i="110"/>
  <c r="S36" i="110"/>
  <c r="W36" i="110"/>
  <c r="AA36" i="110"/>
  <c r="H106" i="110"/>
  <c r="F106" i="110"/>
  <c r="J106" i="110"/>
  <c r="N106" i="110"/>
  <c r="T10" i="110"/>
  <c r="V10" i="110"/>
  <c r="Z10" i="110"/>
  <c r="AB10" i="110"/>
  <c r="AD10" i="110"/>
  <c r="T18" i="110"/>
  <c r="T19" i="110"/>
  <c r="T20" i="110"/>
  <c r="T21" i="110"/>
  <c r="T22" i="110"/>
  <c r="T23" i="110"/>
  <c r="T24" i="110"/>
  <c r="T25" i="110"/>
  <c r="T26" i="110"/>
  <c r="T27" i="110"/>
  <c r="T28" i="110"/>
  <c r="T29" i="110"/>
  <c r="T30" i="110"/>
  <c r="O31" i="110"/>
  <c r="O32" i="110"/>
  <c r="O33" i="110"/>
  <c r="O34" i="110"/>
  <c r="O35" i="110"/>
  <c r="O36" i="110"/>
  <c r="O37" i="110"/>
  <c r="O38" i="110"/>
  <c r="O39" i="110"/>
  <c r="O40" i="110"/>
  <c r="O41" i="110"/>
  <c r="O42" i="110"/>
  <c r="AB30" i="110"/>
  <c r="AD30" i="110"/>
  <c r="P95" i="110"/>
  <c r="T31" i="110"/>
  <c r="V31" i="110"/>
  <c r="X31" i="110"/>
  <c r="Z31" i="110"/>
  <c r="AB31" i="110"/>
  <c r="AD31" i="110"/>
  <c r="P99" i="110"/>
  <c r="T32" i="110"/>
  <c r="V32" i="110"/>
  <c r="X32" i="110"/>
  <c r="Z32" i="110"/>
  <c r="AB32" i="110"/>
  <c r="AD32" i="110"/>
  <c r="P103" i="110"/>
  <c r="T33" i="110"/>
  <c r="V33" i="110"/>
  <c r="X33" i="110"/>
  <c r="Z33" i="110"/>
  <c r="AB33" i="110"/>
  <c r="AD33" i="110"/>
  <c r="O43" i="110"/>
  <c r="O45" i="110"/>
  <c r="O47" i="110"/>
  <c r="O49" i="110"/>
  <c r="O51" i="110"/>
  <c r="O53" i="110"/>
  <c r="O55" i="110"/>
  <c r="O57" i="110"/>
  <c r="O59" i="110"/>
  <c r="O61" i="110"/>
  <c r="O63" i="110"/>
  <c r="O65" i="110"/>
  <c r="O67" i="110"/>
  <c r="O69" i="110"/>
  <c r="O71" i="110"/>
  <c r="O73" i="110"/>
  <c r="O75" i="110"/>
  <c r="O77" i="110"/>
  <c r="O79" i="110"/>
  <c r="O81" i="110"/>
  <c r="O83" i="110"/>
  <c r="O85" i="110"/>
  <c r="O87" i="110"/>
  <c r="O89" i="110"/>
  <c r="O91" i="110"/>
  <c r="O93" i="110"/>
  <c r="O95" i="110"/>
  <c r="O97" i="110"/>
  <c r="O99" i="110"/>
  <c r="O101" i="110"/>
  <c r="O103" i="110"/>
  <c r="O105" i="110"/>
  <c r="V15" i="98"/>
  <c r="V21" i="98"/>
  <c r="V27" i="98" s="1"/>
  <c r="AD29" i="105"/>
  <c r="V13" i="97"/>
  <c r="U15" i="99"/>
  <c r="S21" i="105"/>
  <c r="S39" i="105" s="1"/>
  <c r="Y24" i="105"/>
  <c r="AB20" i="105"/>
  <c r="AB39" i="105" s="1"/>
  <c r="T13" i="105"/>
  <c r="AB13" i="105"/>
  <c r="T14" i="105"/>
  <c r="V14" i="105"/>
  <c r="X14" i="105"/>
  <c r="Z14" i="105"/>
  <c r="AB14" i="105"/>
  <c r="AD14" i="105"/>
  <c r="W15" i="105"/>
  <c r="Y39" i="105"/>
  <c r="T12" i="105"/>
  <c r="V12" i="105"/>
  <c r="Z12" i="105"/>
  <c r="AB12" i="105"/>
  <c r="AD12" i="105"/>
  <c r="V13" i="105"/>
  <c r="X13" i="105"/>
  <c r="Z13" i="105"/>
  <c r="AD13" i="105"/>
  <c r="V11" i="105"/>
  <c r="Z11" i="105"/>
  <c r="AD11" i="105"/>
  <c r="AC39" i="105"/>
  <c r="U12" i="105"/>
  <c r="W12" i="105"/>
  <c r="Y12" i="105"/>
  <c r="AA12" i="105"/>
  <c r="AC12" i="105"/>
  <c r="P16" i="105"/>
  <c r="U11" i="105"/>
  <c r="W11" i="105"/>
  <c r="Y11" i="105"/>
  <c r="AA11" i="105"/>
  <c r="AC11" i="105"/>
  <c r="O17" i="105"/>
  <c r="O18" i="105"/>
  <c r="O19" i="105"/>
  <c r="O20" i="105"/>
  <c r="P21" i="105"/>
  <c r="P22" i="105"/>
  <c r="U13" i="105"/>
  <c r="W13" i="105"/>
  <c r="Y13" i="105"/>
  <c r="AA13" i="105"/>
  <c r="AC13" i="105"/>
  <c r="S14" i="105"/>
  <c r="U14" i="105"/>
  <c r="W14" i="105"/>
  <c r="Y14" i="105"/>
  <c r="AA14" i="105"/>
  <c r="AC14" i="105"/>
  <c r="S15" i="105"/>
  <c r="AA15" i="105"/>
  <c r="U15" i="105"/>
  <c r="Y15" i="105"/>
  <c r="AC15" i="105"/>
  <c r="P12" i="105"/>
  <c r="S12" i="105"/>
  <c r="P13" i="105"/>
  <c r="S13" i="105"/>
  <c r="P14" i="105"/>
  <c r="P15" i="105"/>
  <c r="P32" i="105"/>
  <c r="P34" i="105"/>
  <c r="P35" i="105"/>
  <c r="P36" i="105"/>
  <c r="P37" i="105"/>
  <c r="P38" i="105"/>
  <c r="P39" i="105"/>
  <c r="P40" i="105"/>
  <c r="P41" i="105"/>
  <c r="P42" i="105"/>
  <c r="P43" i="105"/>
  <c r="P44" i="105"/>
  <c r="P45" i="105"/>
  <c r="P46" i="105"/>
  <c r="P47" i="105"/>
  <c r="P48" i="105"/>
  <c r="P49" i="105"/>
  <c r="P50" i="105"/>
  <c r="P51" i="105"/>
  <c r="P52" i="105"/>
  <c r="P53" i="105"/>
  <c r="P54" i="105"/>
  <c r="P55" i="105"/>
  <c r="P56" i="105"/>
  <c r="P57" i="105"/>
  <c r="P58" i="105"/>
  <c r="P59" i="105"/>
  <c r="P60" i="105"/>
  <c r="P61" i="105"/>
  <c r="P63" i="105"/>
  <c r="P64" i="105"/>
  <c r="P65" i="105"/>
  <c r="P67" i="105"/>
  <c r="P68" i="105"/>
  <c r="P69" i="105"/>
  <c r="P71" i="105"/>
  <c r="P72" i="105"/>
  <c r="P73" i="105"/>
  <c r="P75" i="105"/>
  <c r="P76" i="105"/>
  <c r="P77" i="105"/>
  <c r="P79" i="105"/>
  <c r="P80" i="105"/>
  <c r="P81" i="105"/>
  <c r="P83" i="105"/>
  <c r="P84" i="105"/>
  <c r="P85" i="105"/>
  <c r="P87" i="105"/>
  <c r="P88" i="105"/>
  <c r="P89" i="105"/>
  <c r="P91" i="105"/>
  <c r="P92" i="105"/>
  <c r="P93" i="105"/>
  <c r="P95" i="105"/>
  <c r="P96" i="105"/>
  <c r="P97" i="105"/>
  <c r="P98" i="105"/>
  <c r="P99" i="105"/>
  <c r="P100" i="105"/>
  <c r="P101" i="105"/>
  <c r="P103" i="105"/>
  <c r="P104" i="105"/>
  <c r="P105" i="105"/>
  <c r="P62" i="105"/>
  <c r="S23" i="105"/>
  <c r="P66" i="105"/>
  <c r="S24" i="105"/>
  <c r="P70" i="105"/>
  <c r="S25" i="105"/>
  <c r="P74" i="105"/>
  <c r="S26" i="105"/>
  <c r="P78" i="105"/>
  <c r="S27" i="105"/>
  <c r="P82" i="105"/>
  <c r="S28" i="105"/>
  <c r="P86" i="105"/>
  <c r="S29" i="105"/>
  <c r="P90" i="105"/>
  <c r="S30" i="105"/>
  <c r="I106" i="105"/>
  <c r="K106" i="105"/>
  <c r="M106" i="105"/>
  <c r="P11" i="105"/>
  <c r="P23" i="105"/>
  <c r="P24" i="105"/>
  <c r="P25" i="105"/>
  <c r="P26" i="105"/>
  <c r="P28" i="105"/>
  <c r="P29" i="105"/>
  <c r="P30" i="105"/>
  <c r="T15" i="105"/>
  <c r="V15" i="105"/>
  <c r="X15" i="105"/>
  <c r="Z15" i="105"/>
  <c r="AB15" i="105"/>
  <c r="AD15" i="105"/>
  <c r="S11" i="105"/>
  <c r="P94" i="105"/>
  <c r="S31" i="105"/>
  <c r="P102" i="105"/>
  <c r="S33" i="105"/>
  <c r="H106" i="105"/>
  <c r="J106" i="105"/>
  <c r="L106" i="105"/>
  <c r="N106" i="105"/>
  <c r="P17" i="105"/>
  <c r="P18" i="105"/>
  <c r="P19" i="105"/>
  <c r="P20" i="105"/>
  <c r="S32" i="105"/>
  <c r="P31" i="105"/>
  <c r="P33" i="105"/>
  <c r="D106" i="105"/>
  <c r="T10" i="105"/>
  <c r="F106" i="105"/>
  <c r="V10" i="105"/>
  <c r="C106" i="105"/>
  <c r="P10" i="105"/>
  <c r="S10" i="105"/>
  <c r="O10" i="105"/>
  <c r="E106" i="105"/>
  <c r="U10" i="105"/>
  <c r="G106" i="105"/>
  <c r="W10" i="105"/>
  <c r="Y10" i="105"/>
  <c r="AA10" i="105"/>
  <c r="AC10" i="105"/>
  <c r="O11" i="105"/>
  <c r="O12" i="105"/>
  <c r="O13" i="105"/>
  <c r="O14" i="105"/>
  <c r="O15" i="105"/>
  <c r="O16" i="105"/>
  <c r="O21" i="105"/>
  <c r="O22" i="105"/>
  <c r="O23" i="105"/>
  <c r="O24" i="105"/>
  <c r="O25" i="105"/>
  <c r="O26" i="105"/>
  <c r="O27" i="105"/>
  <c r="O28" i="105"/>
  <c r="O29" i="105"/>
  <c r="O30" i="105"/>
  <c r="O31" i="105"/>
  <c r="O32" i="105"/>
  <c r="O33" i="105"/>
  <c r="O34" i="105"/>
  <c r="O35" i="105"/>
  <c r="O36" i="105"/>
  <c r="W36" i="105"/>
  <c r="Y36" i="105"/>
  <c r="AA36" i="105"/>
  <c r="AC36" i="105"/>
  <c r="O37" i="105"/>
  <c r="O38" i="105"/>
  <c r="O39" i="105"/>
  <c r="O40" i="105"/>
  <c r="O41" i="105"/>
  <c r="O42" i="105"/>
  <c r="O43" i="105"/>
  <c r="O44" i="105"/>
  <c r="O45" i="105"/>
  <c r="O46" i="105"/>
  <c r="O47" i="105"/>
  <c r="O48" i="105"/>
  <c r="O49" i="105"/>
  <c r="O50" i="105"/>
  <c r="O51" i="105"/>
  <c r="O52" i="105"/>
  <c r="O53" i="105"/>
  <c r="O54" i="105"/>
  <c r="O55" i="105"/>
  <c r="O56" i="105"/>
  <c r="O57" i="105"/>
  <c r="O58" i="105"/>
  <c r="O59" i="105"/>
  <c r="O60" i="105"/>
  <c r="O61" i="105"/>
  <c r="O62" i="105"/>
  <c r="O63" i="105"/>
  <c r="O64" i="105"/>
  <c r="O65" i="105"/>
  <c r="O66" i="105"/>
  <c r="O67" i="105"/>
  <c r="O68" i="105"/>
  <c r="O69" i="105"/>
  <c r="O70" i="105"/>
  <c r="O71" i="105"/>
  <c r="O72" i="105"/>
  <c r="O73" i="105"/>
  <c r="O74" i="105"/>
  <c r="O75" i="105"/>
  <c r="O76" i="105"/>
  <c r="O77" i="105"/>
  <c r="O78" i="105"/>
  <c r="O79" i="105"/>
  <c r="O80" i="105"/>
  <c r="O81" i="105"/>
  <c r="O82" i="105"/>
  <c r="O83" i="105"/>
  <c r="O84" i="105"/>
  <c r="X10" i="105"/>
  <c r="Z10" i="105"/>
  <c r="AB10" i="105"/>
  <c r="AD10" i="105"/>
  <c r="T36" i="105"/>
  <c r="V36" i="105"/>
  <c r="X36" i="105"/>
  <c r="Z36" i="105"/>
  <c r="AD36" i="105"/>
  <c r="O85" i="105"/>
  <c r="O86" i="105"/>
  <c r="O87" i="105"/>
  <c r="O88" i="105"/>
  <c r="O89" i="105"/>
  <c r="O90" i="105"/>
  <c r="O91" i="105"/>
  <c r="O92" i="105"/>
  <c r="O93" i="105"/>
  <c r="O94" i="105"/>
  <c r="O95" i="105"/>
  <c r="O96" i="105"/>
  <c r="O97" i="105"/>
  <c r="O98" i="105"/>
  <c r="O99" i="105"/>
  <c r="O100" i="105"/>
  <c r="O101" i="105"/>
  <c r="O102" i="105"/>
  <c r="O103" i="105"/>
  <c r="O104" i="105"/>
  <c r="O105" i="105"/>
  <c r="V18" i="98"/>
  <c r="AB18" i="97"/>
  <c r="AB26" i="97" s="1"/>
  <c r="AC20" i="99"/>
  <c r="AC24" i="99" s="1"/>
  <c r="AD20" i="98"/>
  <c r="AD27" i="98" s="1"/>
  <c r="W16" i="99"/>
  <c r="Y20" i="99"/>
  <c r="Y27" i="99" s="1"/>
  <c r="AC16" i="98"/>
  <c r="AC23" i="98" s="1"/>
  <c r="AD13" i="98"/>
  <c r="V14" i="98"/>
  <c r="AA16" i="100"/>
  <c r="AA26" i="100" s="1"/>
  <c r="V14" i="99"/>
  <c r="V26" i="99" s="1"/>
  <c r="T21" i="98"/>
  <c r="T27" i="98" s="1"/>
  <c r="Z19" i="98"/>
  <c r="Y14" i="100"/>
  <c r="Y13" i="100"/>
  <c r="Y15" i="97"/>
  <c r="Y23" i="97" s="1"/>
  <c r="W20" i="98"/>
  <c r="W24" i="98" s="1"/>
  <c r="V11" i="99"/>
  <c r="T12" i="99"/>
  <c r="V12" i="99"/>
  <c r="X12" i="99"/>
  <c r="Z12" i="99"/>
  <c r="AB12" i="99"/>
  <c r="AD12" i="99"/>
  <c r="AB12" i="98"/>
  <c r="AA12" i="97"/>
  <c r="T12" i="98"/>
  <c r="P21" i="100"/>
  <c r="P23" i="100"/>
  <c r="P24" i="100"/>
  <c r="O34" i="100"/>
  <c r="O42" i="100"/>
  <c r="O50" i="100"/>
  <c r="O54" i="100"/>
  <c r="O38" i="100"/>
  <c r="S17" i="100"/>
  <c r="U11" i="97"/>
  <c r="Y11" i="97"/>
  <c r="T11" i="99"/>
  <c r="X11" i="99"/>
  <c r="Z11" i="99"/>
  <c r="AB11" i="99"/>
  <c r="AD11" i="99"/>
  <c r="U12" i="99"/>
  <c r="W12" i="99"/>
  <c r="Y12" i="99"/>
  <c r="AA12" i="99"/>
  <c r="AC12" i="99"/>
  <c r="P17" i="100"/>
  <c r="S11" i="97"/>
  <c r="W11" i="97"/>
  <c r="AA11" i="97"/>
  <c r="S12" i="97"/>
  <c r="U12" i="97"/>
  <c r="W12" i="97"/>
  <c r="Y12" i="97"/>
  <c r="AC12" i="97"/>
  <c r="Z13" i="99"/>
  <c r="Z26" i="99" s="1"/>
  <c r="T10" i="100"/>
  <c r="T22" i="100" s="1"/>
  <c r="X10" i="100"/>
  <c r="AB10" i="100"/>
  <c r="AB22" i="100" s="1"/>
  <c r="V11" i="100"/>
  <c r="Z11" i="100"/>
  <c r="AD11" i="100"/>
  <c r="U12" i="100"/>
  <c r="W12" i="100"/>
  <c r="Y12" i="100"/>
  <c r="AA12" i="100"/>
  <c r="AC12" i="100"/>
  <c r="V12" i="100"/>
  <c r="Z12" i="100"/>
  <c r="AD12" i="100"/>
  <c r="P22" i="100"/>
  <c r="S13" i="100"/>
  <c r="O30" i="100"/>
  <c r="S15" i="100"/>
  <c r="W15" i="100"/>
  <c r="W17" i="100"/>
  <c r="O46" i="100"/>
  <c r="S19" i="100"/>
  <c r="W19" i="100"/>
  <c r="W21" i="100"/>
  <c r="C58" i="97"/>
  <c r="E58" i="97"/>
  <c r="G58" i="97"/>
  <c r="I58" i="97"/>
  <c r="K58" i="97"/>
  <c r="M58" i="97"/>
  <c r="O11" i="97"/>
  <c r="O12" i="97"/>
  <c r="O13" i="97"/>
  <c r="T11" i="97"/>
  <c r="V11" i="97"/>
  <c r="X11" i="97"/>
  <c r="Z11" i="97"/>
  <c r="AB11" i="97"/>
  <c r="AD11" i="97"/>
  <c r="O16" i="97"/>
  <c r="O17" i="97"/>
  <c r="X11" i="98"/>
  <c r="V12" i="98"/>
  <c r="X12" i="98"/>
  <c r="Z12" i="98"/>
  <c r="AD12" i="98"/>
  <c r="D58" i="99"/>
  <c r="F58" i="99"/>
  <c r="H58" i="99"/>
  <c r="J58" i="99"/>
  <c r="L58" i="99"/>
  <c r="N58" i="99"/>
  <c r="U24" i="99"/>
  <c r="U27" i="99"/>
  <c r="T14" i="99"/>
  <c r="X14" i="99"/>
  <c r="AB14" i="99"/>
  <c r="F58" i="100"/>
  <c r="J58" i="100"/>
  <c r="N58" i="100"/>
  <c r="P14" i="100"/>
  <c r="S11" i="100"/>
  <c r="U11" i="100"/>
  <c r="W11" i="100"/>
  <c r="Y11" i="100"/>
  <c r="AA11" i="100"/>
  <c r="AC11" i="100"/>
  <c r="P18" i="100"/>
  <c r="S12" i="100"/>
  <c r="S21" i="100"/>
  <c r="U11" i="99"/>
  <c r="W11" i="99"/>
  <c r="Y11" i="99"/>
  <c r="AA11" i="99"/>
  <c r="AC11" i="99"/>
  <c r="T13" i="99"/>
  <c r="X13" i="99"/>
  <c r="AB13" i="99"/>
  <c r="P25" i="99"/>
  <c r="P26" i="99"/>
  <c r="P27" i="99"/>
  <c r="P11" i="100"/>
  <c r="W10" i="100"/>
  <c r="P12" i="100"/>
  <c r="P13" i="100"/>
  <c r="P15" i="100"/>
  <c r="P16" i="100"/>
  <c r="P19" i="100"/>
  <c r="P20" i="100"/>
  <c r="P34" i="100"/>
  <c r="P42" i="100"/>
  <c r="P50" i="100"/>
  <c r="O14" i="97"/>
  <c r="O15" i="97"/>
  <c r="P20" i="98"/>
  <c r="P23" i="98"/>
  <c r="P24" i="98"/>
  <c r="O25" i="98"/>
  <c r="O27" i="98"/>
  <c r="O28" i="98"/>
  <c r="O29" i="98"/>
  <c r="O30" i="98"/>
  <c r="O31" i="98"/>
  <c r="O32" i="98"/>
  <c r="O33" i="98"/>
  <c r="O35" i="98"/>
  <c r="O36" i="98"/>
  <c r="O37" i="98"/>
  <c r="O38" i="98"/>
  <c r="O39" i="98"/>
  <c r="O40" i="98"/>
  <c r="O41" i="98"/>
  <c r="O43" i="98"/>
  <c r="O44" i="98"/>
  <c r="O45" i="98"/>
  <c r="O47" i="98"/>
  <c r="O48" i="98"/>
  <c r="O49" i="98"/>
  <c r="O50" i="98"/>
  <c r="O51" i="98"/>
  <c r="O52" i="98"/>
  <c r="O53" i="98"/>
  <c r="O55" i="98"/>
  <c r="O56" i="98"/>
  <c r="O57" i="98"/>
  <c r="E58" i="99"/>
  <c r="G58" i="99"/>
  <c r="I58" i="99"/>
  <c r="K58" i="99"/>
  <c r="M58" i="99"/>
  <c r="P11" i="99"/>
  <c r="P12" i="99"/>
  <c r="P13" i="99"/>
  <c r="P14" i="99"/>
  <c r="P15" i="99"/>
  <c r="P16" i="99"/>
  <c r="P17" i="99"/>
  <c r="P18" i="99"/>
  <c r="P19" i="99"/>
  <c r="P20" i="99"/>
  <c r="P21" i="99"/>
  <c r="P22" i="99"/>
  <c r="U13" i="99"/>
  <c r="W13" i="99"/>
  <c r="Y13" i="99"/>
  <c r="Y26" i="99" s="1"/>
  <c r="AA13" i="99"/>
  <c r="AA26" i="99" s="1"/>
  <c r="AC13" i="99"/>
  <c r="AC23" i="99" s="1"/>
  <c r="P23" i="99"/>
  <c r="P24" i="99"/>
  <c r="P28" i="99"/>
  <c r="P29" i="99"/>
  <c r="P30" i="99"/>
  <c r="P31" i="99"/>
  <c r="P32" i="99"/>
  <c r="P33" i="99"/>
  <c r="P34" i="99"/>
  <c r="P35" i="99"/>
  <c r="S10" i="100"/>
  <c r="S16" i="100"/>
  <c r="S18" i="100"/>
  <c r="S20" i="100"/>
  <c r="U15" i="100"/>
  <c r="Y15" i="100"/>
  <c r="AC15" i="100"/>
  <c r="P30" i="100"/>
  <c r="U17" i="100"/>
  <c r="Y17" i="100"/>
  <c r="AC17" i="100"/>
  <c r="P38" i="100"/>
  <c r="U19" i="100"/>
  <c r="Y19" i="100"/>
  <c r="AC19" i="100"/>
  <c r="P46" i="100"/>
  <c r="U21" i="100"/>
  <c r="Y21" i="100"/>
  <c r="AC21" i="100"/>
  <c r="P54" i="100"/>
  <c r="P36" i="99"/>
  <c r="P37" i="99"/>
  <c r="P38" i="99"/>
  <c r="P39" i="99"/>
  <c r="P40" i="99"/>
  <c r="P41" i="99"/>
  <c r="P42" i="99"/>
  <c r="P43" i="99"/>
  <c r="P44" i="99"/>
  <c r="P45" i="99"/>
  <c r="P46" i="99"/>
  <c r="P47" i="99"/>
  <c r="P48" i="99"/>
  <c r="P49" i="99"/>
  <c r="P50" i="99"/>
  <c r="P51" i="99"/>
  <c r="P52" i="99"/>
  <c r="P53" i="99"/>
  <c r="P54" i="99"/>
  <c r="P55" i="99"/>
  <c r="P56" i="99"/>
  <c r="P57" i="99"/>
  <c r="E58" i="100"/>
  <c r="G58" i="100"/>
  <c r="I58" i="100"/>
  <c r="K58" i="100"/>
  <c r="M58" i="100"/>
  <c r="AA10" i="100"/>
  <c r="V13" i="100"/>
  <c r="X13" i="100"/>
  <c r="Z13" i="100"/>
  <c r="AB13" i="100"/>
  <c r="AD13" i="100"/>
  <c r="P27" i="100"/>
  <c r="P28" i="100"/>
  <c r="P29" i="100"/>
  <c r="O32" i="100"/>
  <c r="P32" i="100"/>
  <c r="P33" i="100"/>
  <c r="O36" i="100"/>
  <c r="P36" i="100"/>
  <c r="P37" i="100"/>
  <c r="O40" i="100"/>
  <c r="P40" i="100"/>
  <c r="P41" i="100"/>
  <c r="O44" i="100"/>
  <c r="P44" i="100"/>
  <c r="P45" i="100"/>
  <c r="O48" i="100"/>
  <c r="P48" i="100"/>
  <c r="P49" i="100"/>
  <c r="O52" i="100"/>
  <c r="P52" i="100"/>
  <c r="P53" i="100"/>
  <c r="O56" i="100"/>
  <c r="P56" i="100"/>
  <c r="P57" i="100"/>
  <c r="P10" i="99"/>
  <c r="C58" i="99"/>
  <c r="O10" i="99"/>
  <c r="U10" i="99"/>
  <c r="Y10" i="99"/>
  <c r="AC10" i="99"/>
  <c r="O11" i="99"/>
  <c r="O12" i="99"/>
  <c r="O13" i="99"/>
  <c r="O14" i="99"/>
  <c r="O15" i="99"/>
  <c r="O16" i="99"/>
  <c r="O17" i="99"/>
  <c r="O18" i="99"/>
  <c r="O19" i="99"/>
  <c r="O20" i="99"/>
  <c r="O21" i="99"/>
  <c r="O22" i="99"/>
  <c r="O23" i="99"/>
  <c r="O24" i="99"/>
  <c r="O25" i="99"/>
  <c r="O26" i="99"/>
  <c r="O27" i="99"/>
  <c r="S10" i="99"/>
  <c r="W10" i="99"/>
  <c r="AA10" i="99"/>
  <c r="S11" i="99"/>
  <c r="S12" i="99"/>
  <c r="S13" i="99"/>
  <c r="S14" i="99"/>
  <c r="S24" i="99"/>
  <c r="W24" i="99"/>
  <c r="AA24" i="99"/>
  <c r="O28" i="99"/>
  <c r="O29" i="99"/>
  <c r="O30" i="99"/>
  <c r="O31" i="99"/>
  <c r="O32" i="99"/>
  <c r="O33" i="99"/>
  <c r="O34" i="99"/>
  <c r="O35" i="99"/>
  <c r="O36" i="99"/>
  <c r="O37" i="99"/>
  <c r="O38" i="99"/>
  <c r="O39" i="99"/>
  <c r="O40" i="99"/>
  <c r="O41" i="99"/>
  <c r="O42" i="99"/>
  <c r="O43" i="99"/>
  <c r="O44" i="99"/>
  <c r="O45" i="99"/>
  <c r="O46" i="99"/>
  <c r="O47" i="99"/>
  <c r="O48" i="99"/>
  <c r="O49" i="99"/>
  <c r="O50" i="99"/>
  <c r="O51" i="99"/>
  <c r="O52" i="99"/>
  <c r="O53" i="99"/>
  <c r="O54" i="99"/>
  <c r="O55" i="99"/>
  <c r="O56" i="99"/>
  <c r="O57" i="99"/>
  <c r="AA27" i="100"/>
  <c r="AA24" i="100"/>
  <c r="P25" i="100"/>
  <c r="T13" i="100"/>
  <c r="P26" i="100"/>
  <c r="T14" i="100"/>
  <c r="H58" i="100"/>
  <c r="P45" i="97"/>
  <c r="P46" i="97"/>
  <c r="P47" i="97"/>
  <c r="P48" i="97"/>
  <c r="T11" i="98"/>
  <c r="V11" i="98"/>
  <c r="Z11" i="98"/>
  <c r="AB11" i="98"/>
  <c r="AD11" i="98"/>
  <c r="T10" i="99"/>
  <c r="V10" i="99"/>
  <c r="X10" i="99"/>
  <c r="Z10" i="99"/>
  <c r="AB10" i="99"/>
  <c r="AD10" i="99"/>
  <c r="T24" i="99"/>
  <c r="V24" i="99"/>
  <c r="Z24" i="99"/>
  <c r="AD24" i="99"/>
  <c r="C58" i="100"/>
  <c r="U10" i="100"/>
  <c r="Y10" i="100"/>
  <c r="AC10" i="100"/>
  <c r="O11" i="100"/>
  <c r="O12" i="100"/>
  <c r="O13" i="100"/>
  <c r="O14" i="100"/>
  <c r="O15" i="100"/>
  <c r="O16" i="100"/>
  <c r="O17" i="100"/>
  <c r="O18" i="100"/>
  <c r="O19" i="100"/>
  <c r="O20" i="100"/>
  <c r="O21" i="100"/>
  <c r="O22" i="100"/>
  <c r="O23" i="100"/>
  <c r="O24" i="100"/>
  <c r="P31" i="100"/>
  <c r="T15" i="100"/>
  <c r="V15" i="100"/>
  <c r="X15" i="100"/>
  <c r="Z15" i="100"/>
  <c r="AB15" i="100"/>
  <c r="AD15" i="100"/>
  <c r="P35" i="100"/>
  <c r="T16" i="100"/>
  <c r="V16" i="100"/>
  <c r="X16" i="100"/>
  <c r="Z16" i="100"/>
  <c r="AB16" i="100"/>
  <c r="AD16" i="100"/>
  <c r="P39" i="100"/>
  <c r="T17" i="100"/>
  <c r="V17" i="100"/>
  <c r="X17" i="100"/>
  <c r="Z17" i="100"/>
  <c r="AB17" i="100"/>
  <c r="AD17" i="100"/>
  <c r="P43" i="100"/>
  <c r="T18" i="100"/>
  <c r="V18" i="100"/>
  <c r="X18" i="100"/>
  <c r="Z18" i="100"/>
  <c r="AB18" i="100"/>
  <c r="AD18" i="100"/>
  <c r="P47" i="100"/>
  <c r="T19" i="100"/>
  <c r="V19" i="100"/>
  <c r="X19" i="100"/>
  <c r="Z19" i="100"/>
  <c r="AB19" i="100"/>
  <c r="AD19" i="100"/>
  <c r="P51" i="100"/>
  <c r="T20" i="100"/>
  <c r="V20" i="100"/>
  <c r="X20" i="100"/>
  <c r="Z20" i="100"/>
  <c r="AB20" i="100"/>
  <c r="AD20" i="100"/>
  <c r="P55" i="100"/>
  <c r="T21" i="100"/>
  <c r="V21" i="100"/>
  <c r="X21" i="100"/>
  <c r="Z21" i="100"/>
  <c r="AB21" i="100"/>
  <c r="AD21" i="100"/>
  <c r="D58" i="100"/>
  <c r="L58" i="100"/>
  <c r="V10" i="100"/>
  <c r="Z10" i="100"/>
  <c r="AD10" i="100"/>
  <c r="O25" i="100"/>
  <c r="O26" i="100"/>
  <c r="O27" i="100"/>
  <c r="O28" i="100"/>
  <c r="O29" i="100"/>
  <c r="O31" i="100"/>
  <c r="O33" i="100"/>
  <c r="O35" i="100"/>
  <c r="O37" i="100"/>
  <c r="O39" i="100"/>
  <c r="O41" i="100"/>
  <c r="O43" i="100"/>
  <c r="O45" i="100"/>
  <c r="O47" i="100"/>
  <c r="O49" i="100"/>
  <c r="O51" i="100"/>
  <c r="O53" i="100"/>
  <c r="O55" i="100"/>
  <c r="O57" i="100"/>
  <c r="O46" i="98"/>
  <c r="S19" i="98"/>
  <c r="T12" i="97"/>
  <c r="V12" i="97"/>
  <c r="X12" i="97"/>
  <c r="Z12" i="97"/>
  <c r="AB12" i="97"/>
  <c r="AD12" i="97"/>
  <c r="U11" i="98"/>
  <c r="W11" i="98"/>
  <c r="Y11" i="98"/>
  <c r="AA11" i="98"/>
  <c r="AC11" i="98"/>
  <c r="S15" i="98"/>
  <c r="O20" i="97"/>
  <c r="O22" i="97"/>
  <c r="O23" i="97"/>
  <c r="O24" i="97"/>
  <c r="O25" i="97"/>
  <c r="O26" i="97"/>
  <c r="O27" i="97"/>
  <c r="O28" i="97"/>
  <c r="O29" i="97"/>
  <c r="O30" i="97"/>
  <c r="O31" i="97"/>
  <c r="O32" i="97"/>
  <c r="O33" i="97"/>
  <c r="O34" i="97"/>
  <c r="O35" i="97"/>
  <c r="O37" i="97"/>
  <c r="O38" i="97"/>
  <c r="O39" i="97"/>
  <c r="O40" i="97"/>
  <c r="O41" i="97"/>
  <c r="O42" i="97"/>
  <c r="O43" i="97"/>
  <c r="O44" i="97"/>
  <c r="P17" i="98"/>
  <c r="U12" i="98"/>
  <c r="W12" i="98"/>
  <c r="Y12" i="98"/>
  <c r="AA12" i="98"/>
  <c r="AC12" i="98"/>
  <c r="W26" i="97"/>
  <c r="AA26" i="97"/>
  <c r="P15" i="98"/>
  <c r="S11" i="98"/>
  <c r="P19" i="98"/>
  <c r="S12" i="98"/>
  <c r="U27" i="98"/>
  <c r="P22" i="98"/>
  <c r="S13" i="98"/>
  <c r="U26" i="98"/>
  <c r="W26" i="98"/>
  <c r="Y26" i="98"/>
  <c r="AA26" i="98"/>
  <c r="O26" i="98"/>
  <c r="S14" i="98"/>
  <c r="O34" i="98"/>
  <c r="S16" i="98"/>
  <c r="O42" i="98"/>
  <c r="S18" i="98"/>
  <c r="O54" i="98"/>
  <c r="S21" i="98"/>
  <c r="D58" i="97"/>
  <c r="F58" i="97"/>
  <c r="H58" i="97"/>
  <c r="J58" i="97"/>
  <c r="L58" i="97"/>
  <c r="N58" i="97"/>
  <c r="T26" i="97"/>
  <c r="Z26" i="97"/>
  <c r="O18" i="97"/>
  <c r="S18" i="97"/>
  <c r="O19" i="97"/>
  <c r="S27" i="97"/>
  <c r="U27" i="97"/>
  <c r="W27" i="97"/>
  <c r="Y27" i="97"/>
  <c r="AA27" i="97"/>
  <c r="AC27" i="97"/>
  <c r="O21" i="97"/>
  <c r="P40" i="97"/>
  <c r="P41" i="97"/>
  <c r="P42" i="97"/>
  <c r="P43" i="97"/>
  <c r="P44" i="97"/>
  <c r="D58" i="98"/>
  <c r="F58" i="98"/>
  <c r="H58" i="98"/>
  <c r="J58" i="98"/>
  <c r="L58" i="98"/>
  <c r="N58" i="98"/>
  <c r="Z26" i="98"/>
  <c r="S17" i="98"/>
  <c r="S20" i="98"/>
  <c r="O45" i="97"/>
  <c r="O46" i="97"/>
  <c r="O47" i="97"/>
  <c r="O48" i="97"/>
  <c r="O49" i="97"/>
  <c r="O50" i="97"/>
  <c r="O51" i="97"/>
  <c r="O52" i="97"/>
  <c r="O53" i="97"/>
  <c r="O54" i="97"/>
  <c r="O55" i="97"/>
  <c r="O56" i="97"/>
  <c r="O57" i="97"/>
  <c r="C58" i="98"/>
  <c r="E58" i="98"/>
  <c r="G58" i="98"/>
  <c r="I58" i="98"/>
  <c r="K58" i="98"/>
  <c r="M58" i="98"/>
  <c r="P11" i="98"/>
  <c r="P12" i="98"/>
  <c r="P13" i="98"/>
  <c r="P14" i="98"/>
  <c r="P16" i="98"/>
  <c r="P18" i="98"/>
  <c r="P21" i="98"/>
  <c r="P43" i="98"/>
  <c r="P44" i="98"/>
  <c r="P45" i="98"/>
  <c r="P46" i="98"/>
  <c r="P47" i="98"/>
  <c r="P48" i="98"/>
  <c r="P49" i="98"/>
  <c r="P50" i="98"/>
  <c r="P51" i="98"/>
  <c r="P52" i="98"/>
  <c r="P10" i="97"/>
  <c r="T10" i="97"/>
  <c r="V10" i="97"/>
  <c r="X10" i="97"/>
  <c r="Z10" i="97"/>
  <c r="AB10" i="97"/>
  <c r="AD10" i="97"/>
  <c r="P11" i="97"/>
  <c r="P12" i="97"/>
  <c r="P13" i="97"/>
  <c r="P14" i="97"/>
  <c r="P15" i="97"/>
  <c r="P16" i="97"/>
  <c r="P17" i="97"/>
  <c r="P18" i="97"/>
  <c r="P19" i="97"/>
  <c r="P20" i="97"/>
  <c r="P21" i="97"/>
  <c r="P22" i="97"/>
  <c r="P23" i="97"/>
  <c r="T23" i="97"/>
  <c r="Z23" i="97"/>
  <c r="P24" i="97"/>
  <c r="T24" i="97"/>
  <c r="V24" i="97"/>
  <c r="X24" i="97"/>
  <c r="Z24" i="97"/>
  <c r="AB24" i="97"/>
  <c r="AD24" i="97"/>
  <c r="P25" i="97"/>
  <c r="P26" i="97"/>
  <c r="P27" i="97"/>
  <c r="P28" i="97"/>
  <c r="P29" i="97"/>
  <c r="P30" i="97"/>
  <c r="P31" i="97"/>
  <c r="P32" i="97"/>
  <c r="P33" i="97"/>
  <c r="P34" i="97"/>
  <c r="P35" i="97"/>
  <c r="O10" i="97"/>
  <c r="S10" i="97"/>
  <c r="U10" i="97"/>
  <c r="W10" i="97"/>
  <c r="Y10" i="97"/>
  <c r="AA10" i="97"/>
  <c r="AC10" i="97"/>
  <c r="W23" i="97"/>
  <c r="AA23" i="97"/>
  <c r="S24" i="97"/>
  <c r="U24" i="97"/>
  <c r="W24" i="97"/>
  <c r="Y24" i="97"/>
  <c r="AA24" i="97"/>
  <c r="AC24" i="97"/>
  <c r="O36" i="97"/>
  <c r="P36" i="97"/>
  <c r="P37" i="97"/>
  <c r="P38" i="97"/>
  <c r="P39" i="97"/>
  <c r="P49" i="97"/>
  <c r="P50" i="97"/>
  <c r="P51" i="97"/>
  <c r="P52" i="97"/>
  <c r="P53" i="97"/>
  <c r="P54" i="97"/>
  <c r="P55" i="97"/>
  <c r="P56" i="97"/>
  <c r="P57" i="97"/>
  <c r="O10" i="98"/>
  <c r="S10" i="98"/>
  <c r="U10" i="98"/>
  <c r="W10" i="98"/>
  <c r="Y10" i="98"/>
  <c r="AA10" i="98"/>
  <c r="AC10" i="98"/>
  <c r="O11" i="98"/>
  <c r="O12" i="98"/>
  <c r="O13" i="98"/>
  <c r="O14" i="98"/>
  <c r="O15" i="98"/>
  <c r="O16" i="98"/>
  <c r="O17" i="98"/>
  <c r="O18" i="98"/>
  <c r="O19" i="98"/>
  <c r="Y27" i="98"/>
  <c r="Y24" i="98"/>
  <c r="AA27" i="98"/>
  <c r="AA24" i="98"/>
  <c r="AC27" i="98"/>
  <c r="AC24" i="98"/>
  <c r="O20" i="98"/>
  <c r="O21" i="98"/>
  <c r="O22" i="98"/>
  <c r="O23" i="98"/>
  <c r="U23" i="98"/>
  <c r="W23" i="98"/>
  <c r="Y23" i="98"/>
  <c r="AA23" i="98"/>
  <c r="O24" i="98"/>
  <c r="U24" i="98"/>
  <c r="P10" i="98"/>
  <c r="T10" i="98"/>
  <c r="V10" i="98"/>
  <c r="X10" i="98"/>
  <c r="Z10" i="98"/>
  <c r="AB10" i="98"/>
  <c r="AD10" i="98"/>
  <c r="X27" i="98"/>
  <c r="X24" i="98"/>
  <c r="X23" i="98"/>
  <c r="Z23" i="98"/>
  <c r="P25" i="98"/>
  <c r="P26" i="98"/>
  <c r="P27" i="98"/>
  <c r="P28" i="98"/>
  <c r="P29" i="98"/>
  <c r="P30" i="98"/>
  <c r="P31" i="98"/>
  <c r="P32" i="98"/>
  <c r="P33" i="98"/>
  <c r="P34" i="98"/>
  <c r="P35" i="98"/>
  <c r="P36" i="98"/>
  <c r="P37" i="98"/>
  <c r="P38" i="98"/>
  <c r="P39" i="98"/>
  <c r="P40" i="98"/>
  <c r="P41" i="98"/>
  <c r="P42" i="98"/>
  <c r="P53" i="98"/>
  <c r="P54" i="98"/>
  <c r="P55" i="98"/>
  <c r="P56" i="98"/>
  <c r="P57" i="98"/>
  <c r="W38" i="110" l="1"/>
  <c r="AD26" i="97"/>
  <c r="Y38" i="105"/>
  <c r="AB26" i="98"/>
  <c r="S38" i="105"/>
  <c r="S35" i="110"/>
  <c r="T23" i="98"/>
  <c r="Z24" i="98"/>
  <c r="U36" i="105"/>
  <c r="AB24" i="99"/>
  <c r="V26" i="97"/>
  <c r="AD23" i="98"/>
  <c r="L10" i="111"/>
  <c r="J10" i="111"/>
  <c r="D10" i="111"/>
  <c r="M57" i="111"/>
  <c r="I57" i="111"/>
  <c r="G57" i="111"/>
  <c r="M56" i="111"/>
  <c r="K56" i="111"/>
  <c r="I56" i="111"/>
  <c r="C56" i="111"/>
  <c r="G55" i="111"/>
  <c r="E55" i="111"/>
  <c r="K54" i="111"/>
  <c r="I54" i="111"/>
  <c r="G54" i="111"/>
  <c r="I53" i="111"/>
  <c r="G53" i="111"/>
  <c r="E53" i="111"/>
  <c r="M52" i="111"/>
  <c r="K52" i="111"/>
  <c r="C52" i="111"/>
  <c r="M51" i="111"/>
  <c r="G51" i="111"/>
  <c r="M50" i="111"/>
  <c r="K50" i="111"/>
  <c r="E50" i="111"/>
  <c r="C50" i="111"/>
  <c r="M49" i="111"/>
  <c r="K49" i="111"/>
  <c r="I49" i="111"/>
  <c r="C49" i="111"/>
  <c r="M48" i="111"/>
  <c r="I48" i="111"/>
  <c r="G48" i="111"/>
  <c r="K47" i="111"/>
  <c r="E47" i="111"/>
  <c r="C47" i="111"/>
  <c r="G46" i="111"/>
  <c r="E46" i="111"/>
  <c r="K45" i="111"/>
  <c r="G45" i="111"/>
  <c r="C45" i="111"/>
  <c r="K44" i="111"/>
  <c r="G44" i="111"/>
  <c r="C44" i="111"/>
  <c r="K43" i="111"/>
  <c r="G43" i="111"/>
  <c r="C43" i="111"/>
  <c r="K42" i="111"/>
  <c r="I42" i="111"/>
  <c r="E42" i="111"/>
  <c r="C42" i="111"/>
  <c r="K41" i="111"/>
  <c r="G41" i="111"/>
  <c r="C41" i="111"/>
  <c r="K40" i="111"/>
  <c r="G40" i="111"/>
  <c r="C40" i="111"/>
  <c r="K39" i="111"/>
  <c r="G39" i="111"/>
  <c r="C39" i="111"/>
  <c r="K38" i="111"/>
  <c r="E38" i="111"/>
  <c r="C38" i="111"/>
  <c r="C10" i="111"/>
  <c r="M10" i="111"/>
  <c r="I10" i="111"/>
  <c r="E10" i="111"/>
  <c r="L57" i="111"/>
  <c r="H57" i="111"/>
  <c r="D57" i="111"/>
  <c r="L56" i="111"/>
  <c r="H56" i="111"/>
  <c r="D56" i="111"/>
  <c r="L55" i="111"/>
  <c r="H55" i="111"/>
  <c r="D55" i="111"/>
  <c r="L54" i="111"/>
  <c r="H54" i="111"/>
  <c r="D54" i="111"/>
  <c r="L53" i="111"/>
  <c r="H53" i="111"/>
  <c r="D53" i="111"/>
  <c r="L52" i="111"/>
  <c r="H52" i="111"/>
  <c r="D52" i="111"/>
  <c r="L51" i="111"/>
  <c r="H51" i="111"/>
  <c r="D51" i="111"/>
  <c r="L50" i="111"/>
  <c r="H50" i="111"/>
  <c r="D50" i="111"/>
  <c r="L49" i="111"/>
  <c r="H49" i="111"/>
  <c r="D49" i="111"/>
  <c r="L48" i="111"/>
  <c r="H48" i="111"/>
  <c r="D48" i="111"/>
  <c r="L47" i="111"/>
  <c r="H47" i="111"/>
  <c r="D47" i="111"/>
  <c r="L46" i="111"/>
  <c r="H46" i="111"/>
  <c r="D46" i="111"/>
  <c r="L45" i="111"/>
  <c r="H45" i="111"/>
  <c r="D45" i="111"/>
  <c r="L44" i="111"/>
  <c r="H44" i="111"/>
  <c r="D44" i="111"/>
  <c r="L43" i="111"/>
  <c r="H43" i="111"/>
  <c r="D43" i="111"/>
  <c r="L42" i="111"/>
  <c r="H42" i="111"/>
  <c r="D42" i="111"/>
  <c r="L41" i="111"/>
  <c r="H41" i="111"/>
  <c r="D41" i="111"/>
  <c r="L40" i="111"/>
  <c r="H40" i="111"/>
  <c r="D40" i="111"/>
  <c r="L39" i="111"/>
  <c r="H39" i="111"/>
  <c r="D39" i="111"/>
  <c r="L38" i="111"/>
  <c r="H38" i="111"/>
  <c r="D38" i="111"/>
  <c r="L37" i="111"/>
  <c r="H37" i="111"/>
  <c r="D37" i="111"/>
  <c r="L36" i="111"/>
  <c r="H36" i="111"/>
  <c r="D36" i="111"/>
  <c r="L35" i="111"/>
  <c r="H35" i="111"/>
  <c r="D35" i="111"/>
  <c r="L34" i="111"/>
  <c r="H34" i="111"/>
  <c r="D34" i="111"/>
  <c r="L33" i="111"/>
  <c r="H33" i="111"/>
  <c r="D33" i="111"/>
  <c r="L32" i="111"/>
  <c r="H32" i="111"/>
  <c r="D32" i="111"/>
  <c r="L31" i="111"/>
  <c r="H31" i="111"/>
  <c r="D31" i="111"/>
  <c r="L30" i="111"/>
  <c r="H30" i="111"/>
  <c r="D30" i="111"/>
  <c r="L29" i="111"/>
  <c r="H29" i="111"/>
  <c r="D29" i="111"/>
  <c r="L28" i="111"/>
  <c r="H28" i="111"/>
  <c r="D28" i="111"/>
  <c r="L27" i="111"/>
  <c r="H27" i="111"/>
  <c r="D27" i="111"/>
  <c r="L26" i="111"/>
  <c r="H26" i="111"/>
  <c r="D26" i="111"/>
  <c r="L25" i="111"/>
  <c r="H25" i="111"/>
  <c r="D25" i="111"/>
  <c r="H24" i="111"/>
  <c r="F24" i="111"/>
  <c r="N23" i="111"/>
  <c r="L23" i="111"/>
  <c r="J23" i="111"/>
  <c r="D23" i="111"/>
  <c r="N22" i="111"/>
  <c r="H22" i="111"/>
  <c r="N21" i="111"/>
  <c r="L21" i="111"/>
  <c r="F21" i="111"/>
  <c r="D21" i="111"/>
  <c r="H20" i="111"/>
  <c r="F20" i="111"/>
  <c r="L19" i="111"/>
  <c r="J19" i="111"/>
  <c r="F19" i="111"/>
  <c r="D19" i="111"/>
  <c r="J18" i="111"/>
  <c r="H18" i="111"/>
  <c r="L17" i="111"/>
  <c r="J17" i="111"/>
  <c r="F17" i="111"/>
  <c r="D17" i="111"/>
  <c r="N16" i="111"/>
  <c r="H16" i="111"/>
  <c r="N15" i="111"/>
  <c r="L15" i="111"/>
  <c r="D15" i="111"/>
  <c r="N14" i="111"/>
  <c r="H14" i="111"/>
  <c r="F14" i="111"/>
  <c r="N13" i="111"/>
  <c r="L13" i="111"/>
  <c r="F13" i="111"/>
  <c r="D13" i="111"/>
  <c r="H12" i="111"/>
  <c r="F12" i="111"/>
  <c r="N11" i="111"/>
  <c r="J11" i="111"/>
  <c r="F11" i="111"/>
  <c r="K37" i="111"/>
  <c r="G37" i="111"/>
  <c r="C37" i="111"/>
  <c r="K36" i="111"/>
  <c r="G36" i="111"/>
  <c r="C36" i="111"/>
  <c r="K35" i="111"/>
  <c r="G35" i="111"/>
  <c r="C35" i="111"/>
  <c r="K34" i="111"/>
  <c r="I34" i="111"/>
  <c r="E34" i="111"/>
  <c r="K33" i="111"/>
  <c r="G33" i="111"/>
  <c r="C33" i="111"/>
  <c r="K32" i="111"/>
  <c r="G32" i="111"/>
  <c r="C32" i="111"/>
  <c r="K31" i="111"/>
  <c r="G31" i="111"/>
  <c r="C31" i="111"/>
  <c r="K30" i="111"/>
  <c r="I30" i="111"/>
  <c r="G30" i="111"/>
  <c r="M29" i="111"/>
  <c r="I29" i="111"/>
  <c r="E29" i="111"/>
  <c r="M28" i="111"/>
  <c r="I28" i="111"/>
  <c r="E28" i="111"/>
  <c r="M27" i="111"/>
  <c r="I27" i="111"/>
  <c r="E27" i="111"/>
  <c r="M26" i="111"/>
  <c r="K26" i="111"/>
  <c r="E26" i="111"/>
  <c r="C26" i="111"/>
  <c r="K25" i="111"/>
  <c r="G25" i="111"/>
  <c r="C25" i="111"/>
  <c r="K24" i="111"/>
  <c r="G24" i="111"/>
  <c r="C24" i="111"/>
  <c r="K23" i="111"/>
  <c r="G23" i="111"/>
  <c r="C23" i="111"/>
  <c r="K22" i="111"/>
  <c r="G22" i="111"/>
  <c r="C22" i="111"/>
  <c r="K21" i="111"/>
  <c r="G21" i="111"/>
  <c r="C21" i="111"/>
  <c r="K20" i="111"/>
  <c r="G20" i="111"/>
  <c r="C20" i="111"/>
  <c r="K19" i="111"/>
  <c r="G19" i="111"/>
  <c r="C19" i="111"/>
  <c r="K18" i="111"/>
  <c r="G18" i="111"/>
  <c r="C18" i="111"/>
  <c r="K17" i="111"/>
  <c r="G17" i="111"/>
  <c r="C17" i="111"/>
  <c r="K16" i="111"/>
  <c r="G16" i="111"/>
  <c r="C16" i="111"/>
  <c r="K15" i="111"/>
  <c r="G15" i="111"/>
  <c r="C15" i="111"/>
  <c r="K14" i="111"/>
  <c r="G14" i="111"/>
  <c r="C14" i="111"/>
  <c r="K13" i="111"/>
  <c r="G13" i="111"/>
  <c r="C13" i="111"/>
  <c r="K12" i="111"/>
  <c r="G12" i="111"/>
  <c r="C12" i="111"/>
  <c r="K11" i="111"/>
  <c r="G11" i="111"/>
  <c r="C11" i="111"/>
  <c r="AB24" i="98"/>
  <c r="AC26" i="97"/>
  <c r="AC23" i="97"/>
  <c r="N57" i="111"/>
  <c r="J57" i="111"/>
  <c r="F57" i="111"/>
  <c r="N56" i="111"/>
  <c r="J56" i="111"/>
  <c r="F56" i="111"/>
  <c r="N55" i="111"/>
  <c r="J55" i="111"/>
  <c r="F55" i="111"/>
  <c r="N54" i="111"/>
  <c r="J54" i="111"/>
  <c r="F54" i="111"/>
  <c r="N53" i="111"/>
  <c r="J53" i="111"/>
  <c r="F53" i="111"/>
  <c r="N52" i="111"/>
  <c r="J52" i="111"/>
  <c r="F52" i="111"/>
  <c r="N51" i="111"/>
  <c r="J51" i="111"/>
  <c r="F51" i="111"/>
  <c r="N50" i="111"/>
  <c r="J50" i="111"/>
  <c r="F50" i="111"/>
  <c r="N49" i="111"/>
  <c r="J49" i="111"/>
  <c r="F49" i="111"/>
  <c r="N48" i="111"/>
  <c r="J48" i="111"/>
  <c r="F48" i="111"/>
  <c r="N47" i="111"/>
  <c r="J47" i="111"/>
  <c r="F47" i="111"/>
  <c r="N46" i="111"/>
  <c r="J46" i="111"/>
  <c r="F46" i="111"/>
  <c r="N45" i="111"/>
  <c r="J45" i="111"/>
  <c r="F45" i="111"/>
  <c r="N44" i="111"/>
  <c r="J44" i="111"/>
  <c r="F44" i="111"/>
  <c r="N43" i="111"/>
  <c r="J43" i="111"/>
  <c r="F43" i="111"/>
  <c r="N42" i="111"/>
  <c r="J42" i="111"/>
  <c r="F42" i="111"/>
  <c r="N41" i="111"/>
  <c r="J41" i="111"/>
  <c r="F41" i="111"/>
  <c r="N40" i="111"/>
  <c r="J40" i="111"/>
  <c r="F40" i="111"/>
  <c r="N39" i="111"/>
  <c r="J39" i="111"/>
  <c r="F39" i="111"/>
  <c r="N38" i="111"/>
  <c r="J38" i="111"/>
  <c r="F38" i="111"/>
  <c r="N37" i="111"/>
  <c r="J37" i="111"/>
  <c r="F37" i="111"/>
  <c r="N36" i="111"/>
  <c r="J36" i="111"/>
  <c r="F36" i="111"/>
  <c r="N35" i="111"/>
  <c r="J35" i="111"/>
  <c r="F35" i="111"/>
  <c r="N34" i="111"/>
  <c r="J34" i="111"/>
  <c r="F34" i="111"/>
  <c r="N33" i="111"/>
  <c r="J33" i="111"/>
  <c r="F33" i="111"/>
  <c r="N32" i="111"/>
  <c r="J32" i="111"/>
  <c r="F32" i="111"/>
  <c r="N31" i="111"/>
  <c r="J31" i="111"/>
  <c r="F31" i="111"/>
  <c r="N30" i="111"/>
  <c r="J30" i="111"/>
  <c r="F30" i="111"/>
  <c r="N29" i="111"/>
  <c r="J29" i="111"/>
  <c r="F29" i="111"/>
  <c r="N28" i="111"/>
  <c r="J28" i="111"/>
  <c r="F28" i="111"/>
  <c r="N27" i="111"/>
  <c r="J27" i="111"/>
  <c r="F27" i="111"/>
  <c r="N26" i="111"/>
  <c r="J26" i="111"/>
  <c r="F26" i="111"/>
  <c r="N25" i="111"/>
  <c r="J25" i="111"/>
  <c r="F25" i="111"/>
  <c r="N24" i="111"/>
  <c r="L24" i="111"/>
  <c r="J24" i="111"/>
  <c r="D24" i="111"/>
  <c r="H23" i="111"/>
  <c r="F23" i="111"/>
  <c r="L22" i="111"/>
  <c r="J22" i="111"/>
  <c r="F22" i="111"/>
  <c r="D22" i="111"/>
  <c r="J21" i="111"/>
  <c r="H21" i="111"/>
  <c r="N20" i="111"/>
  <c r="L20" i="111"/>
  <c r="J20" i="111"/>
  <c r="D20" i="111"/>
  <c r="N19" i="111"/>
  <c r="H19" i="111"/>
  <c r="N18" i="111"/>
  <c r="L18" i="111"/>
  <c r="F18" i="111"/>
  <c r="D18" i="111"/>
  <c r="N17" i="111"/>
  <c r="H17" i="111"/>
  <c r="L16" i="111"/>
  <c r="J16" i="111"/>
  <c r="F16" i="111"/>
  <c r="D16" i="111"/>
  <c r="J15" i="111"/>
  <c r="H15" i="111"/>
  <c r="F15" i="111"/>
  <c r="L14" i="111"/>
  <c r="J14" i="111"/>
  <c r="D14" i="111"/>
  <c r="J13" i="111"/>
  <c r="H13" i="111"/>
  <c r="N12" i="111"/>
  <c r="L12" i="111"/>
  <c r="J12" i="111"/>
  <c r="D12" i="111"/>
  <c r="L11" i="111"/>
  <c r="H11" i="111"/>
  <c r="D11" i="111"/>
  <c r="AA38" i="110"/>
  <c r="N10" i="111"/>
  <c r="H10" i="111"/>
  <c r="F10" i="111"/>
  <c r="K57" i="111"/>
  <c r="E57" i="111"/>
  <c r="C57" i="111"/>
  <c r="G56" i="111"/>
  <c r="E56" i="111"/>
  <c r="M55" i="111"/>
  <c r="K55" i="111"/>
  <c r="I55" i="111"/>
  <c r="C55" i="111"/>
  <c r="M54" i="111"/>
  <c r="E54" i="111"/>
  <c r="C54" i="111"/>
  <c r="M53" i="111"/>
  <c r="K53" i="111"/>
  <c r="C53" i="111"/>
  <c r="I52" i="111"/>
  <c r="G52" i="111"/>
  <c r="E52" i="111"/>
  <c r="K51" i="111"/>
  <c r="I51" i="111"/>
  <c r="E51" i="111"/>
  <c r="C51" i="111"/>
  <c r="I50" i="111"/>
  <c r="G50" i="111"/>
  <c r="G49" i="111"/>
  <c r="E49" i="111"/>
  <c r="K48" i="111"/>
  <c r="E48" i="111"/>
  <c r="C48" i="111"/>
  <c r="M47" i="111"/>
  <c r="I47" i="111"/>
  <c r="G47" i="111"/>
  <c r="M46" i="111"/>
  <c r="K46" i="111"/>
  <c r="I46" i="111"/>
  <c r="C46" i="111"/>
  <c r="M45" i="111"/>
  <c r="I45" i="111"/>
  <c r="E45" i="111"/>
  <c r="M44" i="111"/>
  <c r="I44" i="111"/>
  <c r="E44" i="111"/>
  <c r="M43" i="111"/>
  <c r="I43" i="111"/>
  <c r="E43" i="111"/>
  <c r="M42" i="111"/>
  <c r="G42" i="111"/>
  <c r="M41" i="111"/>
  <c r="I41" i="111"/>
  <c r="E41" i="111"/>
  <c r="M40" i="111"/>
  <c r="I40" i="111"/>
  <c r="E40" i="111"/>
  <c r="M39" i="111"/>
  <c r="I39" i="111"/>
  <c r="E39" i="111"/>
  <c r="M38" i="111"/>
  <c r="I38" i="111"/>
  <c r="G38" i="111"/>
  <c r="M37" i="111"/>
  <c r="U23" i="97"/>
  <c r="I37" i="111"/>
  <c r="E37" i="111"/>
  <c r="M36" i="111"/>
  <c r="I36" i="111"/>
  <c r="E36" i="111"/>
  <c r="M35" i="111"/>
  <c r="I35" i="111"/>
  <c r="E35" i="111"/>
  <c r="M34" i="111"/>
  <c r="G34" i="111"/>
  <c r="C34" i="111"/>
  <c r="M33" i="111"/>
  <c r="I33" i="111"/>
  <c r="E33" i="111"/>
  <c r="M32" i="111"/>
  <c r="I32" i="111"/>
  <c r="E32" i="111"/>
  <c r="M31" i="111"/>
  <c r="I31" i="111"/>
  <c r="E31" i="111"/>
  <c r="M30" i="111"/>
  <c r="E30" i="111"/>
  <c r="C30" i="111"/>
  <c r="K29" i="111"/>
  <c r="G29" i="111"/>
  <c r="C29" i="111"/>
  <c r="K28" i="111"/>
  <c r="G28" i="111"/>
  <c r="C28" i="111"/>
  <c r="K27" i="111"/>
  <c r="G27" i="111"/>
  <c r="C27" i="111"/>
  <c r="I26" i="111"/>
  <c r="G26" i="111"/>
  <c r="M25" i="111"/>
  <c r="I25" i="111"/>
  <c r="E25" i="111"/>
  <c r="M24" i="111"/>
  <c r="I24" i="111"/>
  <c r="E24" i="111"/>
  <c r="M23" i="111"/>
  <c r="I23" i="111"/>
  <c r="E23" i="111"/>
  <c r="M22" i="111"/>
  <c r="I22" i="111"/>
  <c r="E22" i="111"/>
  <c r="M21" i="111"/>
  <c r="I21" i="111"/>
  <c r="E21" i="111"/>
  <c r="M20" i="111"/>
  <c r="I20" i="111"/>
  <c r="E20" i="111"/>
  <c r="M19" i="111"/>
  <c r="I19" i="111"/>
  <c r="E19" i="111"/>
  <c r="M18" i="111"/>
  <c r="I18" i="111"/>
  <c r="E18" i="111"/>
  <c r="M17" i="111"/>
  <c r="I17" i="111"/>
  <c r="E17" i="111"/>
  <c r="M16" i="111"/>
  <c r="I16" i="111"/>
  <c r="E16" i="111"/>
  <c r="M15" i="111"/>
  <c r="I15" i="111"/>
  <c r="E15" i="111"/>
  <c r="M14" i="111"/>
  <c r="I14" i="111"/>
  <c r="E14" i="111"/>
  <c r="M13" i="111"/>
  <c r="I13" i="111"/>
  <c r="E13" i="111"/>
  <c r="M12" i="111"/>
  <c r="I12" i="111"/>
  <c r="E12" i="111"/>
  <c r="M11" i="111"/>
  <c r="I11" i="111"/>
  <c r="E11" i="111"/>
  <c r="X22" i="100"/>
  <c r="AA35" i="110"/>
  <c r="W35" i="110"/>
  <c r="Z39" i="110"/>
  <c r="AD38" i="110"/>
  <c r="Z38" i="110"/>
  <c r="V38" i="110"/>
  <c r="X37" i="110"/>
  <c r="AD36" i="110"/>
  <c r="V36" i="110"/>
  <c r="AC38" i="110"/>
  <c r="K10" i="111"/>
  <c r="G10" i="111"/>
  <c r="T38" i="110"/>
  <c r="AC36" i="110"/>
  <c r="Y35" i="110"/>
  <c r="AC35" i="110"/>
  <c r="U35" i="110"/>
  <c r="U26" i="99"/>
  <c r="Y38" i="110"/>
  <c r="X36" i="110"/>
  <c r="X24" i="99"/>
  <c r="U23" i="99"/>
  <c r="S36" i="105"/>
  <c r="Z35" i="110"/>
  <c r="AB38" i="110"/>
  <c r="X35" i="110"/>
  <c r="AB36" i="110"/>
  <c r="X34" i="110"/>
  <c r="W37" i="110"/>
  <c r="U36" i="110"/>
  <c r="S41" i="110"/>
  <c r="AF32" i="110"/>
  <c r="V24" i="98"/>
  <c r="X23" i="97"/>
  <c r="AD23" i="99"/>
  <c r="AD35" i="110"/>
  <c r="V35" i="110"/>
  <c r="AA40" i="110"/>
  <c r="Y36" i="110"/>
  <c r="S37" i="110"/>
  <c r="W40" i="110"/>
  <c r="S26" i="97"/>
  <c r="AF33" i="110"/>
  <c r="AF31" i="110"/>
  <c r="AB35" i="110"/>
  <c r="X38" i="110"/>
  <c r="AA41" i="110"/>
  <c r="W41" i="110"/>
  <c r="AE33" i="110"/>
  <c r="AE32" i="110"/>
  <c r="AE31" i="110"/>
  <c r="AE30" i="110"/>
  <c r="AE29" i="110"/>
  <c r="AE28" i="110"/>
  <c r="AE27" i="110"/>
  <c r="AE26" i="110"/>
  <c r="AE25" i="110"/>
  <c r="AE24" i="110"/>
  <c r="AE23" i="110"/>
  <c r="AE22" i="110"/>
  <c r="AE21" i="110"/>
  <c r="AE20" i="110"/>
  <c r="AE19" i="110"/>
  <c r="AA37" i="110"/>
  <c r="AD39" i="110"/>
  <c r="Z36" i="110"/>
  <c r="V39" i="110"/>
  <c r="S40" i="110"/>
  <c r="S42" i="110" s="1"/>
  <c r="AA34" i="110"/>
  <c r="W34" i="110"/>
  <c r="S34" i="110"/>
  <c r="AF30" i="110"/>
  <c r="AB39" i="110"/>
  <c r="X40" i="110"/>
  <c r="AF15" i="110"/>
  <c r="AF14" i="110"/>
  <c r="AF13" i="110"/>
  <c r="T35" i="110"/>
  <c r="AC39" i="110"/>
  <c r="U39" i="110"/>
  <c r="AF17" i="110"/>
  <c r="AF16" i="110"/>
  <c r="X39" i="110"/>
  <c r="AF11" i="110"/>
  <c r="Y39" i="110"/>
  <c r="AF12" i="110"/>
  <c r="AF29" i="110"/>
  <c r="AF28" i="110"/>
  <c r="AF27" i="110"/>
  <c r="AF26" i="110"/>
  <c r="AF25" i="110"/>
  <c r="AF24" i="110"/>
  <c r="AF23" i="110"/>
  <c r="AF22" i="110"/>
  <c r="AF18" i="110"/>
  <c r="X41" i="110"/>
  <c r="AF21" i="110"/>
  <c r="AF20" i="110"/>
  <c r="AF19" i="110"/>
  <c r="AE18" i="110"/>
  <c r="AE17" i="110"/>
  <c r="T39" i="110"/>
  <c r="T36" i="110"/>
  <c r="AD41" i="110"/>
  <c r="AD40" i="110"/>
  <c r="AD37" i="110"/>
  <c r="AD34" i="110"/>
  <c r="Z41" i="110"/>
  <c r="Z40" i="110"/>
  <c r="Z37" i="110"/>
  <c r="Z34" i="110"/>
  <c r="AE11" i="110"/>
  <c r="Y41" i="110"/>
  <c r="Y40" i="110"/>
  <c r="Y37" i="110"/>
  <c r="Y34" i="110"/>
  <c r="O106" i="110"/>
  <c r="J108" i="110" s="1"/>
  <c r="AE10" i="110"/>
  <c r="AF10" i="110"/>
  <c r="P106" i="110"/>
  <c r="N107" i="110" s="1"/>
  <c r="T41" i="110"/>
  <c r="T40" i="110"/>
  <c r="T37" i="110"/>
  <c r="T34" i="110"/>
  <c r="AC27" i="99"/>
  <c r="AE16" i="110"/>
  <c r="AB41" i="110"/>
  <c r="AB40" i="110"/>
  <c r="AB37" i="110"/>
  <c r="AB34" i="110"/>
  <c r="V41" i="110"/>
  <c r="V40" i="110"/>
  <c r="V37" i="110"/>
  <c r="V34" i="110"/>
  <c r="AE15" i="110"/>
  <c r="AE14" i="110"/>
  <c r="AE13" i="110"/>
  <c r="AE12" i="110"/>
  <c r="AC41" i="110"/>
  <c r="AC40" i="110"/>
  <c r="AC37" i="110"/>
  <c r="AC34" i="110"/>
  <c r="U41" i="110"/>
  <c r="U40" i="110"/>
  <c r="U37" i="110"/>
  <c r="U34" i="110"/>
  <c r="V23" i="97"/>
  <c r="AD38" i="105"/>
  <c r="AB36" i="105"/>
  <c r="P16" i="108"/>
  <c r="O56" i="108"/>
  <c r="O11" i="108"/>
  <c r="O57" i="108"/>
  <c r="P40" i="108"/>
  <c r="O35" i="108"/>
  <c r="O10" i="108"/>
  <c r="P29" i="108"/>
  <c r="O16" i="108"/>
  <c r="P49" i="108"/>
  <c r="P22" i="108"/>
  <c r="O49" i="108"/>
  <c r="P43" i="108"/>
  <c r="O28" i="108"/>
  <c r="O36" i="108"/>
  <c r="O20" i="108"/>
  <c r="P57" i="108"/>
  <c r="P55" i="108"/>
  <c r="P52" i="108"/>
  <c r="P35" i="108"/>
  <c r="P21" i="108"/>
  <c r="O13" i="108"/>
  <c r="P12" i="108"/>
  <c r="O53" i="108"/>
  <c r="O48" i="108"/>
  <c r="P46" i="108"/>
  <c r="O38" i="108"/>
  <c r="P45" i="108"/>
  <c r="P38" i="108"/>
  <c r="P32" i="108"/>
  <c r="O30" i="108"/>
  <c r="O31" i="108"/>
  <c r="P24" i="108"/>
  <c r="P17" i="108"/>
  <c r="O14" i="108"/>
  <c r="O43" i="108"/>
  <c r="P56" i="108"/>
  <c r="O55" i="108"/>
  <c r="P53" i="108"/>
  <c r="P51" i="108"/>
  <c r="P48" i="108"/>
  <c r="O39" i="108"/>
  <c r="P37" i="108"/>
  <c r="P27" i="108"/>
  <c r="P13" i="108"/>
  <c r="O12" i="108"/>
  <c r="P11" i="108"/>
  <c r="P10" i="108"/>
  <c r="O52" i="108"/>
  <c r="P47" i="108"/>
  <c r="P26" i="108"/>
  <c r="O51" i="108"/>
  <c r="O47" i="108"/>
  <c r="O26" i="108"/>
  <c r="O22" i="108"/>
  <c r="O18" i="108"/>
  <c r="P54" i="108"/>
  <c r="AF21" i="108" s="1"/>
  <c r="O50" i="108"/>
  <c r="AE20" i="108" s="1"/>
  <c r="O44" i="108"/>
  <c r="O46" i="108"/>
  <c r="AE19" i="108" s="1"/>
  <c r="O45" i="108"/>
  <c r="P41" i="108"/>
  <c r="P39" i="108"/>
  <c r="O37" i="108"/>
  <c r="O32" i="108"/>
  <c r="P30" i="108"/>
  <c r="P28" i="108"/>
  <c r="P25" i="108"/>
  <c r="P23" i="108"/>
  <c r="O21" i="108"/>
  <c r="P19" i="108"/>
  <c r="P44" i="108"/>
  <c r="O40" i="108"/>
  <c r="P36" i="108"/>
  <c r="P33" i="108"/>
  <c r="P31" i="108"/>
  <c r="O29" i="108"/>
  <c r="O27" i="108"/>
  <c r="O24" i="108"/>
  <c r="P20" i="108"/>
  <c r="O17" i="108"/>
  <c r="P15" i="108"/>
  <c r="P14" i="108"/>
  <c r="AF11" i="108" s="1"/>
  <c r="O41" i="108"/>
  <c r="O33" i="108"/>
  <c r="O25" i="108"/>
  <c r="O23" i="108"/>
  <c r="O19" i="108"/>
  <c r="O15" i="108"/>
  <c r="P50" i="108"/>
  <c r="AF20" i="108" s="1"/>
  <c r="P42" i="108"/>
  <c r="AF18" i="108" s="1"/>
  <c r="P34" i="108"/>
  <c r="AF16" i="108" s="1"/>
  <c r="O54" i="108"/>
  <c r="AE21" i="108" s="1"/>
  <c r="O42" i="108"/>
  <c r="AE18" i="108" s="1"/>
  <c r="O34" i="108"/>
  <c r="AE16" i="108" s="1"/>
  <c r="P18" i="108"/>
  <c r="AF12" i="108" s="1"/>
  <c r="Z38" i="105"/>
  <c r="V38" i="105"/>
  <c r="AC15" i="107"/>
  <c r="W15" i="107"/>
  <c r="U15" i="107"/>
  <c r="AC10" i="107"/>
  <c r="W10" i="107"/>
  <c r="U10" i="107"/>
  <c r="X38" i="105"/>
  <c r="O57" i="107"/>
  <c r="Y15" i="107"/>
  <c r="Z11" i="107"/>
  <c r="AC35" i="105"/>
  <c r="U38" i="105"/>
  <c r="AD21" i="107"/>
  <c r="AB21" i="107"/>
  <c r="Z21" i="107"/>
  <c r="X21" i="107"/>
  <c r="V21" i="107"/>
  <c r="T21" i="107"/>
  <c r="AD20" i="107"/>
  <c r="Z20" i="107"/>
  <c r="V20" i="107"/>
  <c r="AB19" i="107"/>
  <c r="X19" i="107"/>
  <c r="T19" i="107"/>
  <c r="AB18" i="107"/>
  <c r="X18" i="107"/>
  <c r="V18" i="107"/>
  <c r="AD17" i="107"/>
  <c r="Z17" i="107"/>
  <c r="V17" i="107"/>
  <c r="O37" i="107"/>
  <c r="P36" i="107"/>
  <c r="P35" i="107"/>
  <c r="AB16" i="107"/>
  <c r="X16" i="107"/>
  <c r="T16" i="107"/>
  <c r="O32" i="107"/>
  <c r="P31" i="107"/>
  <c r="AB15" i="107"/>
  <c r="X15" i="107"/>
  <c r="T15" i="107"/>
  <c r="P28" i="107"/>
  <c r="AD14" i="107"/>
  <c r="Z14" i="107"/>
  <c r="V14" i="107"/>
  <c r="O25" i="107"/>
  <c r="AD13" i="107"/>
  <c r="Z13" i="107"/>
  <c r="V13" i="107"/>
  <c r="O19" i="107"/>
  <c r="AB12" i="107"/>
  <c r="Z12" i="107"/>
  <c r="V12" i="107"/>
  <c r="T12" i="107"/>
  <c r="P18" i="107"/>
  <c r="O17" i="107"/>
  <c r="O15" i="107"/>
  <c r="AD11" i="107"/>
  <c r="AB11" i="107"/>
  <c r="T11" i="107"/>
  <c r="P14" i="107"/>
  <c r="AB20" i="107"/>
  <c r="X20" i="107"/>
  <c r="T20" i="107"/>
  <c r="AD19" i="107"/>
  <c r="Z19" i="107"/>
  <c r="V19" i="107"/>
  <c r="AD18" i="107"/>
  <c r="Z18" i="107"/>
  <c r="T18" i="107"/>
  <c r="AB17" i="107"/>
  <c r="X17" i="107"/>
  <c r="T17" i="107"/>
  <c r="AD16" i="107"/>
  <c r="Z16" i="107"/>
  <c r="V16" i="107"/>
  <c r="P33" i="107"/>
  <c r="O33" i="107"/>
  <c r="AD15" i="107"/>
  <c r="Z15" i="107"/>
  <c r="V15" i="107"/>
  <c r="O29" i="107"/>
  <c r="O27" i="107"/>
  <c r="AB14" i="107"/>
  <c r="X14" i="107"/>
  <c r="T14" i="107"/>
  <c r="P24" i="107"/>
  <c r="AB13" i="107"/>
  <c r="X13" i="107"/>
  <c r="P22" i="107"/>
  <c r="T13" i="107"/>
  <c r="O22" i="107"/>
  <c r="O20" i="107"/>
  <c r="AD12" i="107"/>
  <c r="X12" i="107"/>
  <c r="X11" i="107"/>
  <c r="V11" i="107"/>
  <c r="O13" i="107"/>
  <c r="O11" i="107"/>
  <c r="AB10" i="107"/>
  <c r="Z10" i="107"/>
  <c r="X10" i="107"/>
  <c r="X41" i="107" s="1"/>
  <c r="T10" i="107"/>
  <c r="P57" i="107"/>
  <c r="P56" i="107"/>
  <c r="O56" i="107"/>
  <c r="P55" i="107"/>
  <c r="O55" i="107"/>
  <c r="AC21" i="107"/>
  <c r="AA21" i="107"/>
  <c r="Y21" i="107"/>
  <c r="W21" i="107"/>
  <c r="U21" i="107"/>
  <c r="S21" i="107"/>
  <c r="P54" i="107"/>
  <c r="O54" i="107"/>
  <c r="P53" i="107"/>
  <c r="O53" i="107"/>
  <c r="O52" i="107"/>
  <c r="P52" i="107"/>
  <c r="O51" i="107"/>
  <c r="P51" i="107"/>
  <c r="AC20" i="107"/>
  <c r="AA20" i="107"/>
  <c r="Y20" i="107"/>
  <c r="W20" i="107"/>
  <c r="U20" i="107"/>
  <c r="O50" i="107"/>
  <c r="P50" i="107"/>
  <c r="S20" i="107"/>
  <c r="P49" i="107"/>
  <c r="O49" i="107"/>
  <c r="P48" i="107"/>
  <c r="O48" i="107"/>
  <c r="P47" i="107"/>
  <c r="O47" i="107"/>
  <c r="AC19" i="107"/>
  <c r="AA19" i="107"/>
  <c r="Y19" i="107"/>
  <c r="W19" i="107"/>
  <c r="U19" i="107"/>
  <c r="S19" i="107"/>
  <c r="S36" i="107" s="1"/>
  <c r="O46" i="107"/>
  <c r="P46" i="107"/>
  <c r="P45" i="107"/>
  <c r="O45" i="107"/>
  <c r="O44" i="107"/>
  <c r="P44" i="107"/>
  <c r="O43" i="107"/>
  <c r="P43" i="107"/>
  <c r="AC18" i="107"/>
  <c r="AA18" i="107"/>
  <c r="Y18" i="107"/>
  <c r="W18" i="107"/>
  <c r="U18" i="107"/>
  <c r="O42" i="107"/>
  <c r="P42" i="107"/>
  <c r="S18" i="107"/>
  <c r="P41" i="107"/>
  <c r="O41" i="107"/>
  <c r="P40" i="107"/>
  <c r="P39" i="107"/>
  <c r="AC17" i="107"/>
  <c r="Y17" i="107"/>
  <c r="W17" i="107"/>
  <c r="U17" i="107"/>
  <c r="O38" i="107"/>
  <c r="P37" i="107"/>
  <c r="O36" i="107"/>
  <c r="O35" i="107"/>
  <c r="O34" i="107"/>
  <c r="P32" i="107"/>
  <c r="O31" i="107"/>
  <c r="P29" i="107"/>
  <c r="O28" i="107"/>
  <c r="P27" i="107"/>
  <c r="P25" i="107"/>
  <c r="O24" i="107"/>
  <c r="P23" i="107"/>
  <c r="P21" i="107"/>
  <c r="P17" i="107"/>
  <c r="O40" i="107"/>
  <c r="AA17" i="107"/>
  <c r="S17" i="107"/>
  <c r="AC16" i="107"/>
  <c r="AA16" i="107"/>
  <c r="Y16" i="107"/>
  <c r="W16" i="107"/>
  <c r="U16" i="107"/>
  <c r="AA15" i="107"/>
  <c r="S15" i="107"/>
  <c r="AC14" i="107"/>
  <c r="AA14" i="107"/>
  <c r="Y14" i="107"/>
  <c r="W14" i="107"/>
  <c r="U14" i="107"/>
  <c r="S14" i="107"/>
  <c r="AC13" i="107"/>
  <c r="AA13" i="107"/>
  <c r="Y13" i="107"/>
  <c r="W13" i="107"/>
  <c r="U13" i="107"/>
  <c r="S13" i="107"/>
  <c r="P20" i="107"/>
  <c r="P19" i="107"/>
  <c r="AC12" i="107"/>
  <c r="AA12" i="107"/>
  <c r="Y12" i="107"/>
  <c r="W12" i="107"/>
  <c r="U12" i="107"/>
  <c r="S12" i="107"/>
  <c r="P16" i="107"/>
  <c r="P15" i="107"/>
  <c r="AC11" i="107"/>
  <c r="AA11" i="107"/>
  <c r="Y11" i="107"/>
  <c r="W11" i="107"/>
  <c r="U11" i="107"/>
  <c r="S11" i="107"/>
  <c r="P13" i="107"/>
  <c r="P12" i="107"/>
  <c r="P11" i="107"/>
  <c r="O39" i="107"/>
  <c r="O26" i="107"/>
  <c r="O23" i="107"/>
  <c r="O21" i="107"/>
  <c r="O18" i="107"/>
  <c r="O16" i="107"/>
  <c r="O14" i="107"/>
  <c r="O12" i="107"/>
  <c r="P26" i="107"/>
  <c r="P38" i="107"/>
  <c r="P30" i="107"/>
  <c r="S16" i="107"/>
  <c r="P34" i="107"/>
  <c r="O30" i="107"/>
  <c r="Y10" i="107"/>
  <c r="AB38" i="105"/>
  <c r="T38" i="105"/>
  <c r="AD10" i="107"/>
  <c r="V10" i="107"/>
  <c r="AA10" i="107"/>
  <c r="AA41" i="107" s="1"/>
  <c r="P10" i="107"/>
  <c r="S10" i="107"/>
  <c r="O10" i="107"/>
  <c r="X35" i="105"/>
  <c r="AA35" i="105"/>
  <c r="AD26" i="98"/>
  <c r="U35" i="105"/>
  <c r="AB35" i="105"/>
  <c r="T35" i="105"/>
  <c r="AE12" i="105"/>
  <c r="AF33" i="105"/>
  <c r="AF31" i="105"/>
  <c r="AF13" i="105"/>
  <c r="AC38" i="105"/>
  <c r="AA38" i="105"/>
  <c r="W38" i="105"/>
  <c r="W35" i="105"/>
  <c r="S35" i="105"/>
  <c r="AF11" i="105"/>
  <c r="AF32" i="105"/>
  <c r="Y35" i="105"/>
  <c r="AF15" i="105"/>
  <c r="AF30" i="105"/>
  <c r="AF29" i="105"/>
  <c r="AF28" i="105"/>
  <c r="AF27" i="105"/>
  <c r="AF26" i="105"/>
  <c r="AF25" i="105"/>
  <c r="AF24" i="105"/>
  <c r="AF23" i="105"/>
  <c r="AF22" i="105"/>
  <c r="AF21" i="105"/>
  <c r="AF20" i="105"/>
  <c r="AF19" i="105"/>
  <c r="AF18" i="105"/>
  <c r="AF17" i="105"/>
  <c r="AF16" i="105"/>
  <c r="AF14" i="105"/>
  <c r="AD35" i="105"/>
  <c r="Z35" i="105"/>
  <c r="V35" i="105"/>
  <c r="AF12" i="105"/>
  <c r="AD41" i="105"/>
  <c r="AD40" i="105"/>
  <c r="AD37" i="105"/>
  <c r="AD34" i="105"/>
  <c r="Z41" i="105"/>
  <c r="Z40" i="105"/>
  <c r="Z37" i="105"/>
  <c r="Z34" i="105"/>
  <c r="AE28" i="105"/>
  <c r="AE27" i="105"/>
  <c r="AE26" i="105"/>
  <c r="AE25" i="105"/>
  <c r="AE24" i="105"/>
  <c r="AE23" i="105"/>
  <c r="AE22" i="105"/>
  <c r="AE21" i="105"/>
  <c r="AE20" i="105"/>
  <c r="AE19" i="105"/>
  <c r="AE18" i="105"/>
  <c r="AE17" i="105"/>
  <c r="AE16" i="105"/>
  <c r="AE15" i="105"/>
  <c r="AE14" i="105"/>
  <c r="AE13" i="105"/>
  <c r="AE11" i="105"/>
  <c r="AC41" i="105"/>
  <c r="AC40" i="105"/>
  <c r="AC37" i="105"/>
  <c r="AC34" i="105"/>
  <c r="Y41" i="105"/>
  <c r="Y40" i="105"/>
  <c r="Y37" i="105"/>
  <c r="Y34" i="105"/>
  <c r="W41" i="105"/>
  <c r="W40" i="105"/>
  <c r="W37" i="105"/>
  <c r="W34" i="105"/>
  <c r="U41" i="105"/>
  <c r="U40" i="105"/>
  <c r="U37" i="105"/>
  <c r="U34" i="105"/>
  <c r="O106" i="105"/>
  <c r="G108" i="105" s="1"/>
  <c r="AE10" i="105"/>
  <c r="P106" i="105"/>
  <c r="G107" i="105" s="1"/>
  <c r="AF10" i="105"/>
  <c r="V41" i="105"/>
  <c r="V40" i="105"/>
  <c r="V37" i="105"/>
  <c r="V34" i="105"/>
  <c r="T41" i="105"/>
  <c r="T40" i="105"/>
  <c r="T37" i="105"/>
  <c r="T34" i="105"/>
  <c r="AE33" i="105"/>
  <c r="AE32" i="105"/>
  <c r="AE31" i="105"/>
  <c r="AE30" i="105"/>
  <c r="AE29" i="105"/>
  <c r="AB41" i="105"/>
  <c r="AB40" i="105"/>
  <c r="AB37" i="105"/>
  <c r="AB34" i="105"/>
  <c r="X41" i="105"/>
  <c r="X40" i="105"/>
  <c r="X37" i="105"/>
  <c r="X34" i="105"/>
  <c r="AA41" i="105"/>
  <c r="AA40" i="105"/>
  <c r="AA37" i="105"/>
  <c r="AA34" i="105"/>
  <c r="S41" i="105"/>
  <c r="S40" i="105"/>
  <c r="S37" i="105"/>
  <c r="S34" i="105"/>
  <c r="AD24" i="98"/>
  <c r="AC26" i="98"/>
  <c r="AA23" i="100"/>
  <c r="Y24" i="99"/>
  <c r="AB23" i="97"/>
  <c r="W26" i="99"/>
  <c r="V26" i="98"/>
  <c r="Y24" i="100"/>
  <c r="V23" i="99"/>
  <c r="V23" i="98"/>
  <c r="Z27" i="98"/>
  <c r="T24" i="98"/>
  <c r="Y26" i="97"/>
  <c r="W27" i="98"/>
  <c r="Y23" i="100"/>
  <c r="W28" i="100"/>
  <c r="AB26" i="99"/>
  <c r="T26" i="99"/>
  <c r="AF13" i="100"/>
  <c r="AC26" i="99"/>
  <c r="AC24" i="100"/>
  <c r="U24" i="100"/>
  <c r="AC23" i="100"/>
  <c r="U23" i="100"/>
  <c r="T25" i="100"/>
  <c r="AB23" i="99"/>
  <c r="T23" i="99"/>
  <c r="AA22" i="100"/>
  <c r="X26" i="99"/>
  <c r="W27" i="100"/>
  <c r="X23" i="99"/>
  <c r="X25" i="100"/>
  <c r="AA25" i="100"/>
  <c r="S24" i="100"/>
  <c r="S23" i="98"/>
  <c r="Z23" i="99"/>
  <c r="Y23" i="99"/>
  <c r="S22" i="100"/>
  <c r="W26" i="100"/>
  <c r="AE12" i="97"/>
  <c r="Y27" i="100"/>
  <c r="Y26" i="100"/>
  <c r="S23" i="97"/>
  <c r="AB25" i="100"/>
  <c r="W23" i="100"/>
  <c r="AA28" i="100"/>
  <c r="AA23" i="99"/>
  <c r="W23" i="99"/>
  <c r="AF12" i="100"/>
  <c r="W25" i="100"/>
  <c r="S28" i="100"/>
  <c r="AF11" i="100"/>
  <c r="W24" i="100"/>
  <c r="S23" i="100"/>
  <c r="S26" i="100"/>
  <c r="AF11" i="98"/>
  <c r="AE18" i="97"/>
  <c r="AE19" i="98"/>
  <c r="AE21" i="100"/>
  <c r="AE20" i="100"/>
  <c r="AE19" i="100"/>
  <c r="AE18" i="100"/>
  <c r="AE17" i="100"/>
  <c r="AE16" i="100"/>
  <c r="AE15" i="100"/>
  <c r="AF20" i="100"/>
  <c r="AF18" i="100"/>
  <c r="AF16" i="100"/>
  <c r="AB23" i="100"/>
  <c r="W22" i="100"/>
  <c r="AC27" i="100"/>
  <c r="AC26" i="100"/>
  <c r="U26" i="100"/>
  <c r="S27" i="100"/>
  <c r="S25" i="100"/>
  <c r="AF14" i="99"/>
  <c r="X23" i="100"/>
  <c r="AB28" i="100"/>
  <c r="AF21" i="99"/>
  <c r="AF20" i="99"/>
  <c r="AF19" i="99"/>
  <c r="AF18" i="99"/>
  <c r="AF17" i="99"/>
  <c r="U27" i="100"/>
  <c r="AF16" i="99"/>
  <c r="AF15" i="99"/>
  <c r="AF13" i="99"/>
  <c r="AF12" i="99"/>
  <c r="AF11" i="99"/>
  <c r="AE15" i="98"/>
  <c r="AE21" i="98"/>
  <c r="AE18" i="98"/>
  <c r="AE16" i="98"/>
  <c r="AE14" i="98"/>
  <c r="AF21" i="100"/>
  <c r="AF19" i="100"/>
  <c r="AF17" i="100"/>
  <c r="AD26" i="100"/>
  <c r="Z23" i="100"/>
  <c r="V26" i="100"/>
  <c r="AF15" i="100"/>
  <c r="AB26" i="100"/>
  <c r="X26" i="100"/>
  <c r="AF14" i="100"/>
  <c r="AE20" i="98"/>
  <c r="AE17" i="98"/>
  <c r="AE11" i="97"/>
  <c r="AE14" i="100"/>
  <c r="AD28" i="100"/>
  <c r="AD25" i="100"/>
  <c r="AD22" i="100"/>
  <c r="V28" i="100"/>
  <c r="V25" i="100"/>
  <c r="V22" i="100"/>
  <c r="AD27" i="100"/>
  <c r="AD24" i="100"/>
  <c r="Z27" i="100"/>
  <c r="Z24" i="100"/>
  <c r="V27" i="100"/>
  <c r="V24" i="100"/>
  <c r="AE12" i="100"/>
  <c r="AE11" i="100"/>
  <c r="AC28" i="100"/>
  <c r="AC25" i="100"/>
  <c r="AC22" i="100"/>
  <c r="U28" i="100"/>
  <c r="U25" i="100"/>
  <c r="U22" i="100"/>
  <c r="AB28" i="99"/>
  <c r="AB25" i="99"/>
  <c r="AB22" i="99"/>
  <c r="X28" i="99"/>
  <c r="X25" i="99"/>
  <c r="X22" i="99"/>
  <c r="T28" i="99"/>
  <c r="T25" i="99"/>
  <c r="T22" i="99"/>
  <c r="AD23" i="100"/>
  <c r="Z26" i="100"/>
  <c r="V23" i="100"/>
  <c r="T23" i="100"/>
  <c r="T26" i="100"/>
  <c r="S26" i="99"/>
  <c r="S23" i="99"/>
  <c r="W28" i="99"/>
  <c r="W25" i="99"/>
  <c r="W22" i="99"/>
  <c r="Y28" i="99"/>
  <c r="Y25" i="99"/>
  <c r="Y22" i="99"/>
  <c r="O58" i="99"/>
  <c r="C60" i="99" s="1"/>
  <c r="AE10" i="99"/>
  <c r="AF20" i="98"/>
  <c r="AF13" i="98"/>
  <c r="AF19" i="97"/>
  <c r="AE16" i="97"/>
  <c r="Z28" i="100"/>
  <c r="Z25" i="100"/>
  <c r="Z22" i="100"/>
  <c r="AB27" i="100"/>
  <c r="AB24" i="100"/>
  <c r="X27" i="100"/>
  <c r="X24" i="100"/>
  <c r="T24" i="100"/>
  <c r="T27" i="100"/>
  <c r="T28" i="100"/>
  <c r="AE13" i="100"/>
  <c r="Y28" i="100"/>
  <c r="Y25" i="100"/>
  <c r="Y22" i="100"/>
  <c r="O58" i="100"/>
  <c r="AE10" i="100"/>
  <c r="AF10" i="100"/>
  <c r="P58" i="100"/>
  <c r="H59" i="100" s="1"/>
  <c r="AD28" i="99"/>
  <c r="AD25" i="99"/>
  <c r="AD22" i="99"/>
  <c r="Z28" i="99"/>
  <c r="Z25" i="99"/>
  <c r="Z22" i="99"/>
  <c r="V28" i="99"/>
  <c r="V25" i="99"/>
  <c r="V22" i="99"/>
  <c r="X28" i="100"/>
  <c r="AE21" i="99"/>
  <c r="AE20" i="99"/>
  <c r="AE19" i="99"/>
  <c r="AE18" i="99"/>
  <c r="AE17" i="99"/>
  <c r="AE16" i="99"/>
  <c r="AE15" i="99"/>
  <c r="AA28" i="99"/>
  <c r="AA25" i="99"/>
  <c r="AA22" i="99"/>
  <c r="S28" i="99"/>
  <c r="S25" i="99"/>
  <c r="S22" i="99"/>
  <c r="AE14" i="99"/>
  <c r="AE13" i="99"/>
  <c r="AE12" i="99"/>
  <c r="AE11" i="99"/>
  <c r="AC28" i="99"/>
  <c r="AC25" i="99"/>
  <c r="AC22" i="99"/>
  <c r="U28" i="99"/>
  <c r="U25" i="99"/>
  <c r="U22" i="99"/>
  <c r="P58" i="99"/>
  <c r="AF10" i="99"/>
  <c r="AF12" i="98"/>
  <c r="S24" i="98"/>
  <c r="AE17" i="97"/>
  <c r="AE15" i="97"/>
  <c r="AE14" i="97"/>
  <c r="AE13" i="97"/>
  <c r="AF18" i="97"/>
  <c r="S27" i="98"/>
  <c r="AF18" i="98"/>
  <c r="AF19" i="98"/>
  <c r="AE21" i="97"/>
  <c r="AE20" i="97"/>
  <c r="AE19" i="97"/>
  <c r="S26" i="98"/>
  <c r="AF21" i="98"/>
  <c r="AF17" i="98"/>
  <c r="AF16" i="98"/>
  <c r="AF15" i="98"/>
  <c r="AF14" i="98"/>
  <c r="AD28" i="98"/>
  <c r="AD25" i="98"/>
  <c r="AD22" i="98"/>
  <c r="Z28" i="98"/>
  <c r="Z25" i="98"/>
  <c r="Z22" i="98"/>
  <c r="V28" i="98"/>
  <c r="V25" i="98"/>
  <c r="V22" i="98"/>
  <c r="P58" i="98"/>
  <c r="AF10" i="98"/>
  <c r="AA28" i="98"/>
  <c r="AA25" i="98"/>
  <c r="AA22" i="98"/>
  <c r="W28" i="98"/>
  <c r="W25" i="98"/>
  <c r="W22" i="98"/>
  <c r="S28" i="98"/>
  <c r="S25" i="98"/>
  <c r="S22" i="98"/>
  <c r="AF21" i="97"/>
  <c r="AF20" i="97"/>
  <c r="AC28" i="97"/>
  <c r="AC25" i="97"/>
  <c r="AC22" i="97"/>
  <c r="Y28" i="97"/>
  <c r="Y25" i="97"/>
  <c r="Y22" i="97"/>
  <c r="U28" i="97"/>
  <c r="U25" i="97"/>
  <c r="U22" i="97"/>
  <c r="O58" i="97"/>
  <c r="AE10" i="97"/>
  <c r="AB28" i="97"/>
  <c r="AB25" i="97"/>
  <c r="AB22" i="97"/>
  <c r="X28" i="97"/>
  <c r="X25" i="97"/>
  <c r="X22" i="97"/>
  <c r="T28" i="97"/>
  <c r="T25" i="97"/>
  <c r="T22" i="97"/>
  <c r="AB28" i="98"/>
  <c r="AB25" i="98"/>
  <c r="AB22" i="98"/>
  <c r="X28" i="98"/>
  <c r="X25" i="98"/>
  <c r="X22" i="98"/>
  <c r="T28" i="98"/>
  <c r="T25" i="98"/>
  <c r="T22" i="98"/>
  <c r="AE13" i="98"/>
  <c r="AE12" i="98"/>
  <c r="AE11" i="98"/>
  <c r="AC28" i="98"/>
  <c r="AC25" i="98"/>
  <c r="AC22" i="98"/>
  <c r="Y28" i="98"/>
  <c r="Y25" i="98"/>
  <c r="Y22" i="98"/>
  <c r="U28" i="98"/>
  <c r="U25" i="98"/>
  <c r="U22" i="98"/>
  <c r="O58" i="98"/>
  <c r="AE10" i="98"/>
  <c r="AF17" i="97"/>
  <c r="AA28" i="97"/>
  <c r="AA25" i="97"/>
  <c r="AA22" i="97"/>
  <c r="W28" i="97"/>
  <c r="W25" i="97"/>
  <c r="W22" i="97"/>
  <c r="S28" i="97"/>
  <c r="S25" i="97"/>
  <c r="S22" i="97"/>
  <c r="AF16" i="97"/>
  <c r="AF15" i="97"/>
  <c r="AF14" i="97"/>
  <c r="AF13" i="97"/>
  <c r="AF12" i="97"/>
  <c r="AF11" i="97"/>
  <c r="AD28" i="97"/>
  <c r="AD25" i="97"/>
  <c r="AD22" i="97"/>
  <c r="Z28" i="97"/>
  <c r="Z25" i="97"/>
  <c r="Z22" i="97"/>
  <c r="V28" i="97"/>
  <c r="V25" i="97"/>
  <c r="V22" i="97"/>
  <c r="P58" i="97"/>
  <c r="AF10" i="97"/>
  <c r="AE13" i="108" l="1"/>
  <c r="AF10" i="108"/>
  <c r="AF17" i="108"/>
  <c r="AF15" i="108"/>
  <c r="AF14" i="108"/>
  <c r="AE11" i="108"/>
  <c r="AE14" i="108"/>
  <c r="AE15" i="108"/>
  <c r="AE17" i="108"/>
  <c r="AE36" i="108"/>
  <c r="AE39" i="108"/>
  <c r="AE12" i="108"/>
  <c r="AF19" i="108"/>
  <c r="AF13" i="108"/>
  <c r="AE10" i="108"/>
  <c r="O106" i="107"/>
  <c r="H108" i="107" s="1"/>
  <c r="V41" i="107"/>
  <c r="Y41" i="107"/>
  <c r="U36" i="107"/>
  <c r="Z41" i="107"/>
  <c r="Z42" i="107" s="1"/>
  <c r="W41" i="107"/>
  <c r="U41" i="107"/>
  <c r="U42" i="107" s="1"/>
  <c r="P58" i="111"/>
  <c r="O58" i="111"/>
  <c r="S41" i="107"/>
  <c r="AD41" i="107"/>
  <c r="AB41" i="107"/>
  <c r="AB42" i="107" s="1"/>
  <c r="AC41" i="107"/>
  <c r="AC42" i="107" s="1"/>
  <c r="H107" i="108"/>
  <c r="P106" i="107"/>
  <c r="T41" i="107"/>
  <c r="T42" i="107" s="1"/>
  <c r="AA42" i="110"/>
  <c r="AD39" i="107"/>
  <c r="AE24" i="98"/>
  <c r="V39" i="107"/>
  <c r="AD12" i="111"/>
  <c r="U39" i="107"/>
  <c r="T12" i="111"/>
  <c r="T13" i="111"/>
  <c r="T11" i="111"/>
  <c r="V17" i="111"/>
  <c r="AA12" i="111"/>
  <c r="X14" i="111"/>
  <c r="AD11" i="111"/>
  <c r="T17" i="111"/>
  <c r="AB19" i="111"/>
  <c r="AA15" i="111"/>
  <c r="O47" i="111"/>
  <c r="Z14" i="111"/>
  <c r="AD19" i="111"/>
  <c r="W11" i="111"/>
  <c r="U14" i="111"/>
  <c r="AB15" i="111"/>
  <c r="X18" i="111"/>
  <c r="T21" i="111"/>
  <c r="AA18" i="111"/>
  <c r="AB12" i="111"/>
  <c r="S18" i="111"/>
  <c r="Y14" i="111"/>
  <c r="S15" i="111"/>
  <c r="W17" i="111"/>
  <c r="W18" i="111"/>
  <c r="Y19" i="111"/>
  <c r="O52" i="111"/>
  <c r="AC20" i="111"/>
  <c r="AA21" i="111"/>
  <c r="X11" i="111"/>
  <c r="V13" i="111"/>
  <c r="AD13" i="111"/>
  <c r="V15" i="111"/>
  <c r="AD15" i="111"/>
  <c r="Z16" i="111"/>
  <c r="AD17" i="111"/>
  <c r="Z18" i="111"/>
  <c r="V19" i="111"/>
  <c r="Z20" i="111"/>
  <c r="V21" i="111"/>
  <c r="AD21" i="111"/>
  <c r="S11" i="111"/>
  <c r="AA11" i="111"/>
  <c r="S12" i="111"/>
  <c r="W12" i="111"/>
  <c r="S13" i="111"/>
  <c r="AA13" i="111"/>
  <c r="T14" i="111"/>
  <c r="AB14" i="111"/>
  <c r="X15" i="111"/>
  <c r="T15" i="111"/>
  <c r="X16" i="111"/>
  <c r="T16" i="111"/>
  <c r="AB16" i="111"/>
  <c r="X17" i="111"/>
  <c r="AB17" i="111"/>
  <c r="T18" i="111"/>
  <c r="AB18" i="111"/>
  <c r="T19" i="111"/>
  <c r="X20" i="111"/>
  <c r="T20" i="111"/>
  <c r="AB20" i="111"/>
  <c r="X21" i="111"/>
  <c r="S17" i="111"/>
  <c r="AA17" i="111"/>
  <c r="W13" i="111"/>
  <c r="AC14" i="111"/>
  <c r="X13" i="111"/>
  <c r="AB21" i="111"/>
  <c r="Z10" i="111"/>
  <c r="U19" i="111"/>
  <c r="AC21" i="111"/>
  <c r="Y21" i="111"/>
  <c r="W15" i="111"/>
  <c r="AA16" i="111"/>
  <c r="O12" i="111"/>
  <c r="P26" i="111"/>
  <c r="V11" i="111"/>
  <c r="X12" i="111"/>
  <c r="Z12" i="111"/>
  <c r="P46" i="111"/>
  <c r="S10" i="111"/>
  <c r="P10" i="111"/>
  <c r="X19" i="111"/>
  <c r="W10" i="111"/>
  <c r="O22" i="111"/>
  <c r="P31" i="111"/>
  <c r="W16" i="111"/>
  <c r="V10" i="111"/>
  <c r="T10" i="111"/>
  <c r="AB10" i="111"/>
  <c r="Z11" i="111"/>
  <c r="AB11" i="111"/>
  <c r="V12" i="111"/>
  <c r="AB13" i="111"/>
  <c r="Z13" i="111"/>
  <c r="V14" i="111"/>
  <c r="AD14" i="111"/>
  <c r="Z15" i="111"/>
  <c r="V16" i="111"/>
  <c r="AD16" i="111"/>
  <c r="Z17" i="111"/>
  <c r="V18" i="111"/>
  <c r="AD18" i="111"/>
  <c r="Z19" i="111"/>
  <c r="V20" i="111"/>
  <c r="AD20" i="111"/>
  <c r="Z21" i="111"/>
  <c r="O34" i="111"/>
  <c r="P17" i="111"/>
  <c r="O21" i="111"/>
  <c r="O37" i="111"/>
  <c r="P41" i="111"/>
  <c r="O42" i="111"/>
  <c r="U20" i="111"/>
  <c r="P53" i="111"/>
  <c r="X10" i="111"/>
  <c r="U10" i="111"/>
  <c r="AC10" i="111"/>
  <c r="P13" i="111"/>
  <c r="O14" i="111"/>
  <c r="O15" i="111"/>
  <c r="O17" i="111"/>
  <c r="O19" i="111"/>
  <c r="P20" i="111"/>
  <c r="P25" i="111"/>
  <c r="O26" i="111"/>
  <c r="P28" i="111"/>
  <c r="P30" i="111"/>
  <c r="O32" i="111"/>
  <c r="P33" i="111"/>
  <c r="U16" i="111"/>
  <c r="AC16" i="111"/>
  <c r="Y16" i="111"/>
  <c r="P38" i="111"/>
  <c r="P39" i="111"/>
  <c r="O40" i="111"/>
  <c r="P44" i="111"/>
  <c r="S19" i="111"/>
  <c r="AA19" i="111"/>
  <c r="P47" i="111"/>
  <c r="P50" i="111"/>
  <c r="P51" i="111"/>
  <c r="Y20" i="111"/>
  <c r="P54" i="111"/>
  <c r="O55" i="111"/>
  <c r="U21" i="111"/>
  <c r="P23" i="111"/>
  <c r="O23" i="111"/>
  <c r="Y18" i="111"/>
  <c r="O43" i="111"/>
  <c r="O49" i="111"/>
  <c r="P49" i="111"/>
  <c r="W21" i="111"/>
  <c r="P56" i="111"/>
  <c r="O10" i="111"/>
  <c r="C108" i="110"/>
  <c r="P15" i="111"/>
  <c r="O28" i="111"/>
  <c r="O35" i="111"/>
  <c r="O25" i="111"/>
  <c r="O44" i="111"/>
  <c r="O54" i="111"/>
  <c r="AD10" i="111"/>
  <c r="P36" i="111"/>
  <c r="O57" i="111"/>
  <c r="O11" i="111"/>
  <c r="Y10" i="111"/>
  <c r="O13" i="111"/>
  <c r="Y11" i="111"/>
  <c r="U11" i="111"/>
  <c r="AC11" i="111"/>
  <c r="O16" i="111"/>
  <c r="Y12" i="111"/>
  <c r="U12" i="111"/>
  <c r="AC12" i="111"/>
  <c r="O20" i="111"/>
  <c r="P21" i="111"/>
  <c r="Y13" i="111"/>
  <c r="U13" i="111"/>
  <c r="AC13" i="111"/>
  <c r="P24" i="111"/>
  <c r="W14" i="111"/>
  <c r="AA14" i="111"/>
  <c r="P29" i="111"/>
  <c r="O30" i="111"/>
  <c r="AC15" i="111"/>
  <c r="Y15" i="111"/>
  <c r="U15" i="111"/>
  <c r="O33" i="111"/>
  <c r="P34" i="111"/>
  <c r="P35" i="111"/>
  <c r="O36" i="111"/>
  <c r="P37" i="111"/>
  <c r="O38" i="111"/>
  <c r="AC17" i="111"/>
  <c r="Y17" i="111"/>
  <c r="U17" i="111"/>
  <c r="O41" i="111"/>
  <c r="P42" i="111"/>
  <c r="U18" i="111"/>
  <c r="AC18" i="111"/>
  <c r="P45" i="111"/>
  <c r="O46" i="111"/>
  <c r="AC19" i="111"/>
  <c r="O48" i="111"/>
  <c r="W19" i="111"/>
  <c r="O50" i="111"/>
  <c r="O51" i="111"/>
  <c r="AA20" i="111"/>
  <c r="W20" i="111"/>
  <c r="O53" i="111"/>
  <c r="P55" i="111"/>
  <c r="O56" i="111"/>
  <c r="P57" i="111"/>
  <c r="P14" i="111"/>
  <c r="P16" i="111"/>
  <c r="O18" i="111"/>
  <c r="S14" i="111"/>
  <c r="O27" i="111"/>
  <c r="O29" i="111"/>
  <c r="S16" i="111"/>
  <c r="O39" i="111"/>
  <c r="P48" i="111"/>
  <c r="S20" i="111"/>
  <c r="P52" i="111"/>
  <c r="P12" i="111"/>
  <c r="P19" i="111"/>
  <c r="O24" i="111"/>
  <c r="O31" i="111"/>
  <c r="O45" i="111"/>
  <c r="S21" i="111"/>
  <c r="P11" i="111"/>
  <c r="P18" i="111"/>
  <c r="P22" i="111"/>
  <c r="P27" i="111"/>
  <c r="P32" i="111"/>
  <c r="P40" i="111"/>
  <c r="P43" i="111"/>
  <c r="F108" i="110"/>
  <c r="AA10" i="111"/>
  <c r="H108" i="110"/>
  <c r="N108" i="110"/>
  <c r="AE39" i="110"/>
  <c r="W42" i="110"/>
  <c r="AE36" i="110"/>
  <c r="F107" i="110"/>
  <c r="C107" i="110"/>
  <c r="H107" i="110"/>
  <c r="T42" i="110"/>
  <c r="Y42" i="110"/>
  <c r="X42" i="110"/>
  <c r="AF36" i="110"/>
  <c r="AF39" i="110"/>
  <c r="AF35" i="110"/>
  <c r="AF38" i="110"/>
  <c r="U42" i="110"/>
  <c r="AC42" i="110"/>
  <c r="AE38" i="110"/>
  <c r="AE35" i="110"/>
  <c r="V42" i="110"/>
  <c r="AB42" i="110"/>
  <c r="M107" i="110"/>
  <c r="D107" i="110"/>
  <c r="L107" i="110"/>
  <c r="E107" i="110"/>
  <c r="G107" i="110"/>
  <c r="I107" i="110"/>
  <c r="K107" i="110"/>
  <c r="AE41" i="110"/>
  <c r="AE40" i="110"/>
  <c r="AE37" i="110"/>
  <c r="AE34" i="110"/>
  <c r="Z42" i="110"/>
  <c r="AD42" i="110"/>
  <c r="AF41" i="110"/>
  <c r="AF40" i="110"/>
  <c r="AF37" i="110"/>
  <c r="AF34" i="110"/>
  <c r="D108" i="110"/>
  <c r="L108" i="110"/>
  <c r="E108" i="110"/>
  <c r="G108" i="110"/>
  <c r="I108" i="110"/>
  <c r="K108" i="110"/>
  <c r="J107" i="110"/>
  <c r="AE20" i="107"/>
  <c r="T39" i="107"/>
  <c r="AB39" i="107"/>
  <c r="AD34" i="107"/>
  <c r="S38" i="107"/>
  <c r="AC34" i="107"/>
  <c r="V34" i="107"/>
  <c r="AD38" i="107"/>
  <c r="H108" i="108"/>
  <c r="V36" i="107"/>
  <c r="AD37" i="107"/>
  <c r="AD35" i="107"/>
  <c r="C107" i="107"/>
  <c r="V37" i="107"/>
  <c r="Y37" i="107"/>
  <c r="W34" i="107"/>
  <c r="AD36" i="107"/>
  <c r="Y34" i="107"/>
  <c r="Z40" i="107"/>
  <c r="AB35" i="107"/>
  <c r="Z36" i="107"/>
  <c r="F107" i="105"/>
  <c r="AE12" i="107"/>
  <c r="AE16" i="107"/>
  <c r="AF18" i="107"/>
  <c r="Y40" i="107"/>
  <c r="AE14" i="107"/>
  <c r="AE18" i="107"/>
  <c r="T38" i="107"/>
  <c r="V38" i="107"/>
  <c r="X36" i="107"/>
  <c r="U37" i="107"/>
  <c r="X35" i="107"/>
  <c r="T36" i="107"/>
  <c r="AB36" i="107"/>
  <c r="AC40" i="107"/>
  <c r="E107" i="105"/>
  <c r="V40" i="107"/>
  <c r="Z37" i="107"/>
  <c r="AE10" i="107"/>
  <c r="AF10" i="107"/>
  <c r="AC38" i="107"/>
  <c r="D107" i="105"/>
  <c r="C107" i="105"/>
  <c r="Z34" i="107"/>
  <c r="AE15" i="107"/>
  <c r="S35" i="107"/>
  <c r="U40" i="107"/>
  <c r="AC37" i="107"/>
  <c r="U35" i="107"/>
  <c r="Y35" i="107"/>
  <c r="AC35" i="107"/>
  <c r="AE19" i="107"/>
  <c r="AE21" i="107"/>
  <c r="X40" i="107"/>
  <c r="X42" i="107" s="1"/>
  <c r="AB40" i="107"/>
  <c r="X38" i="107"/>
  <c r="Z35" i="107"/>
  <c r="AF35" i="105"/>
  <c r="AE17" i="107"/>
  <c r="AE13" i="107"/>
  <c r="AF15" i="107"/>
  <c r="T40" i="107"/>
  <c r="AE11" i="107"/>
  <c r="V35" i="107"/>
  <c r="AD40" i="107"/>
  <c r="AB38" i="107"/>
  <c r="X39" i="107"/>
  <c r="Z39" i="107"/>
  <c r="W40" i="107"/>
  <c r="D108" i="105"/>
  <c r="F108" i="105"/>
  <c r="C108" i="105"/>
  <c r="E108" i="105"/>
  <c r="U34" i="107"/>
  <c r="T35" i="107"/>
  <c r="Z38" i="107"/>
  <c r="U38" i="107"/>
  <c r="Y38" i="107"/>
  <c r="W37" i="107"/>
  <c r="AF16" i="107"/>
  <c r="AF14" i="107"/>
  <c r="W38" i="107"/>
  <c r="W35" i="107"/>
  <c r="AA35" i="107"/>
  <c r="AA38" i="107"/>
  <c r="Y39" i="107"/>
  <c r="Y36" i="107"/>
  <c r="AC39" i="107"/>
  <c r="AC36" i="107"/>
  <c r="AF19" i="107"/>
  <c r="AF21" i="107"/>
  <c r="T37" i="107"/>
  <c r="T34" i="107"/>
  <c r="AF13" i="107"/>
  <c r="AF17" i="107"/>
  <c r="W39" i="107"/>
  <c r="W36" i="107"/>
  <c r="AA36" i="107"/>
  <c r="AA39" i="107"/>
  <c r="S39" i="107"/>
  <c r="AF20" i="107"/>
  <c r="X37" i="107"/>
  <c r="X34" i="107"/>
  <c r="AB34" i="107"/>
  <c r="AB37" i="107"/>
  <c r="AF11" i="107"/>
  <c r="AF12" i="107"/>
  <c r="AA40" i="107"/>
  <c r="AA42" i="107" s="1"/>
  <c r="AA37" i="107"/>
  <c r="AA34" i="107"/>
  <c r="S37" i="107"/>
  <c r="S40" i="107"/>
  <c r="S34" i="107"/>
  <c r="AF38" i="105"/>
  <c r="T42" i="105"/>
  <c r="V42" i="105"/>
  <c r="U42" i="105"/>
  <c r="W42" i="105"/>
  <c r="Y42" i="105"/>
  <c r="AC42" i="105"/>
  <c r="AF39" i="105"/>
  <c r="AF36" i="105"/>
  <c r="M107" i="105"/>
  <c r="N107" i="105"/>
  <c r="I107" i="105"/>
  <c r="K107" i="105"/>
  <c r="H107" i="105"/>
  <c r="J107" i="105"/>
  <c r="L107" i="105"/>
  <c r="I108" i="105"/>
  <c r="K108" i="105"/>
  <c r="H108" i="105"/>
  <c r="J108" i="105"/>
  <c r="L108" i="105"/>
  <c r="N108" i="105"/>
  <c r="AE38" i="105"/>
  <c r="AE35" i="105"/>
  <c r="AE39" i="105"/>
  <c r="AE36" i="105"/>
  <c r="S42" i="105"/>
  <c r="AA42" i="105"/>
  <c r="X42" i="105"/>
  <c r="AB42" i="105"/>
  <c r="AF41" i="105"/>
  <c r="AF40" i="105"/>
  <c r="AF37" i="105"/>
  <c r="AF34" i="105"/>
  <c r="AE41" i="105"/>
  <c r="AE40" i="105"/>
  <c r="AE37" i="105"/>
  <c r="AE34" i="105"/>
  <c r="Z42" i="105"/>
  <c r="AD42" i="105"/>
  <c r="AF24" i="100"/>
  <c r="AF23" i="100"/>
  <c r="AE27" i="100"/>
  <c r="AE26" i="97"/>
  <c r="AF27" i="97"/>
  <c r="AE24" i="100"/>
  <c r="AF26" i="100"/>
  <c r="AF27" i="100"/>
  <c r="AF23" i="99"/>
  <c r="AF26" i="99"/>
  <c r="AF24" i="99"/>
  <c r="AF27" i="99"/>
  <c r="AE23" i="97"/>
  <c r="D59" i="100"/>
  <c r="AE27" i="98"/>
  <c r="AF28" i="99"/>
  <c r="AF25" i="99"/>
  <c r="AF22" i="99"/>
  <c r="AE26" i="99"/>
  <c r="AE23" i="99"/>
  <c r="AE27" i="99"/>
  <c r="AE24" i="99"/>
  <c r="AF22" i="100"/>
  <c r="AF28" i="100"/>
  <c r="AF25" i="100"/>
  <c r="N60" i="100"/>
  <c r="J60" i="100"/>
  <c r="F60" i="100"/>
  <c r="E60" i="100"/>
  <c r="G60" i="100"/>
  <c r="I60" i="100"/>
  <c r="K60" i="100"/>
  <c r="AE26" i="100"/>
  <c r="AE23" i="100"/>
  <c r="E60" i="99"/>
  <c r="G60" i="99"/>
  <c r="I60" i="99"/>
  <c r="K60" i="99"/>
  <c r="F60" i="99"/>
  <c r="J60" i="99"/>
  <c r="N60" i="99"/>
  <c r="D60" i="99"/>
  <c r="H60" i="99"/>
  <c r="L60" i="99"/>
  <c r="C60" i="100"/>
  <c r="L60" i="100"/>
  <c r="M59" i="99"/>
  <c r="D59" i="99"/>
  <c r="H59" i="99"/>
  <c r="L59" i="99"/>
  <c r="E59" i="99"/>
  <c r="G59" i="99"/>
  <c r="I59" i="99"/>
  <c r="K59" i="99"/>
  <c r="F59" i="99"/>
  <c r="J59" i="99"/>
  <c r="N59" i="99"/>
  <c r="F59" i="100"/>
  <c r="J59" i="100"/>
  <c r="E59" i="100"/>
  <c r="G59" i="100"/>
  <c r="I59" i="100"/>
  <c r="K59" i="100"/>
  <c r="N59" i="100"/>
  <c r="M59" i="100"/>
  <c r="AE28" i="100"/>
  <c r="AE25" i="100"/>
  <c r="AE22" i="100"/>
  <c r="D60" i="100"/>
  <c r="C59" i="99"/>
  <c r="AE28" i="99"/>
  <c r="AE25" i="99"/>
  <c r="AE22" i="99"/>
  <c r="H60" i="100"/>
  <c r="C59" i="100"/>
  <c r="L59" i="100"/>
  <c r="AF24" i="97"/>
  <c r="AF23" i="98"/>
  <c r="AF27" i="98"/>
  <c r="AE27" i="97"/>
  <c r="AE24" i="97"/>
  <c r="AF28" i="97"/>
  <c r="AF25" i="97"/>
  <c r="AF22" i="97"/>
  <c r="C60" i="98"/>
  <c r="E60" i="98"/>
  <c r="G60" i="98"/>
  <c r="I60" i="98"/>
  <c r="K60" i="98"/>
  <c r="D60" i="98"/>
  <c r="F60" i="98"/>
  <c r="H60" i="98"/>
  <c r="J60" i="98"/>
  <c r="L60" i="98"/>
  <c r="N60" i="98"/>
  <c r="AE26" i="98"/>
  <c r="AE23" i="98"/>
  <c r="AE28" i="97"/>
  <c r="AE25" i="97"/>
  <c r="AE22" i="97"/>
  <c r="AF28" i="98"/>
  <c r="AF25" i="98"/>
  <c r="AF22" i="98"/>
  <c r="AF26" i="98"/>
  <c r="M59" i="97"/>
  <c r="D59" i="97"/>
  <c r="F59" i="97"/>
  <c r="H59" i="97"/>
  <c r="J59" i="97"/>
  <c r="L59" i="97"/>
  <c r="N59" i="97"/>
  <c r="C59" i="97"/>
  <c r="E59" i="97"/>
  <c r="G59" i="97"/>
  <c r="I59" i="97"/>
  <c r="K59" i="97"/>
  <c r="AF26" i="97"/>
  <c r="AF23" i="97"/>
  <c r="AE28" i="98"/>
  <c r="AE25" i="98"/>
  <c r="AE22" i="98"/>
  <c r="D60" i="97"/>
  <c r="F60" i="97"/>
  <c r="H60" i="97"/>
  <c r="J60" i="97"/>
  <c r="L60" i="97"/>
  <c r="N60" i="97"/>
  <c r="C60" i="97"/>
  <c r="E60" i="97"/>
  <c r="G60" i="97"/>
  <c r="I60" i="97"/>
  <c r="K60" i="97"/>
  <c r="C59" i="98"/>
  <c r="E59" i="98"/>
  <c r="G59" i="98"/>
  <c r="I59" i="98"/>
  <c r="K59" i="98"/>
  <c r="D59" i="98"/>
  <c r="F59" i="98"/>
  <c r="H59" i="98"/>
  <c r="J59" i="98"/>
  <c r="L59" i="98"/>
  <c r="N59" i="98"/>
  <c r="M59" i="98"/>
  <c r="AF24" i="98"/>
  <c r="AE40" i="108" l="1"/>
  <c r="AE34" i="108"/>
  <c r="AE37" i="108"/>
  <c r="AF38" i="108"/>
  <c r="AF35" i="108"/>
  <c r="AE41" i="108"/>
  <c r="AF40" i="108"/>
  <c r="AF34" i="108"/>
  <c r="AF37" i="108"/>
  <c r="AF41" i="108"/>
  <c r="AF36" i="108"/>
  <c r="AF39" i="108"/>
  <c r="AE38" i="108"/>
  <c r="AE35" i="108"/>
  <c r="H106" i="111"/>
  <c r="X22" i="111"/>
  <c r="X41" i="111" s="1"/>
  <c r="AE41" i="107"/>
  <c r="AD42" i="107"/>
  <c r="Y42" i="107"/>
  <c r="AF41" i="107"/>
  <c r="S42" i="107"/>
  <c r="W42" i="107"/>
  <c r="V42" i="107"/>
  <c r="AD37" i="111"/>
  <c r="X34" i="111"/>
  <c r="AD39" i="111"/>
  <c r="T34" i="111"/>
  <c r="W37" i="111"/>
  <c r="X36" i="111"/>
  <c r="Z39" i="111"/>
  <c r="AD38" i="111"/>
  <c r="V40" i="111"/>
  <c r="AA35" i="111"/>
  <c r="AF12" i="111"/>
  <c r="S34" i="111"/>
  <c r="T39" i="111"/>
  <c r="AC34" i="111"/>
  <c r="AD34" i="111"/>
  <c r="T37" i="111"/>
  <c r="AE15" i="111"/>
  <c r="AF19" i="111"/>
  <c r="AE12" i="111"/>
  <c r="AA36" i="111"/>
  <c r="AF14" i="111"/>
  <c r="AE14" i="111"/>
  <c r="AF11" i="111"/>
  <c r="AE18" i="111"/>
  <c r="Z37" i="111"/>
  <c r="T38" i="111"/>
  <c r="AF10" i="111"/>
  <c r="W36" i="111"/>
  <c r="Y40" i="111"/>
  <c r="U36" i="111"/>
  <c r="Z36" i="111"/>
  <c r="V35" i="111"/>
  <c r="AB40" i="111"/>
  <c r="X39" i="111"/>
  <c r="S37" i="111"/>
  <c r="AB36" i="111"/>
  <c r="AE20" i="111"/>
  <c r="AE10" i="111"/>
  <c r="X35" i="111"/>
  <c r="S40" i="111"/>
  <c r="Z38" i="111"/>
  <c r="AE13" i="111"/>
  <c r="V34" i="111"/>
  <c r="W35" i="111"/>
  <c r="AC35" i="111"/>
  <c r="AB38" i="111"/>
  <c r="W40" i="111"/>
  <c r="V39" i="111"/>
  <c r="AD40" i="111"/>
  <c r="X40" i="111"/>
  <c r="V38" i="111"/>
  <c r="AB39" i="111"/>
  <c r="AB37" i="111"/>
  <c r="W34" i="111"/>
  <c r="AF15" i="111"/>
  <c r="AF13" i="111"/>
  <c r="AE21" i="111"/>
  <c r="W38" i="111"/>
  <c r="X38" i="111"/>
  <c r="AF20" i="111"/>
  <c r="S36" i="111"/>
  <c r="AE11" i="111"/>
  <c r="U39" i="111"/>
  <c r="Z35" i="111"/>
  <c r="Z40" i="111"/>
  <c r="V37" i="111"/>
  <c r="T36" i="111"/>
  <c r="T40" i="111"/>
  <c r="AB35" i="111"/>
  <c r="AA38" i="111"/>
  <c r="V36" i="111"/>
  <c r="AD35" i="111"/>
  <c r="X37" i="111"/>
  <c r="AC39" i="111"/>
  <c r="Y39" i="111"/>
  <c r="U35" i="111"/>
  <c r="AD36" i="111"/>
  <c r="AE19" i="111"/>
  <c r="U40" i="111"/>
  <c r="Z34" i="111"/>
  <c r="T35" i="111"/>
  <c r="AB34" i="111"/>
  <c r="U34" i="111"/>
  <c r="AF17" i="111"/>
  <c r="AC36" i="111"/>
  <c r="Y36" i="111"/>
  <c r="U37" i="111"/>
  <c r="AA39" i="111"/>
  <c r="S39" i="111"/>
  <c r="S38" i="111"/>
  <c r="Y38" i="111"/>
  <c r="AF16" i="111"/>
  <c r="AF21" i="111"/>
  <c r="W39" i="111"/>
  <c r="AE17" i="111"/>
  <c r="AC38" i="111"/>
  <c r="U38" i="111"/>
  <c r="AC40" i="111"/>
  <c r="Y37" i="111"/>
  <c r="AE16" i="111"/>
  <c r="Y35" i="111"/>
  <c r="S35" i="111"/>
  <c r="AF18" i="111"/>
  <c r="Y34" i="111"/>
  <c r="AC37" i="111"/>
  <c r="AA37" i="111"/>
  <c r="AA40" i="111"/>
  <c r="AA34" i="111"/>
  <c r="M107" i="107"/>
  <c r="F108" i="107"/>
  <c r="J107" i="108"/>
  <c r="AF42" i="110"/>
  <c r="AE42" i="110"/>
  <c r="K107" i="107"/>
  <c r="C108" i="107"/>
  <c r="L107" i="108"/>
  <c r="G107" i="108"/>
  <c r="L107" i="107"/>
  <c r="G108" i="108"/>
  <c r="F108" i="108"/>
  <c r="C108" i="108"/>
  <c r="K108" i="108"/>
  <c r="N108" i="108"/>
  <c r="K108" i="107"/>
  <c r="L108" i="108"/>
  <c r="D108" i="108"/>
  <c r="I108" i="108"/>
  <c r="E108" i="108"/>
  <c r="J108" i="108"/>
  <c r="AE39" i="107"/>
  <c r="D107" i="107"/>
  <c r="G107" i="107"/>
  <c r="J107" i="107"/>
  <c r="N108" i="107"/>
  <c r="G108" i="107"/>
  <c r="D107" i="108"/>
  <c r="M107" i="108"/>
  <c r="K107" i="108"/>
  <c r="L108" i="107"/>
  <c r="AF40" i="107"/>
  <c r="F107" i="107"/>
  <c r="I107" i="107"/>
  <c r="E107" i="107"/>
  <c r="N107" i="107"/>
  <c r="C107" i="108"/>
  <c r="N107" i="108"/>
  <c r="F107" i="108"/>
  <c r="I107" i="108"/>
  <c r="E107" i="108"/>
  <c r="H107" i="107"/>
  <c r="AE37" i="107"/>
  <c r="AE35" i="107"/>
  <c r="AF34" i="107"/>
  <c r="AE40" i="107"/>
  <c r="AE38" i="107"/>
  <c r="AE36" i="107"/>
  <c r="AE34" i="107"/>
  <c r="D108" i="107"/>
  <c r="J108" i="107"/>
  <c r="I108" i="107"/>
  <c r="E108" i="107"/>
  <c r="AF37" i="107"/>
  <c r="AF35" i="107"/>
  <c r="AF38" i="107"/>
  <c r="AF36" i="107"/>
  <c r="AF39" i="107"/>
  <c r="AE42" i="105"/>
  <c r="AF42" i="105"/>
  <c r="AF42" i="108" l="1"/>
  <c r="AE42" i="108"/>
  <c r="U22" i="111"/>
  <c r="U41" i="111" s="1"/>
  <c r="U42" i="111" s="1"/>
  <c r="E106" i="111"/>
  <c r="G106" i="111"/>
  <c r="W22" i="111"/>
  <c r="W41" i="111" s="1"/>
  <c r="W42" i="111" s="1"/>
  <c r="O59" i="111"/>
  <c r="P59" i="111"/>
  <c r="S22" i="111"/>
  <c r="S41" i="111" s="1"/>
  <c r="S42" i="111" s="1"/>
  <c r="C106" i="111"/>
  <c r="AB22" i="111"/>
  <c r="AB41" i="111" s="1"/>
  <c r="AB42" i="111" s="1"/>
  <c r="L106" i="111"/>
  <c r="J106" i="111"/>
  <c r="Z22" i="111"/>
  <c r="Z41" i="111" s="1"/>
  <c r="Z42" i="111" s="1"/>
  <c r="AF34" i="111"/>
  <c r="Y22" i="111"/>
  <c r="Y41" i="111" s="1"/>
  <c r="Y42" i="111" s="1"/>
  <c r="I106" i="111"/>
  <c r="K106" i="111"/>
  <c r="AA22" i="111"/>
  <c r="AA41" i="111" s="1"/>
  <c r="AA42" i="111" s="1"/>
  <c r="F106" i="111"/>
  <c r="V22" i="111"/>
  <c r="V41" i="111" s="1"/>
  <c r="V42" i="111" s="1"/>
  <c r="M106" i="111"/>
  <c r="AC22" i="111"/>
  <c r="AC41" i="111" s="1"/>
  <c r="AC42" i="111" s="1"/>
  <c r="N106" i="111"/>
  <c r="AD22" i="111"/>
  <c r="AD41" i="111" s="1"/>
  <c r="AD42" i="111" s="1"/>
  <c r="T22" i="111"/>
  <c r="T41" i="111" s="1"/>
  <c r="T42" i="111" s="1"/>
  <c r="D106" i="111"/>
  <c r="O60" i="111"/>
  <c r="P60" i="111"/>
  <c r="AF42" i="107"/>
  <c r="X42" i="111"/>
  <c r="AE42" i="107"/>
  <c r="AF37" i="111"/>
  <c r="AE34" i="111"/>
  <c r="AE39" i="111"/>
  <c r="AE37" i="111"/>
  <c r="AE40" i="111"/>
  <c r="AF40" i="111"/>
  <c r="AE35" i="111"/>
  <c r="AE36" i="111"/>
  <c r="AF36" i="111"/>
  <c r="AF38" i="111"/>
  <c r="AF39" i="111"/>
  <c r="AE38" i="111"/>
  <c r="AF35" i="111"/>
  <c r="P106" i="111" l="1"/>
  <c r="N107" i="111" s="1"/>
  <c r="AF22" i="111"/>
  <c r="AF41" i="111" s="1"/>
  <c r="AF42" i="111" s="1"/>
  <c r="AE22" i="111"/>
  <c r="AE41" i="111" s="1"/>
  <c r="AE42" i="111" s="1"/>
  <c r="O106" i="111"/>
  <c r="F108" i="111" s="1"/>
  <c r="M107" i="111" l="1"/>
  <c r="J107" i="111"/>
  <c r="D107" i="111"/>
  <c r="H107" i="111"/>
  <c r="I107" i="111"/>
  <c r="G107" i="111"/>
  <c r="K107" i="111"/>
  <c r="E107" i="111"/>
  <c r="L107" i="111"/>
  <c r="I108" i="111"/>
  <c r="K108" i="111"/>
  <c r="C107" i="111"/>
  <c r="J108" i="111"/>
  <c r="G108" i="111"/>
  <c r="L108" i="111"/>
  <c r="E108" i="111"/>
  <c r="D108" i="111"/>
  <c r="H108" i="111"/>
  <c r="F107" i="111"/>
  <c r="N108" i="111"/>
  <c r="C108" i="111"/>
</calcChain>
</file>

<file path=xl/sharedStrings.xml><?xml version="1.0" encoding="utf-8"?>
<sst xmlns="http://schemas.openxmlformats.org/spreadsheetml/2006/main" count="2366" uniqueCount="197">
  <si>
    <t>Time / Veh Type</t>
  </si>
  <si>
    <t xml:space="preserve">  Location</t>
  </si>
  <si>
    <t xml:space="preserve">  Dir. To</t>
  </si>
  <si>
    <t>Date</t>
  </si>
  <si>
    <t>Dir. From</t>
  </si>
  <si>
    <t>Surveyor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</si>
  <si>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</si>
  <si>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</si>
  <si>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</si>
  <si>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</si>
  <si>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</si>
  <si>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</si>
  <si>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</si>
  <si>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</si>
  <si>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</si>
  <si>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</si>
  <si>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</si>
  <si>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12 Hours</t>
  </si>
  <si>
    <t>Totals</t>
  </si>
  <si>
    <t>Time</t>
  </si>
  <si>
    <t>1800-1900</t>
  </si>
  <si>
    <t>Supervisor</t>
  </si>
  <si>
    <t>Total All</t>
  </si>
  <si>
    <t>Consultancy services for Preparation of Expressway Development Master Plan (EDMP) for Uganda</t>
  </si>
  <si>
    <t>1. Car</t>
  </si>
  <si>
    <t>2. Station Wagon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</si>
  <si>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</si>
  <si>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</si>
  <si>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</si>
  <si>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</si>
  <si>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</si>
  <si>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</si>
  <si>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</si>
  <si>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</si>
  <si>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11. Motorcycles</t>
  </si>
  <si>
    <t>12. Tractors, Graders</t>
  </si>
  <si>
    <t>Total Excl M/Cycles</t>
  </si>
  <si>
    <t>07.00 - 07.15</t>
  </si>
  <si>
    <t>07.15 - 07.30</t>
  </si>
  <si>
    <t>07.30 - 07.45</t>
  </si>
  <si>
    <t>07.45 - 08.00</t>
  </si>
  <si>
    <t>08.00 - 08.15</t>
  </si>
  <si>
    <t>08.15 - 08.30</t>
  </si>
  <si>
    <t>08.30 - 08.45</t>
  </si>
  <si>
    <t>08.45 - 9.00</t>
  </si>
  <si>
    <t>09.00 - 09.15</t>
  </si>
  <si>
    <t>09.15 - 09.30</t>
  </si>
  <si>
    <t>09.30 - 09.45</t>
  </si>
  <si>
    <t>09.45 - 10.00</t>
  </si>
  <si>
    <t>10.00 - 10.15</t>
  </si>
  <si>
    <t>10.15 - 10.30</t>
  </si>
  <si>
    <t>10.30 - 10.45</t>
  </si>
  <si>
    <t>10.45 - 11.00</t>
  </si>
  <si>
    <t>11.00 - 11.15</t>
  </si>
  <si>
    <t>11.15 - 11.30</t>
  </si>
  <si>
    <t>11.30 - 11.45</t>
  </si>
  <si>
    <t>11.45 - 12.00</t>
  </si>
  <si>
    <t>12.00 - 12.15</t>
  </si>
  <si>
    <t>12.15 - 12.30</t>
  </si>
  <si>
    <t>12.30 - 12.45</t>
  </si>
  <si>
    <t>12.45 - 13.00</t>
  </si>
  <si>
    <t>13.00 - 13.15</t>
  </si>
  <si>
    <t>13.15 - 13.30</t>
  </si>
  <si>
    <t>13.30 - 13.45</t>
  </si>
  <si>
    <t>13.45 - 14.00</t>
  </si>
  <si>
    <t>14.00 - 14.15</t>
  </si>
  <si>
    <t>14.15 - 14.30</t>
  </si>
  <si>
    <t>14.30 - 14.45</t>
  </si>
  <si>
    <t>14.45 - 15.00</t>
  </si>
  <si>
    <t>15.00 - 15.15</t>
  </si>
  <si>
    <t>15.15 - 15.30</t>
  </si>
  <si>
    <t>15.30 - 15.45</t>
  </si>
  <si>
    <t>15.45 - 16.00</t>
  </si>
  <si>
    <t>16.00 - 16.15</t>
  </si>
  <si>
    <t>16.15 -16.30</t>
  </si>
  <si>
    <t>16.30 -16.45</t>
  </si>
  <si>
    <t>16.45 -17.00</t>
  </si>
  <si>
    <t>17.00 -17.15</t>
  </si>
  <si>
    <t>17.15 -17.30</t>
  </si>
  <si>
    <t>17.30 -17.45</t>
  </si>
  <si>
    <t>17.45 -18.00</t>
  </si>
  <si>
    <t>18.00 - 18.15</t>
  </si>
  <si>
    <t>18.15 - 18.30</t>
  </si>
  <si>
    <t>18.30 - 18.45</t>
  </si>
  <si>
    <t>18.45 - 19.00</t>
  </si>
  <si>
    <t>AM Period</t>
  </si>
  <si>
    <t>IP Period</t>
  </si>
  <si>
    <t>PM Period</t>
  </si>
  <si>
    <t>SUMMARY TRAFFIC VOLUMES</t>
  </si>
  <si>
    <t>Total Excl M/ Cycles</t>
  </si>
  <si>
    <t>AM Peak Hr</t>
  </si>
  <si>
    <t>IP Peak Hr</t>
  </si>
  <si>
    <t>PM Peak Hr</t>
  </si>
  <si>
    <t>%ges + MCs</t>
  </si>
  <si>
    <t>%ges w/o MCs</t>
  </si>
  <si>
    <t>MANUAL CLASSIFIED COUNT (MCC)</t>
  </si>
  <si>
    <t>ROAD NAME:</t>
  </si>
  <si>
    <t>12. Tractors</t>
  </si>
  <si>
    <t>11. Motor cycles</t>
  </si>
  <si>
    <t>19.00 - 19.15</t>
  </si>
  <si>
    <t>19.15 - 19.30</t>
  </si>
  <si>
    <t>19.30 - 19.45</t>
  </si>
  <si>
    <t>19.45 - 20.00</t>
  </si>
  <si>
    <t>21.00 - 21.15</t>
  </si>
  <si>
    <t>21.15 - 21.30</t>
  </si>
  <si>
    <t>21.30 - 21.45</t>
  </si>
  <si>
    <t>21.45 - 22.00</t>
  </si>
  <si>
    <t>20.00 - 20.15</t>
  </si>
  <si>
    <t>20.15 - 20.30</t>
  </si>
  <si>
    <t>20.30 - 20.45</t>
  </si>
  <si>
    <t>22.00 - 22.15</t>
  </si>
  <si>
    <t>22.15 - 22.30</t>
  </si>
  <si>
    <t>22.30 - 22.45</t>
  </si>
  <si>
    <t>22.45 - 23.00</t>
  </si>
  <si>
    <t>23.00 - 23.15</t>
  </si>
  <si>
    <t>23.15 - 23.30</t>
  </si>
  <si>
    <t>23.30 - 23.45</t>
  </si>
  <si>
    <t>23.45 - 00.00</t>
  </si>
  <si>
    <t>00.00 - 00.15</t>
  </si>
  <si>
    <t>00.15 - 00.30</t>
  </si>
  <si>
    <t>00.30 - 00.45</t>
  </si>
  <si>
    <t>00.45 - 01.00</t>
  </si>
  <si>
    <t>01.00 - 01.15</t>
  </si>
  <si>
    <t>01.15 - 01.30</t>
  </si>
  <si>
    <t>01.30 - 01.45</t>
  </si>
  <si>
    <t>01.45 - 02.00</t>
  </si>
  <si>
    <t>02.00 - 02.15</t>
  </si>
  <si>
    <t>02.15 - 02.30</t>
  </si>
  <si>
    <t>02.30 - 02.45</t>
  </si>
  <si>
    <t>02.45 - 03.00</t>
  </si>
  <si>
    <t>03.00 - 03.15</t>
  </si>
  <si>
    <t>03.15 - 03.30</t>
  </si>
  <si>
    <t>03.30 - 03.45</t>
  </si>
  <si>
    <t>03.45 - 04.00</t>
  </si>
  <si>
    <t>04.00 - 04.15</t>
  </si>
  <si>
    <t>04.15 - 04.30</t>
  </si>
  <si>
    <t>04.30 - 04.45</t>
  </si>
  <si>
    <t>04.45 - 05.00</t>
  </si>
  <si>
    <t>05.00 - 05.15</t>
  </si>
  <si>
    <t>05.15 - 05.30</t>
  </si>
  <si>
    <t>05.30 - 05.45</t>
  </si>
  <si>
    <t>05.45 - 06.00</t>
  </si>
  <si>
    <t>06.00 - 06.15</t>
  </si>
  <si>
    <t>06.15 - 06.30</t>
  </si>
  <si>
    <t>06.30 - 06.45</t>
  </si>
  <si>
    <t>06.45 - 07.00</t>
  </si>
  <si>
    <t>1900-2000</t>
  </si>
  <si>
    <t>2000-2100</t>
  </si>
  <si>
    <t>2100-2200</t>
  </si>
  <si>
    <t>2200-2300</t>
  </si>
  <si>
    <t>2300-0000</t>
  </si>
  <si>
    <t>0000-0100</t>
  </si>
  <si>
    <t>0100-0200</t>
  </si>
  <si>
    <t>0200-0300</t>
  </si>
  <si>
    <t>0300-0400</t>
  </si>
  <si>
    <t>0400-0500</t>
  </si>
  <si>
    <t>0500-0600</t>
  </si>
  <si>
    <t>0600-0700</t>
  </si>
  <si>
    <t>20.45 - 21.00</t>
  </si>
  <si>
    <t>24 Hrs/ADT</t>
  </si>
  <si>
    <t>NEF</t>
  </si>
  <si>
    <t>BOTH DIRECTIONS</t>
  </si>
  <si>
    <t>25.07.19</t>
  </si>
  <si>
    <t>AVERAGE WEEK</t>
  </si>
  <si>
    <t>MCC-C2-STNO72-KIRA KYALIWAJALLA</t>
  </si>
  <si>
    <t>23.09.19</t>
  </si>
  <si>
    <t>Kira Police Division</t>
  </si>
  <si>
    <t>Nairuba Apothio</t>
  </si>
  <si>
    <t>Kira</t>
  </si>
  <si>
    <t>Kyaliwajara</t>
  </si>
  <si>
    <t xml:space="preserve">Nairuba </t>
  </si>
  <si>
    <t>KIRA</t>
  </si>
  <si>
    <t>KYALIWAJALA</t>
  </si>
  <si>
    <t xml:space="preserve">MCC - C2- STN072 - KIRA POLICE STATION RD </t>
  </si>
  <si>
    <t>24.09.19</t>
  </si>
  <si>
    <t>KIRA POLICE STATION</t>
  </si>
  <si>
    <t>Isaac</t>
  </si>
  <si>
    <t>Tracy</t>
  </si>
  <si>
    <t>MCC-C2-STNO 72-KIRA -KYALIWAJALA</t>
  </si>
  <si>
    <t>26.09.19</t>
  </si>
  <si>
    <t>27.09.19</t>
  </si>
  <si>
    <t>MCC-C2-STNO-72</t>
  </si>
  <si>
    <t>MCC-C2-STN 72 Kira-Kyaliwajala</t>
  </si>
  <si>
    <t>29.09.19</t>
  </si>
  <si>
    <t>Kira-Kyalliwajala</t>
  </si>
  <si>
    <t>Nairuba</t>
  </si>
  <si>
    <t>`7</t>
  </si>
  <si>
    <t>Elijah</t>
  </si>
  <si>
    <t xml:space="preserve">MCC-C2-STN 72 Kira Kyaliwajala </t>
  </si>
  <si>
    <t>28.09.19</t>
  </si>
  <si>
    <t>Kira police station</t>
  </si>
  <si>
    <t>kyaliwajala</t>
  </si>
  <si>
    <t>MCC-C2-STN-72 Kira kyaliwajala</t>
  </si>
  <si>
    <t>Kira poolice station</t>
  </si>
  <si>
    <t>isaac</t>
  </si>
  <si>
    <t xml:space="preserve">Kyakiwajala </t>
  </si>
  <si>
    <t>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</si>
</sst>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0.0%"/>
    <numFmt numFmtId="165" formatCode="0.00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CD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75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  <xf numFmtId="0" fontId="1" fillId="0" borderId="0" xfId="0" applyFont="1" applyAlignment="1"/>
    <xf numFmtId="0" fontId="1" fillId="0" borderId="1" xfId="0" applyFont="1" applyBorder="1"/>
    <xf numFmtId="9" fontId="0" fillId="0" borderId="0" xfId="1" applyFont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1" fontId="0" fillId="0" borderId="1" xfId="0" applyNumberForma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9" fillId="3" borderId="4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0" fillId="0" borderId="5" xfId="0" applyFont="1" applyFill="1" applyBorder="1"/>
    <xf numFmtId="1" fontId="0" fillId="0" borderId="4" xfId="0" applyNumberForma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0" fillId="0" borderId="4" xfId="0" applyBorder="1"/>
    <xf numFmtId="0" fontId="1" fillId="0" borderId="8" xfId="0" applyFont="1" applyBorder="1" applyAlignment="1">
      <alignment wrapText="1"/>
    </xf>
    <xf numFmtId="0" fontId="11" fillId="0" borderId="9" xfId="0" applyFont="1" applyFill="1" applyBorder="1"/>
    <xf numFmtId="1" fontId="11" fillId="0" borderId="9" xfId="0" applyNumberFormat="1" applyFont="1" applyFill="1" applyBorder="1" applyAlignment="1">
      <alignment horizontal="center"/>
    </xf>
    <xf numFmtId="1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164" fontId="1" fillId="0" borderId="4" xfId="1" applyNumberFormat="1" applyFont="1" applyBorder="1" applyAlignment="1">
      <alignment horizontal="center"/>
    </xf>
    <xf numFmtId="10" fontId="1" fillId="0" borderId="9" xfId="1" applyNumberFormat="1" applyFont="1" applyBorder="1"/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center"/>
    </xf>
    <xf numFmtId="1" fontId="0" fillId="0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11" fillId="0" borderId="9" xfId="0" applyFont="1" applyBorder="1"/>
    <xf numFmtId="1" fontId="11" fillId="0" borderId="9" xfId="0" applyNumberFormat="1" applyFont="1" applyBorder="1" applyAlignment="1">
      <alignment horizontal="center"/>
    </xf>
    <xf numFmtId="0" fontId="8" fillId="0" borderId="5" xfId="0" applyFont="1" applyBorder="1" applyAlignment="1">
      <alignment horizontal="left" vertical="center"/>
    </xf>
    <xf numFmtId="0" fontId="8" fillId="0" borderId="7" xfId="0" applyFont="1" applyBorder="1" applyAlignment="1">
      <alignment horizontal="center" vertical="center"/>
    </xf>
    <xf numFmtId="0" fontId="0" fillId="0" borderId="5" xfId="0" applyBorder="1"/>
    <xf numFmtId="1" fontId="0" fillId="3" borderId="4" xfId="0" applyNumberFormat="1" applyFill="1" applyBorder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41" fontId="1" fillId="0" borderId="1" xfId="2" applyFont="1" applyBorder="1" applyAlignment="1">
      <alignment horizontal="center"/>
    </xf>
    <xf numFmtId="41" fontId="1" fillId="3" borderId="1" xfId="2" applyFont="1" applyFill="1" applyBorder="1" applyAlignment="1">
      <alignment horizontal="center"/>
    </xf>
    <xf numFmtId="41" fontId="1" fillId="0" borderId="8" xfId="2" applyFont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0" borderId="9" xfId="0" applyFont="1" applyBorder="1" applyAlignment="1">
      <alignment horizont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4" fillId="0" borderId="2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</cellXfs>
  <cellStyles count="3">
    <cellStyle name="Comma [0]" xfId="2" builtinId="6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9FCD2"/>
      <color rgb="FFF0F2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6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5.xml"/><Relationship Id="rId27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'23.09 Kira-Kyaliwalla'!$AE$9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'23.09 Kira-Kyaliwalla'!$R$10:$R$21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'23.09 Kira-Kyaliwalla'!$AE$10:$AE$21</c:f>
              <c:numCache>
                <c:formatCode>0</c:formatCode>
                <c:ptCount val="12"/>
                <c:pt idx="0">
                  <c:v>0</c:v>
                </c:pt>
                <c:pt idx="1">
                  <c:v>422</c:v>
                </c:pt>
                <c:pt idx="2">
                  <c:v>367</c:v>
                </c:pt>
                <c:pt idx="3">
                  <c:v>338</c:v>
                </c:pt>
                <c:pt idx="4">
                  <c:v>319</c:v>
                </c:pt>
                <c:pt idx="5">
                  <c:v>274</c:v>
                </c:pt>
                <c:pt idx="6">
                  <c:v>299</c:v>
                </c:pt>
                <c:pt idx="7">
                  <c:v>259</c:v>
                </c:pt>
                <c:pt idx="8">
                  <c:v>270</c:v>
                </c:pt>
                <c:pt idx="9">
                  <c:v>331</c:v>
                </c:pt>
                <c:pt idx="10">
                  <c:v>404</c:v>
                </c:pt>
                <c:pt idx="11">
                  <c:v>323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E1-4581-8355-9A9D08B6A3D4}"/>
            </c:ext>
          </c:extLst>
        </c:ser>
        <c:ser>
          <c:idx val="1"/>
          <c:order val="1"/>
          <c:tx>
            <c:strRef>
              <c:f>'23.09 Kira-Kyaliwalla'!$AF$9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'23.09 Kira-Kyaliwalla'!$R$10:$R$21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'23.09 Kira-Kyaliwalla'!$AF$10:$AF$21</c:f>
              <c:numCache>
                <c:formatCode>0</c:formatCode>
                <c:ptCount val="12"/>
                <c:pt idx="0">
                  <c:v>0</c:v>
                </c:pt>
                <c:pt idx="1">
                  <c:v>745</c:v>
                </c:pt>
                <c:pt idx="2">
                  <c:v>747</c:v>
                </c:pt>
                <c:pt idx="3">
                  <c:v>709</c:v>
                </c:pt>
                <c:pt idx="4">
                  <c:v>623</c:v>
                </c:pt>
                <c:pt idx="5">
                  <c:v>547</c:v>
                </c:pt>
                <c:pt idx="6">
                  <c:v>546</c:v>
                </c:pt>
                <c:pt idx="7">
                  <c:v>424</c:v>
                </c:pt>
                <c:pt idx="8">
                  <c:v>393</c:v>
                </c:pt>
                <c:pt idx="9">
                  <c:v>555</c:v>
                </c:pt>
                <c:pt idx="10">
                  <c:v>676</c:v>
                </c:pt>
                <c:pt idx="11">
                  <c:v>573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E1-4581-8355-9A9D08B6A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948288"/>
        <c:axId val="85949824"/>
      </c:lineChart>
      <c:catAx>
        <c:axId val="859482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5949824"/>
        <c:crosses val="autoZero"/>
        <c:auto val="1"/>
        <c:lblAlgn val="ctr"/>
        <c:lblOffset val="100"/>
        <c:noMultiLvlLbl val="0"/>
      </c:catAx>
      <c:valAx>
        <c:axId val="859498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5948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6C-49DF-A540-BEECCA775C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6C-49DF-A540-BEECCA775C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6C-49DF-A540-BEECCA775C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6C-49DF-A540-BEECCA775C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66C-49DF-A540-BEECCA775C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66C-49DF-A540-BEECCA775C9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66C-49DF-A540-BEECCA775C9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66C-49DF-A540-BEECCA775C9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66C-49DF-A540-BEECCA775C9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66C-49DF-A540-BEECCA775C9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66C-49DF-A540-BEECCA775C9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66C-49DF-A540-BEECCA775C9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66C-49DF-A540-BEECCA775C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'23.09 Kira-Kyaliwalla'!$C$9:$N$9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'23.09 Kira-Kyaliwalla'!$C$59:$N$59</c:f>
              <c:numCache>
                <c:formatCode>0.0%</c:formatCode>
                <c:ptCount val="12"/>
                <c:pt idx="0">
                  <c:v>0.18950749464668093</c:v>
                </c:pt>
                <c:pt idx="1">
                  <c:v>0.14224533496482106</c:v>
                </c:pt>
                <c:pt idx="2">
                  <c:v>4.3285408381768121E-2</c:v>
                </c:pt>
                <c:pt idx="3">
                  <c:v>0.11578464362190272</c:v>
                </c:pt>
                <c:pt idx="4">
                  <c:v>1.5295197308045274E-3</c:v>
                </c:pt>
                <c:pt idx="5">
                  <c:v>3.0590394616090549E-4</c:v>
                </c:pt>
                <c:pt idx="6">
                  <c:v>2.9978586723768737E-2</c:v>
                </c:pt>
                <c:pt idx="7">
                  <c:v>2.4778219639033344E-2</c:v>
                </c:pt>
                <c:pt idx="8">
                  <c:v>3.6708473539308656E-3</c:v>
                </c:pt>
                <c:pt idx="9">
                  <c:v>4.588559192413582E-4</c:v>
                </c:pt>
                <c:pt idx="10">
                  <c:v>0.44845518507188742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66C-49DF-A540-BEECCA775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E16-490A-B833-4EE796B330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E16-490A-B833-4EE796B330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E16-490A-B833-4EE796B330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E16-490A-B833-4EE796B330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E16-490A-B833-4EE796B330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E16-490A-B833-4EE796B330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E16-490A-B833-4EE796B330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E16-490A-B833-4EE796B330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E16-490A-B833-4EE796B330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E16-490A-B833-4EE796B330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E16-490A-B833-4EE796B330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E16-490A-B833-4EE796B330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E16-490A-B833-4EE796B33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'23.09 Kira-Kyaliwalla'!$C$9:$N$9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'23.09 Kira-Kyaliwalla'!$C$60:$N$60</c:f>
              <c:numCache>
                <c:formatCode>0.00%</c:formatCode>
                <c:ptCount val="12"/>
                <c:pt idx="0">
                  <c:v>0.34359400998336104</c:v>
                </c:pt>
                <c:pt idx="1">
                  <c:v>0.25790349417637271</c:v>
                </c:pt>
                <c:pt idx="2">
                  <c:v>7.8480310593455352E-2</c:v>
                </c:pt>
                <c:pt idx="3">
                  <c:v>0.20992789794786468</c:v>
                </c:pt>
                <c:pt idx="4">
                  <c:v>2.7731558513588465E-3</c:v>
                </c:pt>
                <c:pt idx="5">
                  <c:v>5.5463117027176932E-4</c:v>
                </c:pt>
                <c:pt idx="6">
                  <c:v>5.4353854686633389E-2</c:v>
                </c:pt>
                <c:pt idx="7">
                  <c:v>4.4925124792013313E-2</c:v>
                </c:pt>
                <c:pt idx="8">
                  <c:v>6.6555740432612314E-3</c:v>
                </c:pt>
                <c:pt idx="9">
                  <c:v>8.3194675540765393E-4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E16-490A-B833-4EE796B33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'[2]23.09.19 -Kira-Kyaliwajara'!$AE$9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'[2]23.09.19 -Kira-Kyaliwajara'!$R$10:$R$21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'[2]23.09.19 -Kira-Kyaliwajara'!$AE$10:$AE$21</c:f>
              <c:numCache>
                <c:formatCode>General</c:formatCode>
                <c:ptCount val="12"/>
                <c:pt idx="0">
                  <c:v>0</c:v>
                </c:pt>
                <c:pt idx="1">
                  <c:v>422</c:v>
                </c:pt>
                <c:pt idx="2">
                  <c:v>367</c:v>
                </c:pt>
                <c:pt idx="3">
                  <c:v>338</c:v>
                </c:pt>
                <c:pt idx="4">
                  <c:v>319</c:v>
                </c:pt>
                <c:pt idx="5">
                  <c:v>274</c:v>
                </c:pt>
                <c:pt idx="6">
                  <c:v>299</c:v>
                </c:pt>
                <c:pt idx="7">
                  <c:v>259</c:v>
                </c:pt>
                <c:pt idx="8">
                  <c:v>270</c:v>
                </c:pt>
                <c:pt idx="9">
                  <c:v>331</c:v>
                </c:pt>
                <c:pt idx="10">
                  <c:v>404</c:v>
                </c:pt>
                <c:pt idx="11">
                  <c:v>323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CA2-4091-97A1-42068A80471E}"/>
            </c:ext>
          </c:extLst>
        </c:ser>
        <c:ser>
          <c:idx val="1"/>
          <c:order val="1"/>
          <c:tx>
            <c:strRef>
              <c:f>'[2]23.09.19 -Kira-Kyaliwajara'!$AF$9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'[2]23.09.19 -Kira-Kyaliwajara'!$R$10:$R$21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'[2]23.09.19 -Kira-Kyaliwajara'!$AF$10:$AF$21</c:f>
              <c:numCache>
                <c:formatCode>General</c:formatCode>
                <c:ptCount val="12"/>
                <c:pt idx="0">
                  <c:v>0</c:v>
                </c:pt>
                <c:pt idx="1">
                  <c:v>745</c:v>
                </c:pt>
                <c:pt idx="2">
                  <c:v>747</c:v>
                </c:pt>
                <c:pt idx="3">
                  <c:v>709</c:v>
                </c:pt>
                <c:pt idx="4">
                  <c:v>623</c:v>
                </c:pt>
                <c:pt idx="5">
                  <c:v>547</c:v>
                </c:pt>
                <c:pt idx="6">
                  <c:v>546</c:v>
                </c:pt>
                <c:pt idx="7">
                  <c:v>424</c:v>
                </c:pt>
                <c:pt idx="8">
                  <c:v>393</c:v>
                </c:pt>
                <c:pt idx="9">
                  <c:v>555</c:v>
                </c:pt>
                <c:pt idx="10">
                  <c:v>676</c:v>
                </c:pt>
                <c:pt idx="11">
                  <c:v>573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CA2-4091-97A1-42068A804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530944"/>
        <c:axId val="112532480"/>
      </c:lineChart>
      <c:catAx>
        <c:axId val="11253094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2532480"/>
        <c:crosses val="autoZero"/>
        <c:auto val="1"/>
        <c:lblAlgn val="ctr"/>
        <c:lblOffset val="100"/>
        <c:noMultiLvlLbl val="0"/>
      </c:catAx>
      <c:valAx>
        <c:axId val="1125324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2530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3E3-4289-AD97-65097F95352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3E3-4289-AD97-65097F95352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3E3-4289-AD97-65097F95352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3E3-4289-AD97-65097F95352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3E3-4289-AD97-65097F95352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3E3-4289-AD97-65097F95352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3E3-4289-AD97-65097F95352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3E3-4289-AD97-65097F95352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3E3-4289-AD97-65097F95352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3E3-4289-AD97-65097F95352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3E3-4289-AD97-65097F95352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3E3-4289-AD97-65097F953526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3E3-4289-AD97-65097F9535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'[2]23.09.19 -Kira-Kyaliwajara'!$C$9:$N$9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'[2]23.09.19 -Kira-Kyaliwajara'!$C$59:$N$59</c:f>
              <c:numCache>
                <c:formatCode>General</c:formatCode>
                <c:ptCount val="12"/>
                <c:pt idx="0">
                  <c:v>0.18950749464668093</c:v>
                </c:pt>
                <c:pt idx="1">
                  <c:v>0.14224533496482106</c:v>
                </c:pt>
                <c:pt idx="2">
                  <c:v>4.3285408381768121E-2</c:v>
                </c:pt>
                <c:pt idx="3">
                  <c:v>0.11578464362190272</c:v>
                </c:pt>
                <c:pt idx="4">
                  <c:v>1.5295197308045274E-3</c:v>
                </c:pt>
                <c:pt idx="5">
                  <c:v>3.0590394616090549E-4</c:v>
                </c:pt>
                <c:pt idx="6">
                  <c:v>2.9978586723768737E-2</c:v>
                </c:pt>
                <c:pt idx="7">
                  <c:v>2.4778219639033344E-2</c:v>
                </c:pt>
                <c:pt idx="8">
                  <c:v>3.6708473539308656E-3</c:v>
                </c:pt>
                <c:pt idx="9">
                  <c:v>4.588559192413582E-4</c:v>
                </c:pt>
                <c:pt idx="10">
                  <c:v>0.44845518507188742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3E3-4289-AD97-65097F9535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615-4C06-9A28-2DE0C27756C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615-4C06-9A28-2DE0C27756C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615-4C06-9A28-2DE0C27756C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615-4C06-9A28-2DE0C27756C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615-4C06-9A28-2DE0C27756C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615-4C06-9A28-2DE0C27756C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615-4C06-9A28-2DE0C27756C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615-4C06-9A28-2DE0C27756C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615-4C06-9A28-2DE0C27756C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615-4C06-9A28-2DE0C27756C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615-4C06-9A28-2DE0C27756C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615-4C06-9A28-2DE0C27756C6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615-4C06-9A28-2DE0C27756C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'[2]23.09.19 -Kira-Kyaliwajara'!$C$9:$N$9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'[2]23.09.19 -Kira-Kyaliwajara'!$C$60:$N$60</c:f>
              <c:numCache>
                <c:formatCode>General</c:formatCode>
                <c:ptCount val="12"/>
                <c:pt idx="0">
                  <c:v>0.34359400998336104</c:v>
                </c:pt>
                <c:pt idx="1">
                  <c:v>0.25790349417637271</c:v>
                </c:pt>
                <c:pt idx="2">
                  <c:v>7.8480310593455352E-2</c:v>
                </c:pt>
                <c:pt idx="3">
                  <c:v>0.20992789794786468</c:v>
                </c:pt>
                <c:pt idx="4">
                  <c:v>2.7731558513588465E-3</c:v>
                </c:pt>
                <c:pt idx="5">
                  <c:v>5.5463117027176932E-4</c:v>
                </c:pt>
                <c:pt idx="6">
                  <c:v>5.4353854686633389E-2</c:v>
                </c:pt>
                <c:pt idx="7">
                  <c:v>4.4925124792013313E-2</c:v>
                </c:pt>
                <c:pt idx="8">
                  <c:v>6.6555740432612314E-3</c:v>
                </c:pt>
                <c:pt idx="9">
                  <c:v>8.3194675540765393E-4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615-4C06-9A28-2DE0C2775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'23.09 Kyaliwajalla-Kira'!$AE$9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'23.09 Kyaliwajalla-Kira'!$R$10:$R$21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'23.09 Kyaliwajalla-Kira'!$AE$10:$AE$21</c:f>
              <c:numCache>
                <c:formatCode>0</c:formatCode>
                <c:ptCount val="12"/>
                <c:pt idx="0">
                  <c:v>198</c:v>
                </c:pt>
                <c:pt idx="1">
                  <c:v>266</c:v>
                </c:pt>
                <c:pt idx="2">
                  <c:v>278</c:v>
                </c:pt>
                <c:pt idx="3">
                  <c:v>269</c:v>
                </c:pt>
                <c:pt idx="4">
                  <c:v>297</c:v>
                </c:pt>
                <c:pt idx="5">
                  <c:v>255</c:v>
                </c:pt>
                <c:pt idx="6">
                  <c:v>214</c:v>
                </c:pt>
                <c:pt idx="7">
                  <c:v>311</c:v>
                </c:pt>
                <c:pt idx="8">
                  <c:v>278</c:v>
                </c:pt>
                <c:pt idx="9">
                  <c:v>470</c:v>
                </c:pt>
                <c:pt idx="10">
                  <c:v>359</c:v>
                </c:pt>
                <c:pt idx="11">
                  <c:v>315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9C-45BB-88A7-B65865997A3E}"/>
            </c:ext>
          </c:extLst>
        </c:ser>
        <c:ser>
          <c:idx val="1"/>
          <c:order val="1"/>
          <c:tx>
            <c:strRef>
              <c:f>'23.09 Kyaliwajalla-Kira'!$AF$9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'23.09 Kyaliwajalla-Kira'!$R$10:$R$21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'23.09 Kyaliwajalla-Kira'!$AF$10:$AF$21</c:f>
              <c:numCache>
                <c:formatCode>0</c:formatCode>
                <c:ptCount val="12"/>
                <c:pt idx="0">
                  <c:v>409</c:v>
                </c:pt>
                <c:pt idx="1">
                  <c:v>530</c:v>
                </c:pt>
                <c:pt idx="2">
                  <c:v>646</c:v>
                </c:pt>
                <c:pt idx="3">
                  <c:v>588</c:v>
                </c:pt>
                <c:pt idx="4">
                  <c:v>574</c:v>
                </c:pt>
                <c:pt idx="5">
                  <c:v>513</c:v>
                </c:pt>
                <c:pt idx="6">
                  <c:v>432</c:v>
                </c:pt>
                <c:pt idx="7">
                  <c:v>459</c:v>
                </c:pt>
                <c:pt idx="8">
                  <c:v>414</c:v>
                </c:pt>
                <c:pt idx="9">
                  <c:v>687</c:v>
                </c:pt>
                <c:pt idx="10">
                  <c:v>573</c:v>
                </c:pt>
                <c:pt idx="11">
                  <c:v>523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9C-45BB-88A7-B65865997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568320"/>
        <c:axId val="86590592"/>
      </c:lineChart>
      <c:catAx>
        <c:axId val="8656832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6590592"/>
        <c:crosses val="autoZero"/>
        <c:auto val="1"/>
        <c:lblAlgn val="ctr"/>
        <c:lblOffset val="100"/>
        <c:noMultiLvlLbl val="0"/>
      </c:catAx>
      <c:valAx>
        <c:axId val="865905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6568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B9-4D32-9FA4-C5B7B71D02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B9-4D32-9FA4-C5B7B71D02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8B9-4D32-9FA4-C5B7B71D02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8B9-4D32-9FA4-C5B7B71D02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8B9-4D32-9FA4-C5B7B71D02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8B9-4D32-9FA4-C5B7B71D02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8B9-4D32-9FA4-C5B7B71D02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8B9-4D32-9FA4-C5B7B71D02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8B9-4D32-9FA4-C5B7B71D02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8B9-4D32-9FA4-C5B7B71D02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8B9-4D32-9FA4-C5B7B71D021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8B9-4D32-9FA4-C5B7B71D021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B9-4D32-9FA4-C5B7B71D02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'23.09 Kyaliwajalla-Kira'!$C$9:$N$9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'23.09 Kyaliwajalla-Kira'!$C$59:$N$59</c:f>
              <c:numCache>
                <c:formatCode>0.0%</c:formatCode>
                <c:ptCount val="12"/>
                <c:pt idx="0">
                  <c:v>0.14020163831127913</c:v>
                </c:pt>
                <c:pt idx="1">
                  <c:v>0.23881537492123503</c:v>
                </c:pt>
                <c:pt idx="2">
                  <c:v>4.2218021424070572E-2</c:v>
                </c:pt>
                <c:pt idx="3">
                  <c:v>7.1676118462507876E-2</c:v>
                </c:pt>
                <c:pt idx="4">
                  <c:v>3.3081285444234404E-3</c:v>
                </c:pt>
                <c:pt idx="5">
                  <c:v>3.15059861373661E-4</c:v>
                </c:pt>
                <c:pt idx="6">
                  <c:v>3.544423440453686E-2</c:v>
                </c:pt>
                <c:pt idx="7">
                  <c:v>1.3390044108380593E-2</c:v>
                </c:pt>
                <c:pt idx="8">
                  <c:v>7.0888468809073724E-3</c:v>
                </c:pt>
                <c:pt idx="9">
                  <c:v>4.7258979206049151E-4</c:v>
                </c:pt>
                <c:pt idx="10">
                  <c:v>0.44706994328922495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B9-4D32-9FA4-C5B7B71D0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'23.09 Kyaliwajalla-Kira'!$S$9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'23.09 Kyaliwajalla-Kira'!$R$10:$R$21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'23.09 Kyaliwajalla-Kira'!$S$10:$S$21</c:f>
              <c:numCache>
                <c:formatCode>0</c:formatCode>
                <c:ptCount val="12"/>
                <c:pt idx="0">
                  <c:v>40</c:v>
                </c:pt>
                <c:pt idx="1">
                  <c:v>69</c:v>
                </c:pt>
                <c:pt idx="2">
                  <c:v>51</c:v>
                </c:pt>
                <c:pt idx="3">
                  <c:v>56</c:v>
                </c:pt>
                <c:pt idx="4">
                  <c:v>70</c:v>
                </c:pt>
                <c:pt idx="5">
                  <c:v>63</c:v>
                </c:pt>
                <c:pt idx="6">
                  <c:v>53</c:v>
                </c:pt>
                <c:pt idx="7">
                  <c:v>76</c:v>
                </c:pt>
                <c:pt idx="8">
                  <c:v>80</c:v>
                </c:pt>
                <c:pt idx="9">
                  <c:v>137</c:v>
                </c:pt>
                <c:pt idx="10">
                  <c:v>88</c:v>
                </c:pt>
                <c:pt idx="11">
                  <c:v>107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51-40BE-9A1E-5B6943FE144C}"/>
            </c:ext>
          </c:extLst>
        </c:ser>
        <c:ser>
          <c:idx val="1"/>
          <c:order val="1"/>
          <c:tx>
            <c:strRef>
              <c:f>'23.09 Kyaliwajalla-Kira'!$T$9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'23.09 Kyaliwajalla-Kira'!$R$10:$R$21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'23.09 Kyaliwajalla-Kira'!$T$10:$T$21</c:f>
              <c:numCache>
                <c:formatCode>0</c:formatCode>
                <c:ptCount val="12"/>
                <c:pt idx="0">
                  <c:v>95</c:v>
                </c:pt>
                <c:pt idx="1">
                  <c:v>132</c:v>
                </c:pt>
                <c:pt idx="2">
                  <c:v>116</c:v>
                </c:pt>
                <c:pt idx="3">
                  <c:v>115</c:v>
                </c:pt>
                <c:pt idx="4">
                  <c:v>125</c:v>
                </c:pt>
                <c:pt idx="5">
                  <c:v>89</c:v>
                </c:pt>
                <c:pt idx="6">
                  <c:v>101</c:v>
                </c:pt>
                <c:pt idx="7">
                  <c:v>121</c:v>
                </c:pt>
                <c:pt idx="8">
                  <c:v>118</c:v>
                </c:pt>
                <c:pt idx="9">
                  <c:v>204</c:v>
                </c:pt>
                <c:pt idx="10">
                  <c:v>171</c:v>
                </c:pt>
                <c:pt idx="11">
                  <c:v>129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51-40BE-9A1E-5B6943FE144C}"/>
            </c:ext>
          </c:extLst>
        </c:ser>
        <c:ser>
          <c:idx val="2"/>
          <c:order val="2"/>
          <c:tx>
            <c:strRef>
              <c:f>'23.09 Kyaliwajalla-Kira'!$U$9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'23.09 Kyaliwajalla-Kira'!$U$10:$U$21</c:f>
              <c:numCache>
                <c:formatCode>0</c:formatCode>
                <c:ptCount val="12"/>
                <c:pt idx="0">
                  <c:v>28</c:v>
                </c:pt>
                <c:pt idx="1">
                  <c:v>11</c:v>
                </c:pt>
                <c:pt idx="2">
                  <c:v>17</c:v>
                </c:pt>
                <c:pt idx="3">
                  <c:v>19</c:v>
                </c:pt>
                <c:pt idx="4">
                  <c:v>23</c:v>
                </c:pt>
                <c:pt idx="5">
                  <c:v>35</c:v>
                </c:pt>
                <c:pt idx="6">
                  <c:v>18</c:v>
                </c:pt>
                <c:pt idx="7">
                  <c:v>21</c:v>
                </c:pt>
                <c:pt idx="8">
                  <c:v>26</c:v>
                </c:pt>
                <c:pt idx="9">
                  <c:v>22</c:v>
                </c:pt>
                <c:pt idx="10">
                  <c:v>17</c:v>
                </c:pt>
                <c:pt idx="11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51-40BE-9A1E-5B6943FE144C}"/>
            </c:ext>
          </c:extLst>
        </c:ser>
        <c:ser>
          <c:idx val="3"/>
          <c:order val="3"/>
          <c:tx>
            <c:strRef>
              <c:f>'23.09 Kyaliwajalla-Kira'!$V$9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'23.09 Kyaliwajalla-Kira'!$V$10:$V$21</c:f>
              <c:numCache>
                <c:formatCode>0</c:formatCode>
                <c:ptCount val="12"/>
                <c:pt idx="0">
                  <c:v>29</c:v>
                </c:pt>
                <c:pt idx="1">
                  <c:v>29</c:v>
                </c:pt>
                <c:pt idx="2">
                  <c:v>64</c:v>
                </c:pt>
                <c:pt idx="3">
                  <c:v>36</c:v>
                </c:pt>
                <c:pt idx="4">
                  <c:v>18</c:v>
                </c:pt>
                <c:pt idx="5">
                  <c:v>25</c:v>
                </c:pt>
                <c:pt idx="6">
                  <c:v>24</c:v>
                </c:pt>
                <c:pt idx="7">
                  <c:v>23</c:v>
                </c:pt>
                <c:pt idx="8">
                  <c:v>33</c:v>
                </c:pt>
                <c:pt idx="9">
                  <c:v>73</c:v>
                </c:pt>
                <c:pt idx="10">
                  <c:v>63</c:v>
                </c:pt>
                <c:pt idx="11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51-40BE-9A1E-5B6943FE144C}"/>
            </c:ext>
          </c:extLst>
        </c:ser>
        <c:ser>
          <c:idx val="4"/>
          <c:order val="4"/>
          <c:tx>
            <c:strRef>
              <c:f>'23.09 Kyaliwajalla-Kira'!$W$9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'23.09 Kyaliwajalla-Kira'!$W$10:$W$21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11</c:v>
                </c:pt>
                <c:pt idx="4">
                  <c:v>1</c:v>
                </c:pt>
                <c:pt idx="5">
                  <c:v>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51-40BE-9A1E-5B6943FE144C}"/>
            </c:ext>
          </c:extLst>
        </c:ser>
        <c:ser>
          <c:idx val="5"/>
          <c:order val="5"/>
          <c:tx>
            <c:strRef>
              <c:f>'23.09 Kyaliwajalla-Kira'!$X$9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'23.09 Kyaliwajalla-Kira'!$X$10:$X$21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51-40BE-9A1E-5B6943FE144C}"/>
            </c:ext>
          </c:extLst>
        </c:ser>
        <c:ser>
          <c:idx val="6"/>
          <c:order val="6"/>
          <c:tx>
            <c:strRef>
              <c:f>'23.09 Kyaliwajalla-Kira'!$Y$9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'23.09 Kyaliwajalla-Kira'!$Y$10:$Y$21</c:f>
              <c:numCache>
                <c:formatCode>0</c:formatCode>
                <c:ptCount val="12"/>
                <c:pt idx="0">
                  <c:v>3</c:v>
                </c:pt>
                <c:pt idx="1">
                  <c:v>13</c:v>
                </c:pt>
                <c:pt idx="2">
                  <c:v>15</c:v>
                </c:pt>
                <c:pt idx="3">
                  <c:v>11</c:v>
                </c:pt>
                <c:pt idx="4">
                  <c:v>41</c:v>
                </c:pt>
                <c:pt idx="5">
                  <c:v>27</c:v>
                </c:pt>
                <c:pt idx="6">
                  <c:v>16</c:v>
                </c:pt>
                <c:pt idx="7">
                  <c:v>49</c:v>
                </c:pt>
                <c:pt idx="8">
                  <c:v>15</c:v>
                </c:pt>
                <c:pt idx="9">
                  <c:v>16</c:v>
                </c:pt>
                <c:pt idx="10">
                  <c:v>12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51-40BE-9A1E-5B6943FE144C}"/>
            </c:ext>
          </c:extLst>
        </c:ser>
        <c:ser>
          <c:idx val="7"/>
          <c:order val="7"/>
          <c:tx>
            <c:strRef>
              <c:f>'23.09 Kyaliwajalla-Kira'!$Z$9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'23.09 Kyaliwajalla-Kira'!$Z$10:$Z$21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7</c:v>
                </c:pt>
                <c:pt idx="3">
                  <c:v>16</c:v>
                </c:pt>
                <c:pt idx="4">
                  <c:v>11</c:v>
                </c:pt>
                <c:pt idx="5">
                  <c:v>6</c:v>
                </c:pt>
                <c:pt idx="6">
                  <c:v>0</c:v>
                </c:pt>
                <c:pt idx="7">
                  <c:v>17</c:v>
                </c:pt>
                <c:pt idx="8">
                  <c:v>4</c:v>
                </c:pt>
                <c:pt idx="9">
                  <c:v>13</c:v>
                </c:pt>
                <c:pt idx="10">
                  <c:v>6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51-40BE-9A1E-5B6943FE144C}"/>
            </c:ext>
          </c:extLst>
        </c:ser>
        <c:ser>
          <c:idx val="8"/>
          <c:order val="8"/>
          <c:tx>
            <c:strRef>
              <c:f>'23.09 Kyaliwajalla-Kira'!$AA$9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'23.09 Kyaliwajalla-Kira'!$AA$10:$AA$21</c:f>
              <c:numCache>
                <c:formatCode>0</c:formatCode>
                <c:ptCount val="12"/>
                <c:pt idx="0">
                  <c:v>3</c:v>
                </c:pt>
                <c:pt idx="1">
                  <c:v>9</c:v>
                </c:pt>
                <c:pt idx="2">
                  <c:v>5</c:v>
                </c:pt>
                <c:pt idx="3">
                  <c:v>4</c:v>
                </c:pt>
                <c:pt idx="4">
                  <c:v>8</c:v>
                </c:pt>
                <c:pt idx="5">
                  <c:v>3</c:v>
                </c:pt>
                <c:pt idx="6">
                  <c:v>2</c:v>
                </c:pt>
                <c:pt idx="7">
                  <c:v>4</c:v>
                </c:pt>
                <c:pt idx="8">
                  <c:v>2</c:v>
                </c:pt>
                <c:pt idx="9">
                  <c:v>5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51-40BE-9A1E-5B6943FE144C}"/>
            </c:ext>
          </c:extLst>
        </c:ser>
        <c:ser>
          <c:idx val="9"/>
          <c:order val="9"/>
          <c:tx>
            <c:strRef>
              <c:f>'23.09 Kyaliwajalla-Kira'!$AB$9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'23.09 Kyaliwajalla-Kira'!$AB$10:$AB$21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51-40BE-9A1E-5B6943FE144C}"/>
            </c:ext>
          </c:extLst>
        </c:ser>
        <c:ser>
          <c:idx val="10"/>
          <c:order val="10"/>
          <c:tx>
            <c:strRef>
              <c:f>'23.09 Kyaliwajalla-Kira'!$AC$9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'23.09 Kyaliwajalla-Kira'!$AC$10:$AC$21</c:f>
              <c:numCache>
                <c:formatCode>0</c:formatCode>
                <c:ptCount val="12"/>
                <c:pt idx="0">
                  <c:v>211</c:v>
                </c:pt>
                <c:pt idx="1">
                  <c:v>264</c:v>
                </c:pt>
                <c:pt idx="2">
                  <c:v>368</c:v>
                </c:pt>
                <c:pt idx="3">
                  <c:v>319</c:v>
                </c:pt>
                <c:pt idx="4">
                  <c:v>277</c:v>
                </c:pt>
                <c:pt idx="5">
                  <c:v>258</c:v>
                </c:pt>
                <c:pt idx="6">
                  <c:v>218</c:v>
                </c:pt>
                <c:pt idx="7">
                  <c:v>148</c:v>
                </c:pt>
                <c:pt idx="8">
                  <c:v>136</c:v>
                </c:pt>
                <c:pt idx="9">
                  <c:v>217</c:v>
                </c:pt>
                <c:pt idx="10">
                  <c:v>214</c:v>
                </c:pt>
                <c:pt idx="11">
                  <c:v>208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51-40BE-9A1E-5B6943FE144C}"/>
            </c:ext>
          </c:extLst>
        </c:ser>
        <c:ser>
          <c:idx val="11"/>
          <c:order val="11"/>
          <c:tx>
            <c:strRef>
              <c:f>'23.09 Kyaliwajalla-Kira'!$AD$9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'23.09 Kyaliwajalla-Kira'!$AD$10:$AD$21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651-40BE-9A1E-5B6943FE1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705664"/>
        <c:axId val="86707200"/>
      </c:lineChart>
      <c:catAx>
        <c:axId val="86705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6707200"/>
        <c:crosses val="autoZero"/>
        <c:auto val="1"/>
        <c:lblAlgn val="ctr"/>
        <c:lblOffset val="100"/>
        <c:noMultiLvlLbl val="0"/>
      </c:catAx>
      <c:valAx>
        <c:axId val="8670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6705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F2F-4319-A1B1-A94A163849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F2F-4319-A1B1-A94A163849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F2F-4319-A1B1-A94A163849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F2F-4319-A1B1-A94A163849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F2F-4319-A1B1-A94A163849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F2F-4319-A1B1-A94A163849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F2F-4319-A1B1-A94A163849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F2F-4319-A1B1-A94A163849D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F2F-4319-A1B1-A94A163849D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F2F-4319-A1B1-A94A163849D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F2F-4319-A1B1-A94A163849D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F2F-4319-A1B1-A94A163849D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F2F-4319-A1B1-A94A163849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'23.09 Kyaliwajalla-Kira'!$C$9:$N$9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'23.09 Kyaliwajalla-Kira'!$C$60:$N$60</c:f>
              <c:numCache>
                <c:formatCode>0.00%</c:formatCode>
                <c:ptCount val="12"/>
                <c:pt idx="0">
                  <c:v>0.25356125356125359</c:v>
                </c:pt>
                <c:pt idx="1">
                  <c:v>0.43190883190883189</c:v>
                </c:pt>
                <c:pt idx="2">
                  <c:v>7.635327635327635E-2</c:v>
                </c:pt>
                <c:pt idx="3">
                  <c:v>0.12962962962962962</c:v>
                </c:pt>
                <c:pt idx="4">
                  <c:v>5.9829059829059833E-3</c:v>
                </c:pt>
                <c:pt idx="5">
                  <c:v>5.6980056980056976E-4</c:v>
                </c:pt>
                <c:pt idx="6">
                  <c:v>6.4102564102564097E-2</c:v>
                </c:pt>
                <c:pt idx="7">
                  <c:v>2.4216524216524215E-2</c:v>
                </c:pt>
                <c:pt idx="8">
                  <c:v>1.282051282051282E-2</c:v>
                </c:pt>
                <c:pt idx="9">
                  <c:v>8.547008547008547E-4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F2F-4319-A1B1-A94A16384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'[2]23.09.19 -Kyaliwajara -Kira'!$AE$9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'[2]23.09.19 -Kyaliwajara -Kira'!$R$10:$R$21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'[2]23.09.19 -Kyaliwajara -Kira'!$AE$10:$AE$21</c:f>
              <c:numCache>
                <c:formatCode>General</c:formatCode>
                <c:ptCount val="12"/>
                <c:pt idx="0">
                  <c:v>198</c:v>
                </c:pt>
                <c:pt idx="1">
                  <c:v>266</c:v>
                </c:pt>
                <c:pt idx="2">
                  <c:v>278</c:v>
                </c:pt>
                <c:pt idx="3">
                  <c:v>269</c:v>
                </c:pt>
                <c:pt idx="4">
                  <c:v>297</c:v>
                </c:pt>
                <c:pt idx="5">
                  <c:v>255</c:v>
                </c:pt>
                <c:pt idx="6">
                  <c:v>214</c:v>
                </c:pt>
                <c:pt idx="7">
                  <c:v>311</c:v>
                </c:pt>
                <c:pt idx="8">
                  <c:v>278</c:v>
                </c:pt>
                <c:pt idx="9">
                  <c:v>470</c:v>
                </c:pt>
                <c:pt idx="10">
                  <c:v>359</c:v>
                </c:pt>
                <c:pt idx="11">
                  <c:v>315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00D-43F6-9310-DAA179B6A657}"/>
            </c:ext>
          </c:extLst>
        </c:ser>
        <c:ser>
          <c:idx val="1"/>
          <c:order val="1"/>
          <c:tx>
            <c:strRef>
              <c:f>'[2]23.09.19 -Kyaliwajara -Kira'!$AF$9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'[2]23.09.19 -Kyaliwajara -Kira'!$R$10:$R$21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'[2]23.09.19 -Kyaliwajara -Kira'!$AF$10:$AF$21</c:f>
              <c:numCache>
                <c:formatCode>General</c:formatCode>
                <c:ptCount val="12"/>
                <c:pt idx="0">
                  <c:v>409</c:v>
                </c:pt>
                <c:pt idx="1">
                  <c:v>530</c:v>
                </c:pt>
                <c:pt idx="2">
                  <c:v>646</c:v>
                </c:pt>
                <c:pt idx="3">
                  <c:v>588</c:v>
                </c:pt>
                <c:pt idx="4">
                  <c:v>574</c:v>
                </c:pt>
                <c:pt idx="5">
                  <c:v>513</c:v>
                </c:pt>
                <c:pt idx="6">
                  <c:v>432</c:v>
                </c:pt>
                <c:pt idx="7">
                  <c:v>459</c:v>
                </c:pt>
                <c:pt idx="8">
                  <c:v>414</c:v>
                </c:pt>
                <c:pt idx="9">
                  <c:v>687</c:v>
                </c:pt>
                <c:pt idx="10">
                  <c:v>573</c:v>
                </c:pt>
                <c:pt idx="11">
                  <c:v>523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00D-43F6-9310-DAA179B6A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921216"/>
        <c:axId val="112931200"/>
      </c:lineChart>
      <c:catAx>
        <c:axId val="11292121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2931200"/>
        <c:crosses val="autoZero"/>
        <c:auto val="1"/>
        <c:lblAlgn val="ctr"/>
        <c:lblOffset val="100"/>
        <c:noMultiLvlLbl val="0"/>
      </c:catAx>
      <c:valAx>
        <c:axId val="1129312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2921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696-4F5C-A3CD-31F65B50B7A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696-4F5C-A3CD-31F65B50B7A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696-4F5C-A3CD-31F65B50B7A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696-4F5C-A3CD-31F65B50B7A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696-4F5C-A3CD-31F65B50B7A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696-4F5C-A3CD-31F65B50B7A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696-4F5C-A3CD-31F65B50B7A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696-4F5C-A3CD-31F65B50B7A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696-4F5C-A3CD-31F65B50B7A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696-4F5C-A3CD-31F65B50B7A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696-4F5C-A3CD-31F65B50B7A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696-4F5C-A3CD-31F65B50B7A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696-4F5C-A3CD-31F65B50B7A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'[2]23.09.19 -Kyaliwajara -Kira'!$C$9:$N$9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'[2]23.09.19 -Kyaliwajara -Kira'!$C$59:$N$59</c:f>
              <c:numCache>
                <c:formatCode>General</c:formatCode>
                <c:ptCount val="12"/>
                <c:pt idx="0">
                  <c:v>0.14020163831127913</c:v>
                </c:pt>
                <c:pt idx="1">
                  <c:v>0.23881537492123503</c:v>
                </c:pt>
                <c:pt idx="2">
                  <c:v>4.2218021424070572E-2</c:v>
                </c:pt>
                <c:pt idx="3">
                  <c:v>7.1676118462507876E-2</c:v>
                </c:pt>
                <c:pt idx="4">
                  <c:v>3.3081285444234404E-3</c:v>
                </c:pt>
                <c:pt idx="5">
                  <c:v>3.15059861373661E-4</c:v>
                </c:pt>
                <c:pt idx="6">
                  <c:v>3.544423440453686E-2</c:v>
                </c:pt>
                <c:pt idx="7">
                  <c:v>1.3390044108380593E-2</c:v>
                </c:pt>
                <c:pt idx="8">
                  <c:v>7.0888468809073724E-3</c:v>
                </c:pt>
                <c:pt idx="9">
                  <c:v>4.7258979206049151E-4</c:v>
                </c:pt>
                <c:pt idx="10">
                  <c:v>0.44706994328922495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696-4F5C-A3CD-31F65B50B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865-4224-8839-47427C201B5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865-4224-8839-47427C201B5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865-4224-8839-47427C201B5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865-4224-8839-47427C201B5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865-4224-8839-47427C201B5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865-4224-8839-47427C201B5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865-4224-8839-47427C201B5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865-4224-8839-47427C201B5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865-4224-8839-47427C201B5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865-4224-8839-47427C201B5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865-4224-8839-47427C201B5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865-4224-8839-47427C201B5B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865-4224-8839-47427C201B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'[2]23.09.19 -Kyaliwajara -Kira'!$C$9:$N$9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'[2]23.09.19 -Kyaliwajara -Kira'!$C$60:$N$60</c:f>
              <c:numCache>
                <c:formatCode>General</c:formatCode>
                <c:ptCount val="12"/>
                <c:pt idx="0">
                  <c:v>0.25356125356125359</c:v>
                </c:pt>
                <c:pt idx="1">
                  <c:v>0.43190883190883189</c:v>
                </c:pt>
                <c:pt idx="2">
                  <c:v>7.635327635327635E-2</c:v>
                </c:pt>
                <c:pt idx="3">
                  <c:v>0.12962962962962962</c:v>
                </c:pt>
                <c:pt idx="4">
                  <c:v>5.9829059829059833E-3</c:v>
                </c:pt>
                <c:pt idx="5">
                  <c:v>5.6980056980056976E-4</c:v>
                </c:pt>
                <c:pt idx="6">
                  <c:v>6.4102564102564097E-2</c:v>
                </c:pt>
                <c:pt idx="7">
                  <c:v>2.4216524216524215E-2</c:v>
                </c:pt>
                <c:pt idx="8">
                  <c:v>1.282051282051282E-2</c:v>
                </c:pt>
                <c:pt idx="9">
                  <c:v>8.547008547008547E-4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865-4224-8839-47427C201B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'24.09 Kira-Kyaliwajalla'!$AE$9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'24.09 Kira-Kyaliwajalla'!$R$10:$R$21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'24.09 Kira-Kyaliwajalla'!$AE$10:$AE$21</c:f>
              <c:numCache>
                <c:formatCode>0</c:formatCode>
                <c:ptCount val="12"/>
                <c:pt idx="0">
                  <c:v>623</c:v>
                </c:pt>
                <c:pt idx="1">
                  <c:v>497</c:v>
                </c:pt>
                <c:pt idx="2">
                  <c:v>396</c:v>
                </c:pt>
                <c:pt idx="3">
                  <c:v>358</c:v>
                </c:pt>
                <c:pt idx="4">
                  <c:v>288</c:v>
                </c:pt>
                <c:pt idx="5">
                  <c:v>273</c:v>
                </c:pt>
                <c:pt idx="6">
                  <c:v>289</c:v>
                </c:pt>
                <c:pt idx="7">
                  <c:v>280</c:v>
                </c:pt>
                <c:pt idx="8">
                  <c:v>259</c:v>
                </c:pt>
                <c:pt idx="9">
                  <c:v>398</c:v>
                </c:pt>
                <c:pt idx="10">
                  <c:v>412</c:v>
                </c:pt>
                <c:pt idx="11">
                  <c:v>370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6D6-4B77-8026-30DBF41B753F}"/>
            </c:ext>
          </c:extLst>
        </c:ser>
        <c:ser>
          <c:idx val="1"/>
          <c:order val="1"/>
          <c:tx>
            <c:strRef>
              <c:f>'24.09 Kira-Kyaliwajalla'!$AF$9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'24.09 Kira-Kyaliwajalla'!$R$10:$R$21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'24.09 Kira-Kyaliwajalla'!$AF$10:$AF$21</c:f>
              <c:numCache>
                <c:formatCode>0</c:formatCode>
                <c:ptCount val="12"/>
                <c:pt idx="0">
                  <c:v>1057</c:v>
                </c:pt>
                <c:pt idx="1">
                  <c:v>932</c:v>
                </c:pt>
                <c:pt idx="2">
                  <c:v>766</c:v>
                </c:pt>
                <c:pt idx="3">
                  <c:v>646</c:v>
                </c:pt>
                <c:pt idx="4">
                  <c:v>546</c:v>
                </c:pt>
                <c:pt idx="5">
                  <c:v>568</c:v>
                </c:pt>
                <c:pt idx="6">
                  <c:v>504</c:v>
                </c:pt>
                <c:pt idx="7">
                  <c:v>479</c:v>
                </c:pt>
                <c:pt idx="8">
                  <c:v>424</c:v>
                </c:pt>
                <c:pt idx="9">
                  <c:v>685</c:v>
                </c:pt>
                <c:pt idx="10">
                  <c:v>766</c:v>
                </c:pt>
                <c:pt idx="11">
                  <c:v>790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6D6-4B77-8026-30DBF41B7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203456"/>
        <c:axId val="89204992"/>
      </c:lineChart>
      <c:catAx>
        <c:axId val="8920345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204992"/>
        <c:crosses val="autoZero"/>
        <c:auto val="1"/>
        <c:lblAlgn val="ctr"/>
        <c:lblOffset val="100"/>
        <c:noMultiLvlLbl val="0"/>
      </c:catAx>
      <c:valAx>
        <c:axId val="892049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203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5BA-447C-A3CB-236E1F2B31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5BA-447C-A3CB-236E1F2B31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5BA-447C-A3CB-236E1F2B31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5BA-447C-A3CB-236E1F2B31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5BA-447C-A3CB-236E1F2B31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5BA-447C-A3CB-236E1F2B31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5BA-447C-A3CB-236E1F2B31F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5BA-447C-A3CB-236E1F2B31F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5BA-447C-A3CB-236E1F2B31F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5BA-447C-A3CB-236E1F2B31F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5BA-447C-A3CB-236E1F2B31F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5BA-447C-A3CB-236E1F2B31F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5BA-447C-A3CB-236E1F2B31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'24.09 Kira-Kyaliwajalla'!$C$9:$N$9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'24.09 Kira-Kyaliwajalla'!$C$59:$N$59</c:f>
              <c:numCache>
                <c:formatCode>0.0%</c:formatCode>
                <c:ptCount val="12"/>
                <c:pt idx="0">
                  <c:v>0.16219527134631875</c:v>
                </c:pt>
                <c:pt idx="1">
                  <c:v>0.20409163297807179</c:v>
                </c:pt>
                <c:pt idx="2">
                  <c:v>3.5158642655886314E-2</c:v>
                </c:pt>
                <c:pt idx="3">
                  <c:v>8.51402670586794E-2</c:v>
                </c:pt>
                <c:pt idx="4">
                  <c:v>1.8375597206909224E-3</c:v>
                </c:pt>
                <c:pt idx="5">
                  <c:v>1.2250398137939484E-4</c:v>
                </c:pt>
                <c:pt idx="6">
                  <c:v>3.9813793948303318E-2</c:v>
                </c:pt>
                <c:pt idx="7">
                  <c:v>7.4727428641430844E-3</c:v>
                </c:pt>
                <c:pt idx="8">
                  <c:v>7.8402548082812697E-3</c:v>
                </c:pt>
                <c:pt idx="9">
                  <c:v>6.1251990689697414E-4</c:v>
                </c:pt>
                <c:pt idx="10">
                  <c:v>0.45571481073134879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5BA-447C-A3CB-236E1F2B3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'24.09 Kira-Kyaliwajalla'!$S$9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'24.09 Kira-Kyaliwajalla'!$R$10:$R$21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'24.09 Kira-Kyaliwajalla'!$S$10:$S$21</c:f>
              <c:numCache>
                <c:formatCode>0</c:formatCode>
                <c:ptCount val="12"/>
                <c:pt idx="0">
                  <c:v>169</c:v>
                </c:pt>
                <c:pt idx="1">
                  <c:v>122</c:v>
                </c:pt>
                <c:pt idx="2">
                  <c:v>108</c:v>
                </c:pt>
                <c:pt idx="3">
                  <c:v>153</c:v>
                </c:pt>
                <c:pt idx="4">
                  <c:v>101</c:v>
                </c:pt>
                <c:pt idx="5">
                  <c:v>79</c:v>
                </c:pt>
                <c:pt idx="6">
                  <c:v>78</c:v>
                </c:pt>
                <c:pt idx="7">
                  <c:v>83</c:v>
                </c:pt>
                <c:pt idx="8">
                  <c:v>84</c:v>
                </c:pt>
                <c:pt idx="9">
                  <c:v>121</c:v>
                </c:pt>
                <c:pt idx="10">
                  <c:v>118</c:v>
                </c:pt>
                <c:pt idx="11">
                  <c:v>108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54-447E-B68D-E1368766DED9}"/>
            </c:ext>
          </c:extLst>
        </c:ser>
        <c:ser>
          <c:idx val="1"/>
          <c:order val="1"/>
          <c:tx>
            <c:strRef>
              <c:f>'24.09 Kira-Kyaliwajalla'!$T$9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'24.09 Kira-Kyaliwajalla'!$R$10:$R$21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'24.09 Kira-Kyaliwajalla'!$T$10:$T$21</c:f>
              <c:numCache>
                <c:formatCode>0</c:formatCode>
                <c:ptCount val="12"/>
                <c:pt idx="0">
                  <c:v>268</c:v>
                </c:pt>
                <c:pt idx="1">
                  <c:v>216</c:v>
                </c:pt>
                <c:pt idx="2">
                  <c:v>155</c:v>
                </c:pt>
                <c:pt idx="3">
                  <c:v>103</c:v>
                </c:pt>
                <c:pt idx="4">
                  <c:v>95</c:v>
                </c:pt>
                <c:pt idx="5">
                  <c:v>95</c:v>
                </c:pt>
                <c:pt idx="6">
                  <c:v>85</c:v>
                </c:pt>
                <c:pt idx="7">
                  <c:v>79</c:v>
                </c:pt>
                <c:pt idx="8">
                  <c:v>79</c:v>
                </c:pt>
                <c:pt idx="9">
                  <c:v>157</c:v>
                </c:pt>
                <c:pt idx="10">
                  <c:v>160</c:v>
                </c:pt>
                <c:pt idx="11">
                  <c:v>174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54-447E-B68D-E1368766DED9}"/>
            </c:ext>
          </c:extLst>
        </c:ser>
        <c:ser>
          <c:idx val="2"/>
          <c:order val="2"/>
          <c:tx>
            <c:strRef>
              <c:f>'24.09 Kira-Kyaliwajalla'!$U$9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'24.09 Kira-Kyaliwajalla'!$U$10:$U$21</c:f>
              <c:numCache>
                <c:formatCode>0</c:formatCode>
                <c:ptCount val="12"/>
                <c:pt idx="0">
                  <c:v>43</c:v>
                </c:pt>
                <c:pt idx="1">
                  <c:v>53</c:v>
                </c:pt>
                <c:pt idx="2">
                  <c:v>25</c:v>
                </c:pt>
                <c:pt idx="3">
                  <c:v>15</c:v>
                </c:pt>
                <c:pt idx="4">
                  <c:v>21</c:v>
                </c:pt>
                <c:pt idx="5">
                  <c:v>5</c:v>
                </c:pt>
                <c:pt idx="6">
                  <c:v>24</c:v>
                </c:pt>
                <c:pt idx="7">
                  <c:v>18</c:v>
                </c:pt>
                <c:pt idx="8">
                  <c:v>18</c:v>
                </c:pt>
                <c:pt idx="9">
                  <c:v>23</c:v>
                </c:pt>
                <c:pt idx="10">
                  <c:v>25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54-447E-B68D-E1368766DED9}"/>
            </c:ext>
          </c:extLst>
        </c:ser>
        <c:ser>
          <c:idx val="3"/>
          <c:order val="3"/>
          <c:tx>
            <c:strRef>
              <c:f>'24.09 Kira-Kyaliwajalla'!$V$9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'24.09 Kira-Kyaliwajalla'!$V$10:$V$21</c:f>
              <c:numCache>
                <c:formatCode>0</c:formatCode>
                <c:ptCount val="12"/>
                <c:pt idx="0">
                  <c:v>108</c:v>
                </c:pt>
                <c:pt idx="1">
                  <c:v>88</c:v>
                </c:pt>
                <c:pt idx="2">
                  <c:v>69</c:v>
                </c:pt>
                <c:pt idx="3">
                  <c:v>50</c:v>
                </c:pt>
                <c:pt idx="4">
                  <c:v>36</c:v>
                </c:pt>
                <c:pt idx="5">
                  <c:v>51</c:v>
                </c:pt>
                <c:pt idx="6">
                  <c:v>45</c:v>
                </c:pt>
                <c:pt idx="7">
                  <c:v>53</c:v>
                </c:pt>
                <c:pt idx="8">
                  <c:v>42</c:v>
                </c:pt>
                <c:pt idx="9">
                  <c:v>52</c:v>
                </c:pt>
                <c:pt idx="10">
                  <c:v>66</c:v>
                </c:pt>
                <c:pt idx="11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54-447E-B68D-E1368766DED9}"/>
            </c:ext>
          </c:extLst>
        </c:ser>
        <c:ser>
          <c:idx val="4"/>
          <c:order val="4"/>
          <c:tx>
            <c:strRef>
              <c:f>'24.09 Kira-Kyaliwajalla'!$W$9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'24.09 Kira-Kyaliwajalla'!$W$10:$W$21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2</c:v>
                </c:pt>
                <c:pt idx="10">
                  <c:v>4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54-447E-B68D-E1368766DED9}"/>
            </c:ext>
          </c:extLst>
        </c:ser>
        <c:ser>
          <c:idx val="5"/>
          <c:order val="5"/>
          <c:tx>
            <c:strRef>
              <c:f>'24.09 Kira-Kyaliwajalla'!$X$9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'24.09 Kira-Kyaliwajalla'!$X$10:$X$21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54-447E-B68D-E1368766DED9}"/>
            </c:ext>
          </c:extLst>
        </c:ser>
        <c:ser>
          <c:idx val="6"/>
          <c:order val="6"/>
          <c:tx>
            <c:strRef>
              <c:f>'24.09 Kira-Kyaliwajalla'!$Y$9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Kira-Kyaliwajalla'!$Y$10:$Y$21</c:f>
              <c:numCache>
                <c:formatCode>0</c:formatCode>
                <c:ptCount val="12"/>
                <c:pt idx="0">
                  <c:v>27</c:v>
                </c:pt>
                <c:pt idx="1">
                  <c:v>17</c:v>
                </c:pt>
                <c:pt idx="2">
                  <c:v>32</c:v>
                </c:pt>
                <c:pt idx="3">
                  <c:v>28</c:v>
                </c:pt>
                <c:pt idx="4">
                  <c:v>20</c:v>
                </c:pt>
                <c:pt idx="5">
                  <c:v>30</c:v>
                </c:pt>
                <c:pt idx="6">
                  <c:v>34</c:v>
                </c:pt>
                <c:pt idx="7">
                  <c:v>26</c:v>
                </c:pt>
                <c:pt idx="8">
                  <c:v>18</c:v>
                </c:pt>
                <c:pt idx="9">
                  <c:v>36</c:v>
                </c:pt>
                <c:pt idx="10">
                  <c:v>31</c:v>
                </c:pt>
                <c:pt idx="11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54-447E-B68D-E1368766DED9}"/>
            </c:ext>
          </c:extLst>
        </c:ser>
        <c:ser>
          <c:idx val="7"/>
          <c:order val="7"/>
          <c:tx>
            <c:strRef>
              <c:f>'24.09 Kira-Kyaliwajalla'!$Z$9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Kira-Kyaliwajalla'!$Z$10:$Z$21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6</c:v>
                </c:pt>
                <c:pt idx="3">
                  <c:v>5</c:v>
                </c:pt>
                <c:pt idx="4">
                  <c:v>2</c:v>
                </c:pt>
                <c:pt idx="5">
                  <c:v>5</c:v>
                </c:pt>
                <c:pt idx="6">
                  <c:v>14</c:v>
                </c:pt>
                <c:pt idx="7">
                  <c:v>6</c:v>
                </c:pt>
                <c:pt idx="8">
                  <c:v>13</c:v>
                </c:pt>
                <c:pt idx="9">
                  <c:v>2</c:v>
                </c:pt>
                <c:pt idx="10">
                  <c:v>3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54-447E-B68D-E1368766DED9}"/>
            </c:ext>
          </c:extLst>
        </c:ser>
        <c:ser>
          <c:idx val="8"/>
          <c:order val="8"/>
          <c:tx>
            <c:strRef>
              <c:f>'24.09 Kira-Kyaliwajalla'!$AA$9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Kira-Kyaliwajalla'!$AA$10:$AA$21</c:f>
              <c:numCache>
                <c:formatCode>0</c:formatCode>
                <c:ptCount val="12"/>
                <c:pt idx="0">
                  <c:v>6</c:v>
                </c:pt>
                <c:pt idx="1">
                  <c:v>0</c:v>
                </c:pt>
                <c:pt idx="2">
                  <c:v>1</c:v>
                </c:pt>
                <c:pt idx="3">
                  <c:v>3</c:v>
                </c:pt>
                <c:pt idx="4">
                  <c:v>12</c:v>
                </c:pt>
                <c:pt idx="5">
                  <c:v>7</c:v>
                </c:pt>
                <c:pt idx="6">
                  <c:v>8</c:v>
                </c:pt>
                <c:pt idx="7">
                  <c:v>12</c:v>
                </c:pt>
                <c:pt idx="8">
                  <c:v>5</c:v>
                </c:pt>
                <c:pt idx="9">
                  <c:v>5</c:v>
                </c:pt>
                <c:pt idx="10">
                  <c:v>3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54-447E-B68D-E1368766DED9}"/>
            </c:ext>
          </c:extLst>
        </c:ser>
        <c:ser>
          <c:idx val="9"/>
          <c:order val="9"/>
          <c:tx>
            <c:strRef>
              <c:f>'24.09 Kira-Kyaliwajalla'!$AB$9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Kira-Kyaliwajalla'!$AB$10:$AB$21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D54-447E-B68D-E1368766DED9}"/>
            </c:ext>
          </c:extLst>
        </c:ser>
        <c:ser>
          <c:idx val="10"/>
          <c:order val="10"/>
          <c:tx>
            <c:strRef>
              <c:f>'24.09 Kira-Kyaliwajalla'!$AC$9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Kira-Kyaliwajalla'!$AC$10:$AC$21</c:f>
              <c:numCache>
                <c:formatCode>0</c:formatCode>
                <c:ptCount val="12"/>
                <c:pt idx="0">
                  <c:v>434</c:v>
                </c:pt>
                <c:pt idx="1">
                  <c:v>435</c:v>
                </c:pt>
                <c:pt idx="2">
                  <c:v>370</c:v>
                </c:pt>
                <c:pt idx="3">
                  <c:v>288</c:v>
                </c:pt>
                <c:pt idx="4">
                  <c:v>258</c:v>
                </c:pt>
                <c:pt idx="5">
                  <c:v>295</c:v>
                </c:pt>
                <c:pt idx="6">
                  <c:v>215</c:v>
                </c:pt>
                <c:pt idx="7">
                  <c:v>199</c:v>
                </c:pt>
                <c:pt idx="8">
                  <c:v>165</c:v>
                </c:pt>
                <c:pt idx="9">
                  <c:v>287</c:v>
                </c:pt>
                <c:pt idx="10">
                  <c:v>354</c:v>
                </c:pt>
                <c:pt idx="11">
                  <c:v>420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D54-447E-B68D-E1368766DED9}"/>
            </c:ext>
          </c:extLst>
        </c:ser>
        <c:ser>
          <c:idx val="11"/>
          <c:order val="11"/>
          <c:tx>
            <c:strRef>
              <c:f>'24.09 Kira-Kyaliwajalla'!$AD$9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Kira-Kyaliwajalla'!$AD$10:$AD$21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D54-447E-B68D-E1368766D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287296"/>
        <c:axId val="89297280"/>
      </c:lineChart>
      <c:catAx>
        <c:axId val="89287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297280"/>
        <c:crosses val="autoZero"/>
        <c:auto val="1"/>
        <c:lblAlgn val="ctr"/>
        <c:lblOffset val="100"/>
        <c:noMultiLvlLbl val="0"/>
      </c:catAx>
      <c:valAx>
        <c:axId val="8929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28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B73-46DF-8DE2-8B27C2F90D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73-46DF-8DE2-8B27C2F90D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B73-46DF-8DE2-8B27C2F90D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B73-46DF-8DE2-8B27C2F90D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B73-46DF-8DE2-8B27C2F90D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B73-46DF-8DE2-8B27C2F90D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B73-46DF-8DE2-8B27C2F90D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B73-46DF-8DE2-8B27C2F90D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B73-46DF-8DE2-8B27C2F90D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B73-46DF-8DE2-8B27C2F90D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B73-46DF-8DE2-8B27C2F90D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B73-46DF-8DE2-8B27C2F90D1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B73-46DF-8DE2-8B27C2F90D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'24.09 Kira-Kyaliwajalla'!$C$9:$N$9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'24.09 Kira-Kyaliwajalla'!$C$60:$N$60</c:f>
              <c:numCache>
                <c:formatCode>0.00%</c:formatCode>
                <c:ptCount val="12"/>
                <c:pt idx="0">
                  <c:v>0.29799684897591716</c:v>
                </c:pt>
                <c:pt idx="1">
                  <c:v>0.37497186585640335</c:v>
                </c:pt>
                <c:pt idx="2">
                  <c:v>6.459599369795184E-2</c:v>
                </c:pt>
                <c:pt idx="3">
                  <c:v>0.15642583839747917</c:v>
                </c:pt>
                <c:pt idx="4">
                  <c:v>3.37609723160027E-3</c:v>
                </c:pt>
                <c:pt idx="5">
                  <c:v>2.2507314877335134E-4</c:v>
                </c:pt>
                <c:pt idx="6">
                  <c:v>7.314877335133918E-2</c:v>
                </c:pt>
                <c:pt idx="7">
                  <c:v>1.3729462075174432E-2</c:v>
                </c:pt>
                <c:pt idx="8">
                  <c:v>1.4404681521494486E-2</c:v>
                </c:pt>
                <c:pt idx="9">
                  <c:v>1.1253657438667567E-3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B73-46DF-8DE2-8B27C2F9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'[4]24.09.19 Kira-Kyaliwajala'!$AE$9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'[4]24.09.19 Kira-Kyaliwajala'!$R$10:$R$21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'[4]24.09.19 Kira-Kyaliwajala'!$AE$10:$AE$21</c:f>
              <c:numCache>
                <c:formatCode>General</c:formatCode>
                <c:ptCount val="12"/>
                <c:pt idx="0">
                  <c:v>623</c:v>
                </c:pt>
                <c:pt idx="1">
                  <c:v>497</c:v>
                </c:pt>
                <c:pt idx="2">
                  <c:v>396</c:v>
                </c:pt>
                <c:pt idx="3">
                  <c:v>358</c:v>
                </c:pt>
                <c:pt idx="4">
                  <c:v>288</c:v>
                </c:pt>
                <c:pt idx="5">
                  <c:v>273</c:v>
                </c:pt>
                <c:pt idx="6">
                  <c:v>289</c:v>
                </c:pt>
                <c:pt idx="7">
                  <c:v>280</c:v>
                </c:pt>
                <c:pt idx="8">
                  <c:v>259</c:v>
                </c:pt>
                <c:pt idx="9">
                  <c:v>398</c:v>
                </c:pt>
                <c:pt idx="10">
                  <c:v>412</c:v>
                </c:pt>
                <c:pt idx="11">
                  <c:v>370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4E8-45E7-BF68-20080F46BA63}"/>
            </c:ext>
          </c:extLst>
        </c:ser>
        <c:ser>
          <c:idx val="1"/>
          <c:order val="1"/>
          <c:tx>
            <c:strRef>
              <c:f>'[4]24.09.19 Kira-Kyaliwajala'!$AF$9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'[4]24.09.19 Kira-Kyaliwajala'!$R$10:$R$21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'[4]24.09.19 Kira-Kyaliwajala'!$AF$10:$AF$21</c:f>
              <c:numCache>
                <c:formatCode>General</c:formatCode>
                <c:ptCount val="12"/>
                <c:pt idx="0">
                  <c:v>1057</c:v>
                </c:pt>
                <c:pt idx="1">
                  <c:v>932</c:v>
                </c:pt>
                <c:pt idx="2">
                  <c:v>766</c:v>
                </c:pt>
                <c:pt idx="3">
                  <c:v>646</c:v>
                </c:pt>
                <c:pt idx="4">
                  <c:v>546</c:v>
                </c:pt>
                <c:pt idx="5">
                  <c:v>568</c:v>
                </c:pt>
                <c:pt idx="6">
                  <c:v>504</c:v>
                </c:pt>
                <c:pt idx="7">
                  <c:v>479</c:v>
                </c:pt>
                <c:pt idx="8">
                  <c:v>424</c:v>
                </c:pt>
                <c:pt idx="9">
                  <c:v>685</c:v>
                </c:pt>
                <c:pt idx="10">
                  <c:v>766</c:v>
                </c:pt>
                <c:pt idx="11">
                  <c:v>790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4E8-45E7-BF68-20080F46B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568320"/>
        <c:axId val="86590592"/>
      </c:lineChart>
      <c:catAx>
        <c:axId val="8656832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6590592"/>
        <c:crosses val="autoZero"/>
        <c:auto val="1"/>
        <c:lblAlgn val="ctr"/>
        <c:lblOffset val="100"/>
        <c:noMultiLvlLbl val="0"/>
      </c:catAx>
      <c:valAx>
        <c:axId val="865905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6568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05-45AE-98BE-06E53C31D72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05-45AE-98BE-06E53C31D72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05-45AE-98BE-06E53C31D72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05-45AE-98BE-06E53C31D72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505-45AE-98BE-06E53C31D72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505-45AE-98BE-06E53C31D72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505-45AE-98BE-06E53C31D72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505-45AE-98BE-06E53C31D72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505-45AE-98BE-06E53C31D72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505-45AE-98BE-06E53C31D72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505-45AE-98BE-06E53C31D72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505-45AE-98BE-06E53C31D72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505-45AE-98BE-06E53C31D72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'[4]24.09.19 Kira-Kyaliwajala'!$C$9:$N$9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'[4]24.09.19 Kira-Kyaliwajala'!$C$59:$N$59</c:f>
              <c:numCache>
                <c:formatCode>General</c:formatCode>
                <c:ptCount val="12"/>
                <c:pt idx="0">
                  <c:v>0.16219527134631875</c:v>
                </c:pt>
                <c:pt idx="1">
                  <c:v>0.20409163297807179</c:v>
                </c:pt>
                <c:pt idx="2">
                  <c:v>3.5158642655886314E-2</c:v>
                </c:pt>
                <c:pt idx="3">
                  <c:v>8.51402670586794E-2</c:v>
                </c:pt>
                <c:pt idx="4">
                  <c:v>1.8375597206909224E-3</c:v>
                </c:pt>
                <c:pt idx="5">
                  <c:v>1.2250398137939484E-4</c:v>
                </c:pt>
                <c:pt idx="6">
                  <c:v>3.9813793948303318E-2</c:v>
                </c:pt>
                <c:pt idx="7">
                  <c:v>7.4727428641430844E-3</c:v>
                </c:pt>
                <c:pt idx="8">
                  <c:v>7.8402548082812697E-3</c:v>
                </c:pt>
                <c:pt idx="9">
                  <c:v>6.1251990689697414E-4</c:v>
                </c:pt>
                <c:pt idx="10">
                  <c:v>0.45571481073134879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505-45AE-98BE-06E53C31D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227-46F2-9D2F-5C27396BE8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227-46F2-9D2F-5C27396BE8E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227-46F2-9D2F-5C27396BE8E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227-46F2-9D2F-5C27396BE8E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227-46F2-9D2F-5C27396BE8E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227-46F2-9D2F-5C27396BE8E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227-46F2-9D2F-5C27396BE8E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227-46F2-9D2F-5C27396BE8E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227-46F2-9D2F-5C27396BE8E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227-46F2-9D2F-5C27396BE8E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227-46F2-9D2F-5C27396BE8E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227-46F2-9D2F-5C27396BE8E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227-46F2-9D2F-5C27396BE8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'[4]24.09.19 Kira-Kyaliwajala'!$C$9:$N$9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'[4]24.09.19 Kira-Kyaliwajala'!$C$60:$N$60</c:f>
              <c:numCache>
                <c:formatCode>General</c:formatCode>
                <c:ptCount val="12"/>
                <c:pt idx="0">
                  <c:v>0.29799684897591716</c:v>
                </c:pt>
                <c:pt idx="1">
                  <c:v>0.37497186585640335</c:v>
                </c:pt>
                <c:pt idx="2">
                  <c:v>6.459599369795184E-2</c:v>
                </c:pt>
                <c:pt idx="3">
                  <c:v>0.15642583839747917</c:v>
                </c:pt>
                <c:pt idx="4">
                  <c:v>3.37609723160027E-3</c:v>
                </c:pt>
                <c:pt idx="5">
                  <c:v>2.2507314877335134E-4</c:v>
                </c:pt>
                <c:pt idx="6">
                  <c:v>7.314877335133918E-2</c:v>
                </c:pt>
                <c:pt idx="7">
                  <c:v>1.3729462075174432E-2</c:v>
                </c:pt>
                <c:pt idx="8">
                  <c:v>1.4404681521494486E-2</c:v>
                </c:pt>
                <c:pt idx="9">
                  <c:v>1.1253657438667567E-3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227-46F2-9D2F-5C27396BE8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'24.09 Kyaliwajalla-Kira'!$AE$9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'24.09 Kyaliwajalla-Kira'!$R$10:$R$21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'24.09 Kyaliwajalla-Kira'!$AE$10:$AE$21</c:f>
              <c:numCache>
                <c:formatCode>0</c:formatCode>
                <c:ptCount val="12"/>
                <c:pt idx="0">
                  <c:v>278</c:v>
                </c:pt>
                <c:pt idx="1">
                  <c:v>367</c:v>
                </c:pt>
                <c:pt idx="2">
                  <c:v>197</c:v>
                </c:pt>
                <c:pt idx="3">
                  <c:v>302</c:v>
                </c:pt>
                <c:pt idx="4">
                  <c:v>219</c:v>
                </c:pt>
                <c:pt idx="5">
                  <c:v>258</c:v>
                </c:pt>
                <c:pt idx="6">
                  <c:v>237</c:v>
                </c:pt>
                <c:pt idx="7">
                  <c:v>227</c:v>
                </c:pt>
                <c:pt idx="8">
                  <c:v>236</c:v>
                </c:pt>
                <c:pt idx="9">
                  <c:v>390</c:v>
                </c:pt>
                <c:pt idx="10">
                  <c:v>431</c:v>
                </c:pt>
                <c:pt idx="11">
                  <c:v>412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5F-499C-8247-FFF3D6EFDA44}"/>
            </c:ext>
          </c:extLst>
        </c:ser>
        <c:ser>
          <c:idx val="1"/>
          <c:order val="1"/>
          <c:tx>
            <c:strRef>
              <c:f>'24.09 Kyaliwajalla-Kira'!$AF$9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'24.09 Kyaliwajalla-Kira'!$R$10:$R$21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'24.09 Kyaliwajalla-Kira'!$AF$10:$AF$21</c:f>
              <c:numCache>
                <c:formatCode>0</c:formatCode>
                <c:ptCount val="12"/>
                <c:pt idx="0">
                  <c:v>516</c:v>
                </c:pt>
                <c:pt idx="1">
                  <c:v>757</c:v>
                </c:pt>
                <c:pt idx="2">
                  <c:v>586</c:v>
                </c:pt>
                <c:pt idx="3">
                  <c:v>658</c:v>
                </c:pt>
                <c:pt idx="4">
                  <c:v>493</c:v>
                </c:pt>
                <c:pt idx="5">
                  <c:v>513</c:v>
                </c:pt>
                <c:pt idx="6">
                  <c:v>486</c:v>
                </c:pt>
                <c:pt idx="7">
                  <c:v>502</c:v>
                </c:pt>
                <c:pt idx="8">
                  <c:v>480</c:v>
                </c:pt>
                <c:pt idx="9">
                  <c:v>715</c:v>
                </c:pt>
                <c:pt idx="10">
                  <c:v>761</c:v>
                </c:pt>
                <c:pt idx="11">
                  <c:v>775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D5F-499C-8247-FFF3D6EFD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888832"/>
        <c:axId val="110890368"/>
      </c:lineChart>
      <c:catAx>
        <c:axId val="1108888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0890368"/>
        <c:crosses val="autoZero"/>
        <c:auto val="1"/>
        <c:lblAlgn val="ctr"/>
        <c:lblOffset val="100"/>
        <c:noMultiLvlLbl val="0"/>
      </c:catAx>
      <c:valAx>
        <c:axId val="1108903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0888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AD9-43D2-B994-F66788B4CE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AD9-43D2-B994-F66788B4CE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AD9-43D2-B994-F66788B4CE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AD9-43D2-B994-F66788B4CE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AD9-43D2-B994-F66788B4CE1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AD9-43D2-B994-F66788B4CE1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AD9-43D2-B994-F66788B4CE1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AD9-43D2-B994-F66788B4CE1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AD9-43D2-B994-F66788B4CE1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AD9-43D2-B994-F66788B4CE1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AD9-43D2-B994-F66788B4CE1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AD9-43D2-B994-F66788B4CE1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AD9-43D2-B994-F66788B4CE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'24.09 Kyaliwajalla-Kira'!$C$9:$N$9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'24.09 Kyaliwajalla-Kira'!$C$59:$N$59</c:f>
              <c:numCache>
                <c:formatCode>0.0%</c:formatCode>
                <c:ptCount val="12"/>
                <c:pt idx="0">
                  <c:v>0.22990886495443247</c:v>
                </c:pt>
                <c:pt idx="1">
                  <c:v>0.12551781275890639</c:v>
                </c:pt>
                <c:pt idx="2">
                  <c:v>5.2195526097763047E-2</c:v>
                </c:pt>
                <c:pt idx="3">
                  <c:v>3.4106600386633525E-2</c:v>
                </c:pt>
                <c:pt idx="4">
                  <c:v>8.2850041425020708E-4</c:v>
                </c:pt>
                <c:pt idx="5">
                  <c:v>1.3808340237503452E-4</c:v>
                </c:pt>
                <c:pt idx="6">
                  <c:v>2.9549848108257386E-2</c:v>
                </c:pt>
                <c:pt idx="7">
                  <c:v>8.9754211543772444E-3</c:v>
                </c:pt>
                <c:pt idx="8">
                  <c:v>8.1469207401270363E-3</c:v>
                </c:pt>
                <c:pt idx="9">
                  <c:v>1.1046672190002762E-3</c:v>
                </c:pt>
                <c:pt idx="10">
                  <c:v>0.50925158795912728</c:v>
                </c:pt>
                <c:pt idx="11">
                  <c:v>2.7616680475006904E-4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AD9-43D2-B994-F66788B4C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'24.09 Kyaliwajalla-Kira'!$S$9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'24.09 Kyaliwajalla-Kira'!$R$10:$R$21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'24.09 Kyaliwajalla-Kira'!$S$10:$S$21</c:f>
              <c:numCache>
                <c:formatCode>0</c:formatCode>
                <c:ptCount val="12"/>
                <c:pt idx="0">
                  <c:v>168</c:v>
                </c:pt>
                <c:pt idx="1">
                  <c:v>218</c:v>
                </c:pt>
                <c:pt idx="2">
                  <c:v>117</c:v>
                </c:pt>
                <c:pt idx="3">
                  <c:v>133</c:v>
                </c:pt>
                <c:pt idx="4">
                  <c:v>92</c:v>
                </c:pt>
                <c:pt idx="5">
                  <c:v>104</c:v>
                </c:pt>
                <c:pt idx="6">
                  <c:v>102</c:v>
                </c:pt>
                <c:pt idx="7">
                  <c:v>79</c:v>
                </c:pt>
                <c:pt idx="8">
                  <c:v>99</c:v>
                </c:pt>
                <c:pt idx="9">
                  <c:v>165</c:v>
                </c:pt>
                <c:pt idx="10">
                  <c:v>199</c:v>
                </c:pt>
                <c:pt idx="11">
                  <c:v>189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32-4340-AED5-CD3F6DAF145D}"/>
            </c:ext>
          </c:extLst>
        </c:ser>
        <c:ser>
          <c:idx val="1"/>
          <c:order val="1"/>
          <c:tx>
            <c:strRef>
              <c:f>'24.09 Kyaliwajalla-Kira'!$T$9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'24.09 Kyaliwajalla-Kira'!$R$10:$R$21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'24.09 Kyaliwajalla-Kira'!$T$10:$T$21</c:f>
              <c:numCache>
                <c:formatCode>0</c:formatCode>
                <c:ptCount val="12"/>
                <c:pt idx="0">
                  <c:v>52</c:v>
                </c:pt>
                <c:pt idx="1">
                  <c:v>68</c:v>
                </c:pt>
                <c:pt idx="2">
                  <c:v>28</c:v>
                </c:pt>
                <c:pt idx="3">
                  <c:v>84</c:v>
                </c:pt>
                <c:pt idx="4">
                  <c:v>50</c:v>
                </c:pt>
                <c:pt idx="5">
                  <c:v>57</c:v>
                </c:pt>
                <c:pt idx="6">
                  <c:v>51</c:v>
                </c:pt>
                <c:pt idx="7">
                  <c:v>46</c:v>
                </c:pt>
                <c:pt idx="8">
                  <c:v>44</c:v>
                </c:pt>
                <c:pt idx="9">
                  <c:v>140</c:v>
                </c:pt>
                <c:pt idx="10">
                  <c:v>149</c:v>
                </c:pt>
                <c:pt idx="11">
                  <c:v>140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32-4340-AED5-CD3F6DAF145D}"/>
            </c:ext>
          </c:extLst>
        </c:ser>
        <c:ser>
          <c:idx val="2"/>
          <c:order val="2"/>
          <c:tx>
            <c:strRef>
              <c:f>'24.09 Kyaliwajalla-Kira'!$U$9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'24.09 Kyaliwajalla-Kira'!$U$10:$U$21</c:f>
              <c:numCache>
                <c:formatCode>0</c:formatCode>
                <c:ptCount val="12"/>
                <c:pt idx="0">
                  <c:v>19</c:v>
                </c:pt>
                <c:pt idx="1">
                  <c:v>21</c:v>
                </c:pt>
                <c:pt idx="2">
                  <c:v>24</c:v>
                </c:pt>
                <c:pt idx="3">
                  <c:v>31</c:v>
                </c:pt>
                <c:pt idx="4">
                  <c:v>21</c:v>
                </c:pt>
                <c:pt idx="5">
                  <c:v>46</c:v>
                </c:pt>
                <c:pt idx="6">
                  <c:v>25</c:v>
                </c:pt>
                <c:pt idx="7">
                  <c:v>53</c:v>
                </c:pt>
                <c:pt idx="8">
                  <c:v>37</c:v>
                </c:pt>
                <c:pt idx="9">
                  <c:v>20</c:v>
                </c:pt>
                <c:pt idx="10">
                  <c:v>34</c:v>
                </c:pt>
                <c:pt idx="11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32-4340-AED5-CD3F6DAF145D}"/>
            </c:ext>
          </c:extLst>
        </c:ser>
        <c:ser>
          <c:idx val="3"/>
          <c:order val="3"/>
          <c:tx>
            <c:strRef>
              <c:f>'24.09 Kyaliwajalla-Kira'!$V$9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'24.09 Kyaliwajalla-Kira'!$V$10:$V$21</c:f>
              <c:numCache>
                <c:formatCode>0</c:formatCode>
                <c:ptCount val="12"/>
                <c:pt idx="0">
                  <c:v>23</c:v>
                </c:pt>
                <c:pt idx="1">
                  <c:v>19</c:v>
                </c:pt>
                <c:pt idx="2">
                  <c:v>9</c:v>
                </c:pt>
                <c:pt idx="3">
                  <c:v>14</c:v>
                </c:pt>
                <c:pt idx="4">
                  <c:v>18</c:v>
                </c:pt>
                <c:pt idx="5">
                  <c:v>18</c:v>
                </c:pt>
                <c:pt idx="6">
                  <c:v>15</c:v>
                </c:pt>
                <c:pt idx="7">
                  <c:v>14</c:v>
                </c:pt>
                <c:pt idx="8">
                  <c:v>29</c:v>
                </c:pt>
                <c:pt idx="9">
                  <c:v>36</c:v>
                </c:pt>
                <c:pt idx="10">
                  <c:v>31</c:v>
                </c:pt>
                <c:pt idx="11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32-4340-AED5-CD3F6DAF145D}"/>
            </c:ext>
          </c:extLst>
        </c:ser>
        <c:ser>
          <c:idx val="4"/>
          <c:order val="4"/>
          <c:tx>
            <c:strRef>
              <c:f>'24.09 Kyaliwajalla-Kira'!$W$9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'24.09 Kyaliwajalla-Kira'!$W$10:$W$21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  <c:pt idx="10">
                  <c:v>3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32-4340-AED5-CD3F6DAF145D}"/>
            </c:ext>
          </c:extLst>
        </c:ser>
        <c:ser>
          <c:idx val="5"/>
          <c:order val="5"/>
          <c:tx>
            <c:strRef>
              <c:f>'24.09 Kyaliwajalla-Kira'!$X$9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'24.09 Kyaliwajalla-Kira'!$X$10:$X$21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32-4340-AED5-CD3F6DAF145D}"/>
            </c:ext>
          </c:extLst>
        </c:ser>
        <c:ser>
          <c:idx val="6"/>
          <c:order val="6"/>
          <c:tx>
            <c:strRef>
              <c:f>'24.09 Kyaliwajalla-Kira'!$Y$9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Kyaliwajalla-Kira'!$Y$10:$Y$21</c:f>
              <c:numCache>
                <c:formatCode>0</c:formatCode>
                <c:ptCount val="12"/>
                <c:pt idx="0">
                  <c:v>13</c:v>
                </c:pt>
                <c:pt idx="1">
                  <c:v>28</c:v>
                </c:pt>
                <c:pt idx="2">
                  <c:v>11</c:v>
                </c:pt>
                <c:pt idx="3">
                  <c:v>24</c:v>
                </c:pt>
                <c:pt idx="4">
                  <c:v>30</c:v>
                </c:pt>
                <c:pt idx="5">
                  <c:v>20</c:v>
                </c:pt>
                <c:pt idx="6">
                  <c:v>24</c:v>
                </c:pt>
                <c:pt idx="7">
                  <c:v>16</c:v>
                </c:pt>
                <c:pt idx="8">
                  <c:v>9</c:v>
                </c:pt>
                <c:pt idx="9">
                  <c:v>17</c:v>
                </c:pt>
                <c:pt idx="10">
                  <c:v>10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32-4340-AED5-CD3F6DAF145D}"/>
            </c:ext>
          </c:extLst>
        </c:ser>
        <c:ser>
          <c:idx val="7"/>
          <c:order val="7"/>
          <c:tx>
            <c:strRef>
              <c:f>'24.09 Kyaliwajalla-Kira'!$Z$9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Kyaliwajalla-Kira'!$Z$10:$Z$21</c:f>
              <c:numCache>
                <c:formatCode>0</c:formatCode>
                <c:ptCount val="12"/>
                <c:pt idx="0">
                  <c:v>2</c:v>
                </c:pt>
                <c:pt idx="1">
                  <c:v>7</c:v>
                </c:pt>
                <c:pt idx="2">
                  <c:v>4</c:v>
                </c:pt>
                <c:pt idx="3">
                  <c:v>8</c:v>
                </c:pt>
                <c:pt idx="4">
                  <c:v>4</c:v>
                </c:pt>
                <c:pt idx="5">
                  <c:v>7</c:v>
                </c:pt>
                <c:pt idx="6">
                  <c:v>10</c:v>
                </c:pt>
                <c:pt idx="7">
                  <c:v>6</c:v>
                </c:pt>
                <c:pt idx="8">
                  <c:v>4</c:v>
                </c:pt>
                <c:pt idx="9">
                  <c:v>8</c:v>
                </c:pt>
                <c:pt idx="10">
                  <c:v>3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32-4340-AED5-CD3F6DAF145D}"/>
            </c:ext>
          </c:extLst>
        </c:ser>
        <c:ser>
          <c:idx val="8"/>
          <c:order val="8"/>
          <c:tx>
            <c:strRef>
              <c:f>'24.09 Kyaliwajalla-Kira'!$AA$9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Kyaliwajalla-Kira'!$AA$10:$AA$21</c:f>
              <c:numCache>
                <c:formatCode>0</c:formatCode>
                <c:ptCount val="12"/>
                <c:pt idx="0">
                  <c:v>1</c:v>
                </c:pt>
                <c:pt idx="1">
                  <c:v>6</c:v>
                </c:pt>
                <c:pt idx="2">
                  <c:v>3</c:v>
                </c:pt>
                <c:pt idx="3">
                  <c:v>7</c:v>
                </c:pt>
                <c:pt idx="4">
                  <c:v>4</c:v>
                </c:pt>
                <c:pt idx="5">
                  <c:v>6</c:v>
                </c:pt>
                <c:pt idx="6">
                  <c:v>10</c:v>
                </c:pt>
                <c:pt idx="7">
                  <c:v>11</c:v>
                </c:pt>
                <c:pt idx="8">
                  <c:v>8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32-4340-AED5-CD3F6DAF145D}"/>
            </c:ext>
          </c:extLst>
        </c:ser>
        <c:ser>
          <c:idx val="9"/>
          <c:order val="9"/>
          <c:tx>
            <c:strRef>
              <c:f>'24.09 Kyaliwajalla-Kira'!$AB$9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Kyaliwajalla-Kira'!$AB$10:$AB$21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232-4340-AED5-CD3F6DAF145D}"/>
            </c:ext>
          </c:extLst>
        </c:ser>
        <c:ser>
          <c:idx val="10"/>
          <c:order val="10"/>
          <c:tx>
            <c:strRef>
              <c:f>'24.09 Kyaliwajalla-Kira'!$AC$9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Kyaliwajalla-Kira'!$AC$10:$AC$21</c:f>
              <c:numCache>
                <c:formatCode>0</c:formatCode>
                <c:ptCount val="12"/>
                <c:pt idx="0">
                  <c:v>238</c:v>
                </c:pt>
                <c:pt idx="1">
                  <c:v>390</c:v>
                </c:pt>
                <c:pt idx="2">
                  <c:v>389</c:v>
                </c:pt>
                <c:pt idx="3">
                  <c:v>356</c:v>
                </c:pt>
                <c:pt idx="4">
                  <c:v>274</c:v>
                </c:pt>
                <c:pt idx="5">
                  <c:v>255</c:v>
                </c:pt>
                <c:pt idx="6">
                  <c:v>249</c:v>
                </c:pt>
                <c:pt idx="7">
                  <c:v>275</c:v>
                </c:pt>
                <c:pt idx="8">
                  <c:v>244</c:v>
                </c:pt>
                <c:pt idx="9">
                  <c:v>325</c:v>
                </c:pt>
                <c:pt idx="10">
                  <c:v>330</c:v>
                </c:pt>
                <c:pt idx="11">
                  <c:v>363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232-4340-AED5-CD3F6DAF145D}"/>
            </c:ext>
          </c:extLst>
        </c:ser>
        <c:ser>
          <c:idx val="11"/>
          <c:order val="11"/>
          <c:tx>
            <c:strRef>
              <c:f>'24.09 Kyaliwajalla-Kira'!$AD$9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Kyaliwajalla-Kira'!$AD$10:$AD$21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232-4340-AED5-CD3F6DAF1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140864"/>
        <c:axId val="111142400"/>
      </c:lineChart>
      <c:catAx>
        <c:axId val="111140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142400"/>
        <c:crosses val="autoZero"/>
        <c:auto val="1"/>
        <c:lblAlgn val="ctr"/>
        <c:lblOffset val="100"/>
        <c:noMultiLvlLbl val="0"/>
      </c:catAx>
      <c:valAx>
        <c:axId val="11114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140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496-4C9C-BA89-19C872160E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496-4C9C-BA89-19C872160E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496-4C9C-BA89-19C872160E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496-4C9C-BA89-19C872160E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496-4C9C-BA89-19C872160E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496-4C9C-BA89-19C872160E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496-4C9C-BA89-19C872160E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496-4C9C-BA89-19C872160E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496-4C9C-BA89-19C872160E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496-4C9C-BA89-19C872160E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496-4C9C-BA89-19C872160E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496-4C9C-BA89-19C872160E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496-4C9C-BA89-19C872160E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'24.09 Kyaliwajalla-Kira'!$C$9:$N$9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'24.09 Kyaliwajalla-Kira'!$C$60:$N$60</c:f>
              <c:numCache>
                <c:formatCode>0.00%</c:formatCode>
                <c:ptCount val="12"/>
                <c:pt idx="0">
                  <c:v>0.46848621271806418</c:v>
                </c:pt>
                <c:pt idx="1">
                  <c:v>0.25576814856499719</c:v>
                </c:pt>
                <c:pt idx="2">
                  <c:v>0.10635903207653348</c:v>
                </c:pt>
                <c:pt idx="3">
                  <c:v>6.9499155880697799E-2</c:v>
                </c:pt>
                <c:pt idx="4">
                  <c:v>1.6882386043894203E-3</c:v>
                </c:pt>
                <c:pt idx="5">
                  <c:v>2.8137310073157008E-4</c:v>
                </c:pt>
                <c:pt idx="6">
                  <c:v>6.0213843556555992E-2</c:v>
                </c:pt>
                <c:pt idx="7">
                  <c:v>1.8289251547552055E-2</c:v>
                </c:pt>
                <c:pt idx="8">
                  <c:v>1.6601012943162633E-2</c:v>
                </c:pt>
                <c:pt idx="9">
                  <c:v>2.2509848058525606E-3</c:v>
                </c:pt>
                <c:pt idx="11">
                  <c:v>5.6274620146314015E-4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496-4C9C-BA89-19C872160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'[4]24.09.19 Kyaliwajala-Kira'!$AE$9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'[4]24.09.19 Kyaliwajala-Kira'!$R$10:$R$21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'[4]24.09.19 Kyaliwajala-Kira'!$AE$10:$AE$21</c:f>
              <c:numCache>
                <c:formatCode>General</c:formatCode>
                <c:ptCount val="12"/>
                <c:pt idx="0">
                  <c:v>278</c:v>
                </c:pt>
                <c:pt idx="1">
                  <c:v>367</c:v>
                </c:pt>
                <c:pt idx="2">
                  <c:v>197</c:v>
                </c:pt>
                <c:pt idx="3">
                  <c:v>302</c:v>
                </c:pt>
                <c:pt idx="4">
                  <c:v>219</c:v>
                </c:pt>
                <c:pt idx="5">
                  <c:v>258</c:v>
                </c:pt>
                <c:pt idx="6">
                  <c:v>237</c:v>
                </c:pt>
                <c:pt idx="7">
                  <c:v>227</c:v>
                </c:pt>
                <c:pt idx="8">
                  <c:v>236</c:v>
                </c:pt>
                <c:pt idx="9">
                  <c:v>390</c:v>
                </c:pt>
                <c:pt idx="10">
                  <c:v>431</c:v>
                </c:pt>
                <c:pt idx="11">
                  <c:v>412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4DC-403D-ADCF-2F7EF7ADF575}"/>
            </c:ext>
          </c:extLst>
        </c:ser>
        <c:ser>
          <c:idx val="1"/>
          <c:order val="1"/>
          <c:tx>
            <c:strRef>
              <c:f>'[4]24.09.19 Kyaliwajala-Kira'!$AF$9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'[4]24.09.19 Kyaliwajala-Kira'!$R$10:$R$21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'[4]24.09.19 Kyaliwajala-Kira'!$AF$10:$AF$21</c:f>
              <c:numCache>
                <c:formatCode>General</c:formatCode>
                <c:ptCount val="12"/>
                <c:pt idx="0">
                  <c:v>516</c:v>
                </c:pt>
                <c:pt idx="1">
                  <c:v>757</c:v>
                </c:pt>
                <c:pt idx="2">
                  <c:v>586</c:v>
                </c:pt>
                <c:pt idx="3">
                  <c:v>658</c:v>
                </c:pt>
                <c:pt idx="4">
                  <c:v>493</c:v>
                </c:pt>
                <c:pt idx="5">
                  <c:v>513</c:v>
                </c:pt>
                <c:pt idx="6">
                  <c:v>486</c:v>
                </c:pt>
                <c:pt idx="7">
                  <c:v>502</c:v>
                </c:pt>
                <c:pt idx="8">
                  <c:v>480</c:v>
                </c:pt>
                <c:pt idx="9">
                  <c:v>715</c:v>
                </c:pt>
                <c:pt idx="10">
                  <c:v>761</c:v>
                </c:pt>
                <c:pt idx="11">
                  <c:v>775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4DC-403D-ADCF-2F7EF7ADF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948288"/>
        <c:axId val="85949824"/>
      </c:lineChart>
      <c:catAx>
        <c:axId val="859482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5949824"/>
        <c:crosses val="autoZero"/>
        <c:auto val="1"/>
        <c:lblAlgn val="ctr"/>
        <c:lblOffset val="100"/>
        <c:noMultiLvlLbl val="0"/>
      </c:catAx>
      <c:valAx>
        <c:axId val="859498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5948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3E9-45FB-85D9-FECB9E51A94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3E9-45FB-85D9-FECB9E51A94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3E9-45FB-85D9-FECB9E51A94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3E9-45FB-85D9-FECB9E51A94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3E9-45FB-85D9-FECB9E51A94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3E9-45FB-85D9-FECB9E51A94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3E9-45FB-85D9-FECB9E51A94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3E9-45FB-85D9-FECB9E51A94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3E9-45FB-85D9-FECB9E51A94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3E9-45FB-85D9-FECB9E51A94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3E9-45FB-85D9-FECB9E51A94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3E9-45FB-85D9-FECB9E51A94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3E9-45FB-85D9-FECB9E51A9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'[4]24.09.19 Kyaliwajala-Kira'!$C$9:$N$9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'[4]24.09.19 Kyaliwajala-Kira'!$C$59:$N$59</c:f>
              <c:numCache>
                <c:formatCode>General</c:formatCode>
                <c:ptCount val="12"/>
                <c:pt idx="0">
                  <c:v>0.22990886495443247</c:v>
                </c:pt>
                <c:pt idx="1">
                  <c:v>0.12551781275890639</c:v>
                </c:pt>
                <c:pt idx="2">
                  <c:v>5.2195526097763047E-2</c:v>
                </c:pt>
                <c:pt idx="3">
                  <c:v>3.4106600386633525E-2</c:v>
                </c:pt>
                <c:pt idx="4">
                  <c:v>8.2850041425020708E-4</c:v>
                </c:pt>
                <c:pt idx="5">
                  <c:v>1.3808340237503452E-4</c:v>
                </c:pt>
                <c:pt idx="6">
                  <c:v>2.9549848108257386E-2</c:v>
                </c:pt>
                <c:pt idx="7">
                  <c:v>8.9754211543772444E-3</c:v>
                </c:pt>
                <c:pt idx="8">
                  <c:v>8.1469207401270363E-3</c:v>
                </c:pt>
                <c:pt idx="9">
                  <c:v>1.1046672190002762E-3</c:v>
                </c:pt>
                <c:pt idx="10">
                  <c:v>0.50925158795912728</c:v>
                </c:pt>
                <c:pt idx="11">
                  <c:v>2.7616680475006904E-4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3E9-45FB-85D9-FECB9E51A9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089-44AC-9187-76374A6EBE2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089-44AC-9187-76374A6EBE2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089-44AC-9187-76374A6EBE2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089-44AC-9187-76374A6EBE2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089-44AC-9187-76374A6EBE2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089-44AC-9187-76374A6EBE2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089-44AC-9187-76374A6EBE2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089-44AC-9187-76374A6EBE2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089-44AC-9187-76374A6EBE2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089-44AC-9187-76374A6EBE2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089-44AC-9187-76374A6EBE2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089-44AC-9187-76374A6EBE2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089-44AC-9187-76374A6EBE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'[4]24.09.19 Kyaliwajala-Kira'!$C$9:$N$9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'[4]24.09.19 Kyaliwajala-Kira'!$C$60:$N$60</c:f>
              <c:numCache>
                <c:formatCode>General</c:formatCode>
                <c:ptCount val="12"/>
                <c:pt idx="0">
                  <c:v>0.46848621271806418</c:v>
                </c:pt>
                <c:pt idx="1">
                  <c:v>0.25576814856499719</c:v>
                </c:pt>
                <c:pt idx="2">
                  <c:v>0.10635903207653348</c:v>
                </c:pt>
                <c:pt idx="3">
                  <c:v>6.9499155880697799E-2</c:v>
                </c:pt>
                <c:pt idx="4">
                  <c:v>1.6882386043894203E-3</c:v>
                </c:pt>
                <c:pt idx="5">
                  <c:v>2.8137310073157008E-4</c:v>
                </c:pt>
                <c:pt idx="6">
                  <c:v>6.0213843556555992E-2</c:v>
                </c:pt>
                <c:pt idx="7">
                  <c:v>1.8289251547552055E-2</c:v>
                </c:pt>
                <c:pt idx="8">
                  <c:v>1.6601012943162633E-2</c:v>
                </c:pt>
                <c:pt idx="9">
                  <c:v>2.2509848058525606E-3</c:v>
                </c:pt>
                <c:pt idx="10">
                  <c:v>0</c:v>
                </c:pt>
                <c:pt idx="11">
                  <c:v>5.6274620146314015E-4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089-44AC-9187-76374A6EB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'25.09 Kira-Kyaliwajalla'!$AE$9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'25.09 Kira-Kyaliwajalla'!$R$10:$R$21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'25.09 Kira-Kyaliwajalla'!$AE$10:$AE$21</c:f>
              <c:numCache>
                <c:formatCode>0</c:formatCode>
                <c:ptCount val="12"/>
                <c:pt idx="0">
                  <c:v>607</c:v>
                </c:pt>
                <c:pt idx="1">
                  <c:v>459</c:v>
                </c:pt>
                <c:pt idx="2">
                  <c:v>357</c:v>
                </c:pt>
                <c:pt idx="3">
                  <c:v>349</c:v>
                </c:pt>
                <c:pt idx="4">
                  <c:v>331</c:v>
                </c:pt>
                <c:pt idx="5">
                  <c:v>295</c:v>
                </c:pt>
                <c:pt idx="6">
                  <c:v>304</c:v>
                </c:pt>
                <c:pt idx="7">
                  <c:v>285</c:v>
                </c:pt>
                <c:pt idx="8">
                  <c:v>266</c:v>
                </c:pt>
                <c:pt idx="9">
                  <c:v>359</c:v>
                </c:pt>
                <c:pt idx="10">
                  <c:v>433</c:v>
                </c:pt>
                <c:pt idx="11">
                  <c:v>442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D8-486C-94F6-6CD386BE52F0}"/>
            </c:ext>
          </c:extLst>
        </c:ser>
        <c:ser>
          <c:idx val="1"/>
          <c:order val="1"/>
          <c:tx>
            <c:strRef>
              <c:f>'25.09 Kira-Kyaliwajalla'!$AF$9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'25.09 Kira-Kyaliwajalla'!$R$10:$R$21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'25.09 Kira-Kyaliwajalla'!$AF$10:$AF$21</c:f>
              <c:numCache>
                <c:formatCode>0</c:formatCode>
                <c:ptCount val="12"/>
                <c:pt idx="0">
                  <c:v>1064</c:v>
                </c:pt>
                <c:pt idx="1">
                  <c:v>876</c:v>
                </c:pt>
                <c:pt idx="2">
                  <c:v>724</c:v>
                </c:pt>
                <c:pt idx="3">
                  <c:v>695</c:v>
                </c:pt>
                <c:pt idx="4">
                  <c:v>658</c:v>
                </c:pt>
                <c:pt idx="5">
                  <c:v>553</c:v>
                </c:pt>
                <c:pt idx="6">
                  <c:v>590</c:v>
                </c:pt>
                <c:pt idx="7">
                  <c:v>570</c:v>
                </c:pt>
                <c:pt idx="8">
                  <c:v>579</c:v>
                </c:pt>
                <c:pt idx="9">
                  <c:v>669</c:v>
                </c:pt>
                <c:pt idx="10">
                  <c:v>732</c:v>
                </c:pt>
                <c:pt idx="11">
                  <c:v>834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D8-486C-94F6-6CD386BE5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352832"/>
        <c:axId val="111403776"/>
      </c:lineChart>
      <c:catAx>
        <c:axId val="1113528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403776"/>
        <c:crosses val="autoZero"/>
        <c:auto val="1"/>
        <c:lblAlgn val="ctr"/>
        <c:lblOffset val="100"/>
        <c:noMultiLvlLbl val="0"/>
      </c:catAx>
      <c:valAx>
        <c:axId val="1114037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352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3F-4B31-952A-3E8EFBAD12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3F-4B31-952A-3E8EFBAD12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B3F-4B31-952A-3E8EFBAD12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B3F-4B31-952A-3E8EFBAD12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B3F-4B31-952A-3E8EFBAD12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B3F-4B31-952A-3E8EFBAD12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B3F-4B31-952A-3E8EFBAD12A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B3F-4B31-952A-3E8EFBAD12A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B3F-4B31-952A-3E8EFBAD12A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B3F-4B31-952A-3E8EFBAD12A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B3F-4B31-952A-3E8EFBAD12A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B3F-4B31-952A-3E8EFBAD12A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B3F-4B31-952A-3E8EFBAD12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'25.09 Kira-Kyaliwajalla'!$C$9:$N$9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'25.09 Kira-Kyaliwajalla'!$C$59:$N$59</c:f>
              <c:numCache>
                <c:formatCode>0.0%</c:formatCode>
                <c:ptCount val="12"/>
                <c:pt idx="0">
                  <c:v>0.20517322097378277</c:v>
                </c:pt>
                <c:pt idx="1">
                  <c:v>0.15870786516853932</c:v>
                </c:pt>
                <c:pt idx="2">
                  <c:v>3.5580524344569285E-2</c:v>
                </c:pt>
                <c:pt idx="3">
                  <c:v>6.4957865168539325E-2</c:v>
                </c:pt>
                <c:pt idx="4">
                  <c:v>1.8726591760299626E-3</c:v>
                </c:pt>
                <c:pt idx="5">
                  <c:v>4.6816479400749064E-4</c:v>
                </c:pt>
                <c:pt idx="6">
                  <c:v>4.3422284644194759E-2</c:v>
                </c:pt>
                <c:pt idx="7">
                  <c:v>6.2031835205992513E-3</c:v>
                </c:pt>
                <c:pt idx="8">
                  <c:v>7.4906367041198503E-3</c:v>
                </c:pt>
                <c:pt idx="9">
                  <c:v>1.0533707865168539E-3</c:v>
                </c:pt>
                <c:pt idx="10">
                  <c:v>0.47483614232209737</c:v>
                </c:pt>
                <c:pt idx="11">
                  <c:v>2.3408239700374532E-4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B3F-4B31-952A-3E8EFBAD1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'25.09 Kira-Kyaliwajalla'!$S$9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'25.09 Kira-Kyaliwajalla'!$R$10:$R$21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'25.09 Kira-Kyaliwajalla'!$S$10:$S$21</c:f>
              <c:numCache>
                <c:formatCode>0</c:formatCode>
                <c:ptCount val="12"/>
                <c:pt idx="0">
                  <c:v>249</c:v>
                </c:pt>
                <c:pt idx="1">
                  <c:v>183</c:v>
                </c:pt>
                <c:pt idx="2">
                  <c:v>152</c:v>
                </c:pt>
                <c:pt idx="3">
                  <c:v>129</c:v>
                </c:pt>
                <c:pt idx="4">
                  <c:v>122</c:v>
                </c:pt>
                <c:pt idx="5">
                  <c:v>113</c:v>
                </c:pt>
                <c:pt idx="6">
                  <c:v>129</c:v>
                </c:pt>
                <c:pt idx="7">
                  <c:v>119</c:v>
                </c:pt>
                <c:pt idx="8">
                  <c:v>93</c:v>
                </c:pt>
                <c:pt idx="9">
                  <c:v>109</c:v>
                </c:pt>
                <c:pt idx="10">
                  <c:v>172</c:v>
                </c:pt>
                <c:pt idx="11">
                  <c:v>183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E7-484C-BD81-92E397547986}"/>
            </c:ext>
          </c:extLst>
        </c:ser>
        <c:ser>
          <c:idx val="1"/>
          <c:order val="1"/>
          <c:tx>
            <c:strRef>
              <c:f>'25.09 Kira-Kyaliwajalla'!$T$9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'25.09 Kira-Kyaliwajalla'!$R$10:$R$21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'25.09 Kira-Kyaliwajalla'!$T$10:$T$21</c:f>
              <c:numCache>
                <c:formatCode>0</c:formatCode>
                <c:ptCount val="12"/>
                <c:pt idx="0">
                  <c:v>219</c:v>
                </c:pt>
                <c:pt idx="1">
                  <c:v>160</c:v>
                </c:pt>
                <c:pt idx="2">
                  <c:v>100</c:v>
                </c:pt>
                <c:pt idx="3">
                  <c:v>96</c:v>
                </c:pt>
                <c:pt idx="4">
                  <c:v>88</c:v>
                </c:pt>
                <c:pt idx="5">
                  <c:v>74</c:v>
                </c:pt>
                <c:pt idx="6">
                  <c:v>80</c:v>
                </c:pt>
                <c:pt idx="7">
                  <c:v>60</c:v>
                </c:pt>
                <c:pt idx="8">
                  <c:v>77</c:v>
                </c:pt>
                <c:pt idx="9">
                  <c:v>129</c:v>
                </c:pt>
                <c:pt idx="10">
                  <c:v>123</c:v>
                </c:pt>
                <c:pt idx="11">
                  <c:v>150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E7-484C-BD81-92E397547986}"/>
            </c:ext>
          </c:extLst>
        </c:ser>
        <c:ser>
          <c:idx val="2"/>
          <c:order val="2"/>
          <c:tx>
            <c:strRef>
              <c:f>'25.09 Kira-Kyaliwajalla'!$U$9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'25.09 Kira-Kyaliwajalla'!$U$10:$U$21</c:f>
              <c:numCache>
                <c:formatCode>0</c:formatCode>
                <c:ptCount val="12"/>
                <c:pt idx="0">
                  <c:v>48</c:v>
                </c:pt>
                <c:pt idx="1">
                  <c:v>32</c:v>
                </c:pt>
                <c:pt idx="2">
                  <c:v>32</c:v>
                </c:pt>
                <c:pt idx="3">
                  <c:v>26</c:v>
                </c:pt>
                <c:pt idx="4">
                  <c:v>26</c:v>
                </c:pt>
                <c:pt idx="5">
                  <c:v>18</c:v>
                </c:pt>
                <c:pt idx="6">
                  <c:v>19</c:v>
                </c:pt>
                <c:pt idx="7">
                  <c:v>22</c:v>
                </c:pt>
                <c:pt idx="8">
                  <c:v>14</c:v>
                </c:pt>
                <c:pt idx="9">
                  <c:v>17</c:v>
                </c:pt>
                <c:pt idx="10">
                  <c:v>24</c:v>
                </c:pt>
                <c:pt idx="11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E7-484C-BD81-92E397547986}"/>
            </c:ext>
          </c:extLst>
        </c:ser>
        <c:ser>
          <c:idx val="3"/>
          <c:order val="3"/>
          <c:tx>
            <c:strRef>
              <c:f>'25.09 Kira-Kyaliwajalla'!$V$9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'25.09 Kira-Kyaliwajalla'!$V$10:$V$21</c:f>
              <c:numCache>
                <c:formatCode>0</c:formatCode>
                <c:ptCount val="12"/>
                <c:pt idx="0">
                  <c:v>64</c:v>
                </c:pt>
                <c:pt idx="1">
                  <c:v>46</c:v>
                </c:pt>
                <c:pt idx="2">
                  <c:v>40</c:v>
                </c:pt>
                <c:pt idx="3">
                  <c:v>49</c:v>
                </c:pt>
                <c:pt idx="4">
                  <c:v>48</c:v>
                </c:pt>
                <c:pt idx="5">
                  <c:v>40</c:v>
                </c:pt>
                <c:pt idx="6">
                  <c:v>35</c:v>
                </c:pt>
                <c:pt idx="7">
                  <c:v>43</c:v>
                </c:pt>
                <c:pt idx="8">
                  <c:v>39</c:v>
                </c:pt>
                <c:pt idx="9">
                  <c:v>49</c:v>
                </c:pt>
                <c:pt idx="10">
                  <c:v>58</c:v>
                </c:pt>
                <c:pt idx="11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E7-484C-BD81-92E397547986}"/>
            </c:ext>
          </c:extLst>
        </c:ser>
        <c:ser>
          <c:idx val="4"/>
          <c:order val="4"/>
          <c:tx>
            <c:strRef>
              <c:f>'25.09 Kira-Kyaliwajalla'!$W$9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'25.09 Kira-Kyaliwajalla'!$W$10:$W$21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3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E7-484C-BD81-92E397547986}"/>
            </c:ext>
          </c:extLst>
        </c:ser>
        <c:ser>
          <c:idx val="5"/>
          <c:order val="5"/>
          <c:tx>
            <c:strRef>
              <c:f>'25.09 Kira-Kyaliwajalla'!$X$9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'25.09 Kira-Kyaliwajalla'!$X$10:$X$21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E7-484C-BD81-92E397547986}"/>
            </c:ext>
          </c:extLst>
        </c:ser>
        <c:ser>
          <c:idx val="6"/>
          <c:order val="6"/>
          <c:tx>
            <c:strRef>
              <c:f>'25.09 Kira-Kyaliwajalla'!$Y$9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'25.09 Kira-Kyaliwajalla'!$Y$10:$Y$21</c:f>
              <c:numCache>
                <c:formatCode>0</c:formatCode>
                <c:ptCount val="12"/>
                <c:pt idx="0">
                  <c:v>17</c:v>
                </c:pt>
                <c:pt idx="1">
                  <c:v>29</c:v>
                </c:pt>
                <c:pt idx="2">
                  <c:v>27</c:v>
                </c:pt>
                <c:pt idx="3">
                  <c:v>34</c:v>
                </c:pt>
                <c:pt idx="4">
                  <c:v>37</c:v>
                </c:pt>
                <c:pt idx="5">
                  <c:v>33</c:v>
                </c:pt>
                <c:pt idx="6">
                  <c:v>31</c:v>
                </c:pt>
                <c:pt idx="7">
                  <c:v>26</c:v>
                </c:pt>
                <c:pt idx="8">
                  <c:v>31</c:v>
                </c:pt>
                <c:pt idx="9">
                  <c:v>38</c:v>
                </c:pt>
                <c:pt idx="10">
                  <c:v>39</c:v>
                </c:pt>
                <c:pt idx="11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E7-484C-BD81-92E397547986}"/>
            </c:ext>
          </c:extLst>
        </c:ser>
        <c:ser>
          <c:idx val="7"/>
          <c:order val="7"/>
          <c:tx>
            <c:strRef>
              <c:f>'25.09 Kira-Kyaliwajalla'!$Z$9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'25.09 Kira-Kyaliwajalla'!$Z$10:$Z$21</c:f>
              <c:numCache>
                <c:formatCode>0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8</c:v>
                </c:pt>
                <c:pt idx="4">
                  <c:v>6</c:v>
                </c:pt>
                <c:pt idx="5">
                  <c:v>7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6</c:v>
                </c:pt>
                <c:pt idx="10">
                  <c:v>2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EE7-484C-BD81-92E397547986}"/>
            </c:ext>
          </c:extLst>
        </c:ser>
        <c:ser>
          <c:idx val="8"/>
          <c:order val="8"/>
          <c:tx>
            <c:strRef>
              <c:f>'25.09 Kira-Kyaliwajalla'!$AA$9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'25.09 Kira-Kyaliwajalla'!$AA$10:$AA$21</c:f>
              <c:numCache>
                <c:formatCode>0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1</c:v>
                </c:pt>
                <c:pt idx="3">
                  <c:v>6</c:v>
                </c:pt>
                <c:pt idx="4">
                  <c:v>1</c:v>
                </c:pt>
                <c:pt idx="5">
                  <c:v>7</c:v>
                </c:pt>
                <c:pt idx="6">
                  <c:v>4</c:v>
                </c:pt>
                <c:pt idx="7">
                  <c:v>8</c:v>
                </c:pt>
                <c:pt idx="8">
                  <c:v>6</c:v>
                </c:pt>
                <c:pt idx="9">
                  <c:v>8</c:v>
                </c:pt>
                <c:pt idx="10">
                  <c:v>9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EE7-484C-BD81-92E397547986}"/>
            </c:ext>
          </c:extLst>
        </c:ser>
        <c:ser>
          <c:idx val="9"/>
          <c:order val="9"/>
          <c:tx>
            <c:strRef>
              <c:f>'25.09 Kira-Kyaliwajalla'!$AB$9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'25.09 Kira-Kyaliwajalla'!$AB$10:$AB$21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3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EE7-484C-BD81-92E397547986}"/>
            </c:ext>
          </c:extLst>
        </c:ser>
        <c:ser>
          <c:idx val="10"/>
          <c:order val="10"/>
          <c:tx>
            <c:strRef>
              <c:f>'25.09 Kira-Kyaliwajalla'!$AC$9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'25.09 Kira-Kyaliwajalla'!$AC$10:$AC$21</c:f>
              <c:numCache>
                <c:formatCode>0</c:formatCode>
                <c:ptCount val="12"/>
                <c:pt idx="0">
                  <c:v>457</c:v>
                </c:pt>
                <c:pt idx="1">
                  <c:v>417</c:v>
                </c:pt>
                <c:pt idx="2">
                  <c:v>367</c:v>
                </c:pt>
                <c:pt idx="3">
                  <c:v>346</c:v>
                </c:pt>
                <c:pt idx="4">
                  <c:v>327</c:v>
                </c:pt>
                <c:pt idx="5">
                  <c:v>258</c:v>
                </c:pt>
                <c:pt idx="6">
                  <c:v>286</c:v>
                </c:pt>
                <c:pt idx="7">
                  <c:v>285</c:v>
                </c:pt>
                <c:pt idx="8">
                  <c:v>313</c:v>
                </c:pt>
                <c:pt idx="9">
                  <c:v>310</c:v>
                </c:pt>
                <c:pt idx="10">
                  <c:v>299</c:v>
                </c:pt>
                <c:pt idx="11">
                  <c:v>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EE7-484C-BD81-92E397547986}"/>
            </c:ext>
          </c:extLst>
        </c:ser>
        <c:ser>
          <c:idx val="11"/>
          <c:order val="11"/>
          <c:tx>
            <c:strRef>
              <c:f>'25.09 Kira-Kyaliwajalla'!$AD$9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'25.09 Kira-Kyaliwajalla'!$AD$10:$AD$21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EE7-484C-BD81-92E397547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752320"/>
        <c:axId val="111753856"/>
      </c:lineChart>
      <c:catAx>
        <c:axId val="111752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753856"/>
        <c:crosses val="autoZero"/>
        <c:auto val="1"/>
        <c:lblAlgn val="ctr"/>
        <c:lblOffset val="100"/>
        <c:noMultiLvlLbl val="0"/>
      </c:catAx>
      <c:valAx>
        <c:axId val="11175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75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13E-4D2A-8551-63DD0883CC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13E-4D2A-8551-63DD0883CC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13E-4D2A-8551-63DD0883CC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13E-4D2A-8551-63DD0883CC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13E-4D2A-8551-63DD0883CC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13E-4D2A-8551-63DD0883CC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13E-4D2A-8551-63DD0883CC0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13E-4D2A-8551-63DD0883CC0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13E-4D2A-8551-63DD0883CC0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13E-4D2A-8551-63DD0883CC0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13E-4D2A-8551-63DD0883CC0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13E-4D2A-8551-63DD0883CC0B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13E-4D2A-8551-63DD0883CC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'25.09 Kira-Kyaliwajalla'!$C$9:$N$9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'25.09 Kira-Kyaliwajalla'!$C$60:$N$60</c:f>
              <c:numCache>
                <c:formatCode>0.00%</c:formatCode>
                <c:ptCount val="12"/>
                <c:pt idx="0">
                  <c:v>0.39068419879652327</c:v>
                </c:pt>
                <c:pt idx="1">
                  <c:v>0.30220637396924449</c:v>
                </c:pt>
                <c:pt idx="2">
                  <c:v>6.7751281479830616E-2</c:v>
                </c:pt>
                <c:pt idx="3">
                  <c:v>0.12369066191219077</c:v>
                </c:pt>
                <c:pt idx="4">
                  <c:v>3.5658569199910855E-3</c:v>
                </c:pt>
                <c:pt idx="5">
                  <c:v>8.9146422999777139E-4</c:v>
                </c:pt>
                <c:pt idx="6">
                  <c:v>8.2683307332293288E-2</c:v>
                </c:pt>
                <c:pt idx="7">
                  <c:v>1.181190104747047E-2</c:v>
                </c:pt>
                <c:pt idx="8">
                  <c:v>1.4263427679964342E-2</c:v>
                </c:pt>
                <c:pt idx="9">
                  <c:v>2.0057945174949856E-3</c:v>
                </c:pt>
                <c:pt idx="11">
                  <c:v>4.4573211499888569E-4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13E-4D2A-8551-63DD0883C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'25.09 Kyaliwajala-Kira'!$AE$9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'25.09 Kyaliwajala-Kira'!$R$10:$R$21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'25.09 Kyaliwajala-Kira'!$AE$10:$AE$21</c:f>
              <c:numCache>
                <c:formatCode>0</c:formatCode>
                <c:ptCount val="12"/>
                <c:pt idx="0">
                  <c:v>264</c:v>
                </c:pt>
                <c:pt idx="1">
                  <c:v>296</c:v>
                </c:pt>
                <c:pt idx="2">
                  <c:v>311</c:v>
                </c:pt>
                <c:pt idx="3">
                  <c:v>274</c:v>
                </c:pt>
                <c:pt idx="4">
                  <c:v>248</c:v>
                </c:pt>
                <c:pt idx="5">
                  <c:v>242</c:v>
                </c:pt>
                <c:pt idx="6">
                  <c:v>243</c:v>
                </c:pt>
                <c:pt idx="7">
                  <c:v>229</c:v>
                </c:pt>
                <c:pt idx="8">
                  <c:v>272</c:v>
                </c:pt>
                <c:pt idx="9">
                  <c:v>354</c:v>
                </c:pt>
                <c:pt idx="10">
                  <c:v>340</c:v>
                </c:pt>
                <c:pt idx="11">
                  <c:v>330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57-4E01-B444-33D7FA1808CD}"/>
            </c:ext>
          </c:extLst>
        </c:ser>
        <c:ser>
          <c:idx val="1"/>
          <c:order val="1"/>
          <c:tx>
            <c:strRef>
              <c:f>'25.09 Kyaliwajala-Kira'!$AF$9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'25.09 Kyaliwajala-Kira'!$R$10:$R$21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'25.09 Kyaliwajala-Kira'!$AF$10:$AF$21</c:f>
              <c:numCache>
                <c:formatCode>0</c:formatCode>
                <c:ptCount val="12"/>
                <c:pt idx="0">
                  <c:v>660</c:v>
                </c:pt>
                <c:pt idx="1">
                  <c:v>631</c:v>
                </c:pt>
                <c:pt idx="2">
                  <c:v>647</c:v>
                </c:pt>
                <c:pt idx="3">
                  <c:v>638</c:v>
                </c:pt>
                <c:pt idx="4">
                  <c:v>541</c:v>
                </c:pt>
                <c:pt idx="5">
                  <c:v>546</c:v>
                </c:pt>
                <c:pt idx="6">
                  <c:v>546</c:v>
                </c:pt>
                <c:pt idx="7">
                  <c:v>501</c:v>
                </c:pt>
                <c:pt idx="8">
                  <c:v>594</c:v>
                </c:pt>
                <c:pt idx="9">
                  <c:v>701</c:v>
                </c:pt>
                <c:pt idx="10">
                  <c:v>694</c:v>
                </c:pt>
                <c:pt idx="11">
                  <c:v>587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E57-4E01-B444-33D7FA180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841664"/>
        <c:axId val="111843200"/>
      </c:lineChart>
      <c:catAx>
        <c:axId val="11184166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43200"/>
        <c:crosses val="autoZero"/>
        <c:auto val="1"/>
        <c:lblAlgn val="ctr"/>
        <c:lblOffset val="100"/>
        <c:noMultiLvlLbl val="0"/>
      </c:catAx>
      <c:valAx>
        <c:axId val="1118432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41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161-4E7D-9CEC-CABF73E743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161-4E7D-9CEC-CABF73E743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161-4E7D-9CEC-CABF73E743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161-4E7D-9CEC-CABF73E743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161-4E7D-9CEC-CABF73E743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161-4E7D-9CEC-CABF73E743E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161-4E7D-9CEC-CABF73E743E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161-4E7D-9CEC-CABF73E743E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161-4E7D-9CEC-CABF73E743E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161-4E7D-9CEC-CABF73E743E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161-4E7D-9CEC-CABF73E743E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161-4E7D-9CEC-CABF73E743E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161-4E7D-9CEC-CABF73E743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'25.09 Kyaliwajala-Kira'!$C$9:$N$9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'25.09 Kyaliwajala-Kira'!$C$59:$N$59</c:f>
              <c:numCache>
                <c:formatCode>0.0%</c:formatCode>
                <c:ptCount val="12"/>
                <c:pt idx="0">
                  <c:v>0.23387318144386496</c:v>
                </c:pt>
                <c:pt idx="1">
                  <c:v>0.10746637386769146</c:v>
                </c:pt>
                <c:pt idx="2">
                  <c:v>4.5704090035684874E-2</c:v>
                </c:pt>
                <c:pt idx="3">
                  <c:v>2.9920395278616525E-2</c:v>
                </c:pt>
                <c:pt idx="4">
                  <c:v>2.0587427944002198E-3</c:v>
                </c:pt>
                <c:pt idx="5">
                  <c:v>2.7449903925336259E-4</c:v>
                </c:pt>
                <c:pt idx="6">
                  <c:v>3.4175130387043645E-2</c:v>
                </c:pt>
                <c:pt idx="7">
                  <c:v>8.2349711776008791E-3</c:v>
                </c:pt>
                <c:pt idx="8">
                  <c:v>2.8822399121603073E-3</c:v>
                </c:pt>
                <c:pt idx="9">
                  <c:v>2.3332418336535822E-3</c:v>
                </c:pt>
                <c:pt idx="10">
                  <c:v>0.53293988471040354</c:v>
                </c:pt>
                <c:pt idx="11">
                  <c:v>1.372495196266813E-4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161-4E7D-9CEC-CABF73E74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E42-4CDD-86E3-A4C2F2E44A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E42-4CDD-86E3-A4C2F2E44A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E42-4CDD-86E3-A4C2F2E44A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E42-4CDD-86E3-A4C2F2E44A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E42-4CDD-86E3-A4C2F2E44A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E42-4CDD-86E3-A4C2F2E44AF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E42-4CDD-86E3-A4C2F2E44AF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E42-4CDD-86E3-A4C2F2E44AF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E42-4CDD-86E3-A4C2F2E44AF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E42-4CDD-86E3-A4C2F2E44AF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E42-4CDD-86E3-A4C2F2E44AF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E42-4CDD-86E3-A4C2F2E44AF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E42-4CDD-86E3-A4C2F2E44A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'25.09 Kyaliwajala-Kira'!$C$9:$N$9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'25.09 Kyaliwajala-Kira'!$C$60:$N$60</c:f>
              <c:numCache>
                <c:formatCode>0.00%</c:formatCode>
                <c:ptCount val="12"/>
                <c:pt idx="0">
                  <c:v>0.50073464590067585</c:v>
                </c:pt>
                <c:pt idx="1">
                  <c:v>0.23009109609168382</c:v>
                </c:pt>
                <c:pt idx="2">
                  <c:v>9.785483397002645E-2</c:v>
                </c:pt>
                <c:pt idx="3">
                  <c:v>6.4061122538936227E-2</c:v>
                </c:pt>
                <c:pt idx="4">
                  <c:v>4.4078754040552453E-3</c:v>
                </c:pt>
                <c:pt idx="5">
                  <c:v>5.8771672054069943E-4</c:v>
                </c:pt>
                <c:pt idx="6">
                  <c:v>7.3170731707317069E-2</c:v>
                </c:pt>
                <c:pt idx="7">
                  <c:v>1.7631501616220981E-2</c:v>
                </c:pt>
                <c:pt idx="8">
                  <c:v>6.1710255656773436E-3</c:v>
                </c:pt>
                <c:pt idx="9">
                  <c:v>4.9955921245959448E-3</c:v>
                </c:pt>
                <c:pt idx="11">
                  <c:v>2.9385836027034972E-4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E42-4CDD-86E3-A4C2F2E44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'26.09 KIRA-KYALIWAJALA-24h'!$AE$9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'26.09 KIRA-KYALIWAJALA-24h'!$R$10:$R$33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'26.09 KIRA-KYALIWAJALA-24h'!$AE$10:$AE$33</c:f>
              <c:numCache>
                <c:formatCode>0</c:formatCode>
                <c:ptCount val="24"/>
                <c:pt idx="0">
                  <c:v>552</c:v>
                </c:pt>
                <c:pt idx="1">
                  <c:v>518</c:v>
                </c:pt>
                <c:pt idx="2">
                  <c:v>356</c:v>
                </c:pt>
                <c:pt idx="3">
                  <c:v>363</c:v>
                </c:pt>
                <c:pt idx="4">
                  <c:v>326</c:v>
                </c:pt>
                <c:pt idx="5">
                  <c:v>344</c:v>
                </c:pt>
                <c:pt idx="6">
                  <c:v>260</c:v>
                </c:pt>
                <c:pt idx="7">
                  <c:v>302</c:v>
                </c:pt>
                <c:pt idx="8">
                  <c:v>299</c:v>
                </c:pt>
                <c:pt idx="9">
                  <c:v>423</c:v>
                </c:pt>
                <c:pt idx="10">
                  <c:v>431</c:v>
                </c:pt>
                <c:pt idx="11">
                  <c:v>382</c:v>
                </c:pt>
                <c:pt idx="12">
                  <c:v>467</c:v>
                </c:pt>
                <c:pt idx="13">
                  <c:v>198</c:v>
                </c:pt>
                <c:pt idx="14">
                  <c:v>158</c:v>
                </c:pt>
                <c:pt idx="15">
                  <c:v>93</c:v>
                </c:pt>
                <c:pt idx="16">
                  <c:v>57</c:v>
                </c:pt>
                <c:pt idx="17">
                  <c:v>55</c:v>
                </c:pt>
                <c:pt idx="18">
                  <c:v>17</c:v>
                </c:pt>
                <c:pt idx="19">
                  <c:v>9</c:v>
                </c:pt>
                <c:pt idx="20">
                  <c:v>15</c:v>
                </c:pt>
                <c:pt idx="21">
                  <c:v>41</c:v>
                </c:pt>
                <c:pt idx="22">
                  <c:v>227</c:v>
                </c:pt>
                <c:pt idx="23">
                  <c:v>466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B5-43D7-8A8D-1950D8303871}"/>
            </c:ext>
          </c:extLst>
        </c:ser>
        <c:ser>
          <c:idx val="1"/>
          <c:order val="1"/>
          <c:tx>
            <c:strRef>
              <c:f>'26.09 KIRA-KYALIWAJALA-24h'!$AF$9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'26.09 KIRA-KYALIWAJALA-24h'!$R$10:$R$33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'26.09 KIRA-KYALIWAJALA-24h'!$AF$10:$AF$33</c:f>
              <c:numCache>
                <c:formatCode>0</c:formatCode>
                <c:ptCount val="24"/>
                <c:pt idx="0">
                  <c:v>950</c:v>
                </c:pt>
                <c:pt idx="1">
                  <c:v>906</c:v>
                </c:pt>
                <c:pt idx="2">
                  <c:v>721</c:v>
                </c:pt>
                <c:pt idx="3">
                  <c:v>772</c:v>
                </c:pt>
                <c:pt idx="4">
                  <c:v>608</c:v>
                </c:pt>
                <c:pt idx="5">
                  <c:v>651</c:v>
                </c:pt>
                <c:pt idx="6">
                  <c:v>532</c:v>
                </c:pt>
                <c:pt idx="7">
                  <c:v>570</c:v>
                </c:pt>
                <c:pt idx="8">
                  <c:v>547</c:v>
                </c:pt>
                <c:pt idx="9">
                  <c:v>775</c:v>
                </c:pt>
                <c:pt idx="10">
                  <c:v>768</c:v>
                </c:pt>
                <c:pt idx="11">
                  <c:v>756</c:v>
                </c:pt>
                <c:pt idx="12">
                  <c:v>770</c:v>
                </c:pt>
                <c:pt idx="13">
                  <c:v>421</c:v>
                </c:pt>
                <c:pt idx="14">
                  <c:v>306</c:v>
                </c:pt>
                <c:pt idx="15">
                  <c:v>180</c:v>
                </c:pt>
                <c:pt idx="16">
                  <c:v>127</c:v>
                </c:pt>
                <c:pt idx="17">
                  <c:v>143</c:v>
                </c:pt>
                <c:pt idx="18">
                  <c:v>55</c:v>
                </c:pt>
                <c:pt idx="19">
                  <c:v>30</c:v>
                </c:pt>
                <c:pt idx="20">
                  <c:v>35</c:v>
                </c:pt>
                <c:pt idx="21">
                  <c:v>84</c:v>
                </c:pt>
                <c:pt idx="22">
                  <c:v>328</c:v>
                </c:pt>
                <c:pt idx="23">
                  <c:v>565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B5-43D7-8A8D-1950D8303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866240"/>
        <c:axId val="115888512"/>
      </c:lineChart>
      <c:catAx>
        <c:axId val="11586624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5888512"/>
        <c:crosses val="autoZero"/>
        <c:auto val="1"/>
        <c:lblAlgn val="ctr"/>
        <c:lblOffset val="100"/>
        <c:noMultiLvlLbl val="0"/>
      </c:catAx>
      <c:valAx>
        <c:axId val="1158885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586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CC2-41FB-AB6C-D0315A687D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CC2-41FB-AB6C-D0315A687D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CC2-41FB-AB6C-D0315A687D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CC2-41FB-AB6C-D0315A687D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CC2-41FB-AB6C-D0315A687D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CC2-41FB-AB6C-D0315A687D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CC2-41FB-AB6C-D0315A687D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CC2-41FB-AB6C-D0315A687D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CC2-41FB-AB6C-D0315A687D3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CC2-41FB-AB6C-D0315A687D3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CC2-41FB-AB6C-D0315A687D3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CC2-41FB-AB6C-D0315A687D3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CC2-41FB-AB6C-D0315A687D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'26.09 KIRA-KYALIWAJALA-24h'!$C$9:$N$9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'26.09 KIRA-KYALIWAJALA-24h'!$C$107:$N$107</c:f>
              <c:numCache>
                <c:formatCode>0.0%</c:formatCode>
                <c:ptCount val="12"/>
                <c:pt idx="0">
                  <c:v>0.21491379310344827</c:v>
                </c:pt>
                <c:pt idx="1">
                  <c:v>0.17836206896551723</c:v>
                </c:pt>
                <c:pt idx="2">
                  <c:v>3.6551724137931035E-2</c:v>
                </c:pt>
                <c:pt idx="3">
                  <c:v>6.9655172413793098E-2</c:v>
                </c:pt>
                <c:pt idx="4">
                  <c:v>2.8448275862068967E-3</c:v>
                </c:pt>
                <c:pt idx="5">
                  <c:v>1.1206896551724137E-3</c:v>
                </c:pt>
                <c:pt idx="6">
                  <c:v>3.2241379310344827E-2</c:v>
                </c:pt>
                <c:pt idx="7">
                  <c:v>6.8103448275862073E-3</c:v>
                </c:pt>
                <c:pt idx="8">
                  <c:v>4.655172413793103E-3</c:v>
                </c:pt>
                <c:pt idx="9">
                  <c:v>8.6206896551724137E-4</c:v>
                </c:pt>
                <c:pt idx="10">
                  <c:v>0.4518103448275862</c:v>
                </c:pt>
                <c:pt idx="11">
                  <c:v>1.7241379310344826E-4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CC2-41FB-AB6C-D0315A687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7A-4202-BB82-6DE350EE31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7A-4202-BB82-6DE350EE31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77A-4202-BB82-6DE350EE31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77A-4202-BB82-6DE350EE31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77A-4202-BB82-6DE350EE31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77A-4202-BB82-6DE350EE311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77A-4202-BB82-6DE350EE311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77A-4202-BB82-6DE350EE311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77A-4202-BB82-6DE350EE311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77A-4202-BB82-6DE350EE311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77A-4202-BB82-6DE350EE311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77A-4202-BB82-6DE350EE311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77A-4202-BB82-6DE350EE3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'26.09 KIRA-KYALIWAJALA-24h'!$C$9:$N$9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'26.09 KIRA-KYALIWAJALA-24h'!$C$108:$N$108</c:f>
              <c:numCache>
                <c:formatCode>0.00%</c:formatCode>
                <c:ptCount val="12"/>
                <c:pt idx="0">
                  <c:v>0.39204277402107252</c:v>
                </c:pt>
                <c:pt idx="1">
                  <c:v>0.32536562352571158</c:v>
                </c:pt>
                <c:pt idx="2">
                  <c:v>6.667715049536091E-2</c:v>
                </c:pt>
                <c:pt idx="3">
                  <c:v>0.12706400377417834</c:v>
                </c:pt>
                <c:pt idx="4">
                  <c:v>5.1894952036483722E-3</c:v>
                </c:pt>
                <c:pt idx="5">
                  <c:v>2.0443465953766315E-3</c:v>
                </c:pt>
                <c:pt idx="6">
                  <c:v>5.8814278974681555E-2</c:v>
                </c:pt>
                <c:pt idx="7">
                  <c:v>1.2423337002673377E-2</c:v>
                </c:pt>
                <c:pt idx="8">
                  <c:v>8.4919012423336996E-3</c:v>
                </c:pt>
                <c:pt idx="9">
                  <c:v>1.5725743041358703E-3</c:v>
                </c:pt>
                <c:pt idx="11">
                  <c:v>3.1451486082717409E-4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77A-4202-BB82-6DE350EE3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'26.09 KYALIWAJALA-KIRA-24h'!$AE$9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'26.09 KYALIWAJALA-KIRA-24h'!$R$10:$R$33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'26.09 KYALIWAJALA-KIRA-24h'!$AE$10:$AE$33</c:f>
              <c:numCache>
                <c:formatCode>0</c:formatCode>
                <c:ptCount val="24"/>
                <c:pt idx="0">
                  <c:v>335</c:v>
                </c:pt>
                <c:pt idx="1">
                  <c:v>231</c:v>
                </c:pt>
                <c:pt idx="2">
                  <c:v>186</c:v>
                </c:pt>
                <c:pt idx="3">
                  <c:v>219</c:v>
                </c:pt>
                <c:pt idx="4">
                  <c:v>207</c:v>
                </c:pt>
                <c:pt idx="5">
                  <c:v>236</c:v>
                </c:pt>
                <c:pt idx="6">
                  <c:v>224</c:v>
                </c:pt>
                <c:pt idx="7">
                  <c:v>181</c:v>
                </c:pt>
                <c:pt idx="8">
                  <c:v>259</c:v>
                </c:pt>
                <c:pt idx="9">
                  <c:v>339</c:v>
                </c:pt>
                <c:pt idx="10">
                  <c:v>326</c:v>
                </c:pt>
                <c:pt idx="11">
                  <c:v>292</c:v>
                </c:pt>
                <c:pt idx="12">
                  <c:v>311</c:v>
                </c:pt>
                <c:pt idx="13">
                  <c:v>207</c:v>
                </c:pt>
                <c:pt idx="14">
                  <c:v>202</c:v>
                </c:pt>
                <c:pt idx="15">
                  <c:v>230</c:v>
                </c:pt>
                <c:pt idx="16">
                  <c:v>89</c:v>
                </c:pt>
                <c:pt idx="17">
                  <c:v>104</c:v>
                </c:pt>
                <c:pt idx="18">
                  <c:v>133</c:v>
                </c:pt>
                <c:pt idx="19">
                  <c:v>60</c:v>
                </c:pt>
                <c:pt idx="20">
                  <c:v>45</c:v>
                </c:pt>
                <c:pt idx="21">
                  <c:v>93</c:v>
                </c:pt>
                <c:pt idx="22">
                  <c:v>144</c:v>
                </c:pt>
                <c:pt idx="23">
                  <c:v>226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9B-4793-84FD-99A5405B7AD3}"/>
            </c:ext>
          </c:extLst>
        </c:ser>
        <c:ser>
          <c:idx val="1"/>
          <c:order val="1"/>
          <c:tx>
            <c:strRef>
              <c:f>'26.09 KYALIWAJALA-KIRA-24h'!$AF$9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'26.09 KYALIWAJALA-KIRA-24h'!$R$10:$R$33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'26.09 KYALIWAJALA-KIRA-24h'!$AF$10:$AF$33</c:f>
              <c:numCache>
                <c:formatCode>0</c:formatCode>
                <c:ptCount val="24"/>
                <c:pt idx="0">
                  <c:v>638</c:v>
                </c:pt>
                <c:pt idx="1">
                  <c:v>556</c:v>
                </c:pt>
                <c:pt idx="2">
                  <c:v>479</c:v>
                </c:pt>
                <c:pt idx="3">
                  <c:v>562</c:v>
                </c:pt>
                <c:pt idx="4">
                  <c:v>449</c:v>
                </c:pt>
                <c:pt idx="5">
                  <c:v>526</c:v>
                </c:pt>
                <c:pt idx="6">
                  <c:v>501</c:v>
                </c:pt>
                <c:pt idx="7">
                  <c:v>442</c:v>
                </c:pt>
                <c:pt idx="8">
                  <c:v>522</c:v>
                </c:pt>
                <c:pt idx="9">
                  <c:v>662</c:v>
                </c:pt>
                <c:pt idx="10">
                  <c:v>676</c:v>
                </c:pt>
                <c:pt idx="11">
                  <c:v>653</c:v>
                </c:pt>
                <c:pt idx="12">
                  <c:v>684</c:v>
                </c:pt>
                <c:pt idx="13">
                  <c:v>485</c:v>
                </c:pt>
                <c:pt idx="14">
                  <c:v>437</c:v>
                </c:pt>
                <c:pt idx="15">
                  <c:v>350</c:v>
                </c:pt>
                <c:pt idx="16">
                  <c:v>165</c:v>
                </c:pt>
                <c:pt idx="17">
                  <c:v>181</c:v>
                </c:pt>
                <c:pt idx="18">
                  <c:v>173</c:v>
                </c:pt>
                <c:pt idx="19">
                  <c:v>84</c:v>
                </c:pt>
                <c:pt idx="20">
                  <c:v>93</c:v>
                </c:pt>
                <c:pt idx="21">
                  <c:v>170</c:v>
                </c:pt>
                <c:pt idx="22">
                  <c:v>214</c:v>
                </c:pt>
                <c:pt idx="23">
                  <c:v>317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B9B-4793-84FD-99A5405B7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410240"/>
        <c:axId val="114411776"/>
      </c:lineChart>
      <c:catAx>
        <c:axId val="11441024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4411776"/>
        <c:crosses val="autoZero"/>
        <c:auto val="1"/>
        <c:lblAlgn val="ctr"/>
        <c:lblOffset val="100"/>
        <c:noMultiLvlLbl val="0"/>
      </c:catAx>
      <c:valAx>
        <c:axId val="1144117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4410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C19-40B6-88F6-F149CBCFBC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C19-40B6-88F6-F149CBCFBC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C19-40B6-88F6-F149CBCFBC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C19-40B6-88F6-F149CBCFBC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C19-40B6-88F6-F149CBCFBC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C19-40B6-88F6-F149CBCFBC0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C19-40B6-88F6-F149CBCFBC0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C19-40B6-88F6-F149CBCFBC0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C19-40B6-88F6-F149CBCFBC0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C19-40B6-88F6-F149CBCFBC0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C19-40B6-88F6-F149CBCFBC0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C19-40B6-88F6-F149CBCFBC0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C19-40B6-88F6-F149CBCFB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'26.09 KYALIWAJALA-KIRA-24h'!$C$9:$N$9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'26.09 KYALIWAJALA-KIRA-24h'!$C$107:$N$107</c:f>
              <c:numCache>
                <c:formatCode>0.0%</c:formatCode>
                <c:ptCount val="12"/>
                <c:pt idx="0">
                  <c:v>0.23275776025551453</c:v>
                </c:pt>
                <c:pt idx="1">
                  <c:v>0.13484379678610639</c:v>
                </c:pt>
                <c:pt idx="2">
                  <c:v>4.6112386465715138E-2</c:v>
                </c:pt>
                <c:pt idx="3">
                  <c:v>3.3835712146920847E-2</c:v>
                </c:pt>
                <c:pt idx="4">
                  <c:v>3.5931729713544265E-3</c:v>
                </c:pt>
                <c:pt idx="5">
                  <c:v>1.5969657650464117E-3</c:v>
                </c:pt>
                <c:pt idx="6">
                  <c:v>2.2656951791595967E-2</c:v>
                </c:pt>
                <c:pt idx="7">
                  <c:v>6.7871045014472504E-3</c:v>
                </c:pt>
                <c:pt idx="8">
                  <c:v>3.6929833316698274E-3</c:v>
                </c:pt>
                <c:pt idx="9">
                  <c:v>1.097913963469408E-3</c:v>
                </c:pt>
                <c:pt idx="10">
                  <c:v>0.51751671823535284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C19-40B6-88F6-F149CBCFB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F34-448D-935B-A3D0702D35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F34-448D-935B-A3D0702D35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F34-448D-935B-A3D0702D35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F34-448D-935B-A3D0702D35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F34-448D-935B-A3D0702D35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F34-448D-935B-A3D0702D351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F34-448D-935B-A3D0702D351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F34-448D-935B-A3D0702D351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F34-448D-935B-A3D0702D351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F34-448D-935B-A3D0702D351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F34-448D-935B-A3D0702D351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F34-448D-935B-A3D0702D3518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F34-448D-935B-A3D0702D35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'26.09 KYALIWAJALA-KIRA-24h'!$C$9:$N$9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'26.09 KYALIWAJALA-KIRA-24h'!$C$108:$N$108</c:f>
              <c:numCache>
                <c:formatCode>0.00%</c:formatCode>
                <c:ptCount val="12"/>
                <c:pt idx="0">
                  <c:v>0.47796679647468743</c:v>
                </c:pt>
                <c:pt idx="1">
                  <c:v>0.2769010043041607</c:v>
                </c:pt>
                <c:pt idx="2">
                  <c:v>9.4691535150645628E-2</c:v>
                </c:pt>
                <c:pt idx="3">
                  <c:v>6.9481451117032175E-2</c:v>
                </c:pt>
                <c:pt idx="4">
                  <c:v>7.3785611805697888E-3</c:v>
                </c:pt>
                <c:pt idx="5">
                  <c:v>3.279360524697684E-3</c:v>
                </c:pt>
                <c:pt idx="6">
                  <c:v>4.6525927444148393E-2</c:v>
                </c:pt>
                <c:pt idx="7">
                  <c:v>1.3937282229965157E-2</c:v>
                </c:pt>
                <c:pt idx="8">
                  <c:v>7.583521213363394E-3</c:v>
                </c:pt>
                <c:pt idx="9">
                  <c:v>2.2545603607296576E-3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F34-448D-935B-A3D0702D3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'27.09 Kira-Kyaliwajala'!$AE$9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'27.09 Kira-Kyaliwajala'!$R$10:$R$21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'27.09 Kira-Kyaliwajala'!$AE$10:$AE$21</c:f>
              <c:numCache>
                <c:formatCode>0</c:formatCode>
                <c:ptCount val="12"/>
                <c:pt idx="0">
                  <c:v>514</c:v>
                </c:pt>
                <c:pt idx="1">
                  <c:v>445</c:v>
                </c:pt>
                <c:pt idx="2">
                  <c:v>385</c:v>
                </c:pt>
                <c:pt idx="3">
                  <c:v>320</c:v>
                </c:pt>
                <c:pt idx="4">
                  <c:v>299</c:v>
                </c:pt>
                <c:pt idx="5">
                  <c:v>346</c:v>
                </c:pt>
                <c:pt idx="6">
                  <c:v>261</c:v>
                </c:pt>
                <c:pt idx="7">
                  <c:v>251</c:v>
                </c:pt>
                <c:pt idx="8">
                  <c:v>316</c:v>
                </c:pt>
                <c:pt idx="9">
                  <c:v>369</c:v>
                </c:pt>
                <c:pt idx="10">
                  <c:v>360</c:v>
                </c:pt>
                <c:pt idx="11">
                  <c:v>344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61-4EFF-B3FE-B7ED65A6BB38}"/>
            </c:ext>
          </c:extLst>
        </c:ser>
        <c:ser>
          <c:idx val="1"/>
          <c:order val="1"/>
          <c:tx>
            <c:strRef>
              <c:f>'27.09 Kira-Kyaliwajala'!$AF$9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'27.09 Kira-Kyaliwajala'!$R$10:$R$21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'27.09 Kira-Kyaliwajala'!$AF$10:$AF$21</c:f>
              <c:numCache>
                <c:formatCode>0</c:formatCode>
                <c:ptCount val="12"/>
                <c:pt idx="0">
                  <c:v>891</c:v>
                </c:pt>
                <c:pt idx="1">
                  <c:v>797</c:v>
                </c:pt>
                <c:pt idx="2">
                  <c:v>723</c:v>
                </c:pt>
                <c:pt idx="3">
                  <c:v>642</c:v>
                </c:pt>
                <c:pt idx="4">
                  <c:v>661</c:v>
                </c:pt>
                <c:pt idx="5">
                  <c:v>622</c:v>
                </c:pt>
                <c:pt idx="6">
                  <c:v>353</c:v>
                </c:pt>
                <c:pt idx="7">
                  <c:v>397</c:v>
                </c:pt>
                <c:pt idx="8">
                  <c:v>551</c:v>
                </c:pt>
                <c:pt idx="9">
                  <c:v>689</c:v>
                </c:pt>
                <c:pt idx="10">
                  <c:v>706</c:v>
                </c:pt>
                <c:pt idx="11">
                  <c:v>598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C61-4EFF-B3FE-B7ED65A6B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530944"/>
        <c:axId val="112532480"/>
      </c:lineChart>
      <c:catAx>
        <c:axId val="11253094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2532480"/>
        <c:crosses val="autoZero"/>
        <c:auto val="1"/>
        <c:lblAlgn val="ctr"/>
        <c:lblOffset val="100"/>
        <c:noMultiLvlLbl val="0"/>
      </c:catAx>
      <c:valAx>
        <c:axId val="1125324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2530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385-42DE-9260-DCACDBA6D2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385-42DE-9260-DCACDBA6D2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385-42DE-9260-DCACDBA6D2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385-42DE-9260-DCACDBA6D2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385-42DE-9260-DCACDBA6D28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385-42DE-9260-DCACDBA6D28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385-42DE-9260-DCACDBA6D28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385-42DE-9260-DCACDBA6D28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385-42DE-9260-DCACDBA6D28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385-42DE-9260-DCACDBA6D28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385-42DE-9260-DCACDBA6D28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385-42DE-9260-DCACDBA6D28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385-42DE-9260-DCACDBA6D2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'27.09 Kira-Kyaliwajala'!$C$9:$N$9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'27.09 Kira-Kyaliwajala'!$C$59:$N$59</c:f>
              <c:numCache>
                <c:formatCode>0.0%</c:formatCode>
                <c:ptCount val="12"/>
                <c:pt idx="0">
                  <c:v>0.20694626474442987</c:v>
                </c:pt>
                <c:pt idx="1">
                  <c:v>0.15412844036697249</c:v>
                </c:pt>
                <c:pt idx="2">
                  <c:v>3.8925294888597639E-2</c:v>
                </c:pt>
                <c:pt idx="3">
                  <c:v>9.5806028833551771E-2</c:v>
                </c:pt>
                <c:pt idx="4">
                  <c:v>2.0969855832241153E-3</c:v>
                </c:pt>
                <c:pt idx="5">
                  <c:v>3.9318479685452164E-4</c:v>
                </c:pt>
                <c:pt idx="6">
                  <c:v>4.0366972477064222E-2</c:v>
                </c:pt>
                <c:pt idx="7">
                  <c:v>7.4705111402359105E-3</c:v>
                </c:pt>
                <c:pt idx="8">
                  <c:v>3.5386631716906947E-3</c:v>
                </c:pt>
                <c:pt idx="9">
                  <c:v>2.0969855832241153E-3</c:v>
                </c:pt>
                <c:pt idx="10">
                  <c:v>0.44823066841415465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385-42DE-9260-DCACDBA6D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'27.09 Kira-Kyaliwajala'!$S$9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'27.09 Kira-Kyaliwajala'!$R$10:$R$21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'27.09 Kira-Kyaliwajala'!$S$10:$S$21</c:f>
              <c:numCache>
                <c:formatCode>0</c:formatCode>
                <c:ptCount val="12"/>
                <c:pt idx="0">
                  <c:v>237</c:v>
                </c:pt>
                <c:pt idx="1">
                  <c:v>184</c:v>
                </c:pt>
                <c:pt idx="2">
                  <c:v>160</c:v>
                </c:pt>
                <c:pt idx="3">
                  <c:v>107</c:v>
                </c:pt>
                <c:pt idx="4">
                  <c:v>94</c:v>
                </c:pt>
                <c:pt idx="5">
                  <c:v>107</c:v>
                </c:pt>
                <c:pt idx="6">
                  <c:v>70</c:v>
                </c:pt>
                <c:pt idx="7">
                  <c:v>98</c:v>
                </c:pt>
                <c:pt idx="8">
                  <c:v>120</c:v>
                </c:pt>
                <c:pt idx="9">
                  <c:v>126</c:v>
                </c:pt>
                <c:pt idx="10">
                  <c:v>124</c:v>
                </c:pt>
                <c:pt idx="11">
                  <c:v>152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65-49B4-8ABB-8A67B7CF0463}"/>
            </c:ext>
          </c:extLst>
        </c:ser>
        <c:ser>
          <c:idx val="1"/>
          <c:order val="1"/>
          <c:tx>
            <c:strRef>
              <c:f>'27.09 Kira-Kyaliwajala'!$T$9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'27.09 Kira-Kyaliwajala'!$R$10:$R$21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'27.09 Kira-Kyaliwajala'!$T$10:$T$21</c:f>
              <c:numCache>
                <c:formatCode>0</c:formatCode>
                <c:ptCount val="12"/>
                <c:pt idx="0">
                  <c:v>159</c:v>
                </c:pt>
                <c:pt idx="1">
                  <c:v>138</c:v>
                </c:pt>
                <c:pt idx="2">
                  <c:v>104</c:v>
                </c:pt>
                <c:pt idx="3">
                  <c:v>111</c:v>
                </c:pt>
                <c:pt idx="4">
                  <c:v>92</c:v>
                </c:pt>
                <c:pt idx="5">
                  <c:v>92</c:v>
                </c:pt>
                <c:pt idx="6">
                  <c:v>61</c:v>
                </c:pt>
                <c:pt idx="7">
                  <c:v>49</c:v>
                </c:pt>
                <c:pt idx="8">
                  <c:v>80</c:v>
                </c:pt>
                <c:pt idx="9">
                  <c:v>105</c:v>
                </c:pt>
                <c:pt idx="10">
                  <c:v>121</c:v>
                </c:pt>
                <c:pt idx="11">
                  <c:v>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565-49B4-8ABB-8A67B7CF0463}"/>
            </c:ext>
          </c:extLst>
        </c:ser>
        <c:ser>
          <c:idx val="2"/>
          <c:order val="2"/>
          <c:tx>
            <c:strRef>
              <c:f>'27.09 Kira-Kyaliwajala'!$U$9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'27.09 Kira-Kyaliwajala'!$U$10:$U$21</c:f>
              <c:numCache>
                <c:formatCode>0</c:formatCode>
                <c:ptCount val="12"/>
                <c:pt idx="0">
                  <c:v>32</c:v>
                </c:pt>
                <c:pt idx="1">
                  <c:v>32</c:v>
                </c:pt>
                <c:pt idx="2">
                  <c:v>23</c:v>
                </c:pt>
                <c:pt idx="3">
                  <c:v>22</c:v>
                </c:pt>
                <c:pt idx="4">
                  <c:v>16</c:v>
                </c:pt>
                <c:pt idx="5">
                  <c:v>27</c:v>
                </c:pt>
                <c:pt idx="6">
                  <c:v>29</c:v>
                </c:pt>
                <c:pt idx="7">
                  <c:v>17</c:v>
                </c:pt>
                <c:pt idx="8">
                  <c:v>27</c:v>
                </c:pt>
                <c:pt idx="9">
                  <c:v>25</c:v>
                </c:pt>
                <c:pt idx="10">
                  <c:v>17</c:v>
                </c:pt>
                <c:pt idx="11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65-49B4-8ABB-8A67B7CF0463}"/>
            </c:ext>
          </c:extLst>
        </c:ser>
        <c:ser>
          <c:idx val="3"/>
          <c:order val="3"/>
          <c:tx>
            <c:strRef>
              <c:f>'27.09 Kira-Kyaliwajala'!$V$9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'27.09 Kira-Kyaliwajala'!$V$10:$V$21</c:f>
              <c:numCache>
                <c:formatCode>0</c:formatCode>
                <c:ptCount val="12"/>
                <c:pt idx="0">
                  <c:v>72</c:v>
                </c:pt>
                <c:pt idx="1">
                  <c:v>68</c:v>
                </c:pt>
                <c:pt idx="2">
                  <c:v>65</c:v>
                </c:pt>
                <c:pt idx="3">
                  <c:v>54</c:v>
                </c:pt>
                <c:pt idx="4">
                  <c:v>54</c:v>
                </c:pt>
                <c:pt idx="5">
                  <c:v>65</c:v>
                </c:pt>
                <c:pt idx="6">
                  <c:v>47</c:v>
                </c:pt>
                <c:pt idx="7">
                  <c:v>50</c:v>
                </c:pt>
                <c:pt idx="8">
                  <c:v>59</c:v>
                </c:pt>
                <c:pt idx="9">
                  <c:v>69</c:v>
                </c:pt>
                <c:pt idx="10">
                  <c:v>65</c:v>
                </c:pt>
                <c:pt idx="11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65-49B4-8ABB-8A67B7CF0463}"/>
            </c:ext>
          </c:extLst>
        </c:ser>
        <c:ser>
          <c:idx val="4"/>
          <c:order val="4"/>
          <c:tx>
            <c:strRef>
              <c:f>'27.09 Kira-Kyaliwajala'!$W$9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'27.09 Kira-Kyaliwajala'!$W$10:$W$21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4</c:v>
                </c:pt>
                <c:pt idx="10">
                  <c:v>2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65-49B4-8ABB-8A67B7CF0463}"/>
            </c:ext>
          </c:extLst>
        </c:ser>
        <c:ser>
          <c:idx val="5"/>
          <c:order val="5"/>
          <c:tx>
            <c:strRef>
              <c:f>'27.09 Kira-Kyaliwajala'!$X$9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'27.09 Kira-Kyaliwajala'!$X$10:$X$21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65-49B4-8ABB-8A67B7CF0463}"/>
            </c:ext>
          </c:extLst>
        </c:ser>
        <c:ser>
          <c:idx val="6"/>
          <c:order val="6"/>
          <c:tx>
            <c:strRef>
              <c:f>'27.09 Kira-Kyaliwajala'!$Y$9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Kira-Kyaliwajala'!$Y$10:$Y$21</c:f>
              <c:numCache>
                <c:formatCode>0</c:formatCode>
                <c:ptCount val="12"/>
                <c:pt idx="0">
                  <c:v>8</c:v>
                </c:pt>
                <c:pt idx="1">
                  <c:v>19</c:v>
                </c:pt>
                <c:pt idx="2">
                  <c:v>28</c:v>
                </c:pt>
                <c:pt idx="3">
                  <c:v>24</c:v>
                </c:pt>
                <c:pt idx="4">
                  <c:v>29</c:v>
                </c:pt>
                <c:pt idx="5">
                  <c:v>45</c:v>
                </c:pt>
                <c:pt idx="6">
                  <c:v>34</c:v>
                </c:pt>
                <c:pt idx="7">
                  <c:v>27</c:v>
                </c:pt>
                <c:pt idx="8">
                  <c:v>23</c:v>
                </c:pt>
                <c:pt idx="9">
                  <c:v>22</c:v>
                </c:pt>
                <c:pt idx="10">
                  <c:v>25</c:v>
                </c:pt>
                <c:pt idx="11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65-49B4-8ABB-8A67B7CF0463}"/>
            </c:ext>
          </c:extLst>
        </c:ser>
        <c:ser>
          <c:idx val="7"/>
          <c:order val="7"/>
          <c:tx>
            <c:strRef>
              <c:f>'27.09 Kira-Kyaliwajala'!$Z$9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Kira-Kyaliwajala'!$Z$10:$Z$21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0</c:v>
                </c:pt>
                <c:pt idx="3">
                  <c:v>2</c:v>
                </c:pt>
                <c:pt idx="4">
                  <c:v>8</c:v>
                </c:pt>
                <c:pt idx="5">
                  <c:v>5</c:v>
                </c:pt>
                <c:pt idx="6">
                  <c:v>14</c:v>
                </c:pt>
                <c:pt idx="7">
                  <c:v>6</c:v>
                </c:pt>
                <c:pt idx="8">
                  <c:v>2</c:v>
                </c:pt>
                <c:pt idx="9">
                  <c:v>10</c:v>
                </c:pt>
                <c:pt idx="10">
                  <c:v>1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565-49B4-8ABB-8A67B7CF0463}"/>
            </c:ext>
          </c:extLst>
        </c:ser>
        <c:ser>
          <c:idx val="8"/>
          <c:order val="8"/>
          <c:tx>
            <c:strRef>
              <c:f>'27.09 Kira-Kyaliwajala'!$AA$9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Kira-Kyaliwajala'!$AA$10:$AA$21</c:f>
              <c:numCache>
                <c:formatCode>0</c:formatCode>
                <c:ptCount val="12"/>
                <c:pt idx="0">
                  <c:v>4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3</c:v>
                </c:pt>
                <c:pt idx="5">
                  <c:v>3</c:v>
                </c:pt>
                <c:pt idx="6">
                  <c:v>6</c:v>
                </c:pt>
                <c:pt idx="7">
                  <c:v>2</c:v>
                </c:pt>
                <c:pt idx="8">
                  <c:v>1</c:v>
                </c:pt>
                <c:pt idx="9">
                  <c:v>3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565-49B4-8ABB-8A67B7CF0463}"/>
            </c:ext>
          </c:extLst>
        </c:ser>
        <c:ser>
          <c:idx val="9"/>
          <c:order val="9"/>
          <c:tx>
            <c:strRef>
              <c:f>'27.09 Kira-Kyaliwajala'!$AB$9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Kira-Kyaliwajala'!$AB$10:$AB$21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565-49B4-8ABB-8A67B7CF0463}"/>
            </c:ext>
          </c:extLst>
        </c:ser>
        <c:ser>
          <c:idx val="10"/>
          <c:order val="10"/>
          <c:tx>
            <c:strRef>
              <c:f>'27.09 Kira-Kyaliwajala'!$AC$9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Kira-Kyaliwajala'!$AC$10:$AC$21</c:f>
              <c:numCache>
                <c:formatCode>0</c:formatCode>
                <c:ptCount val="12"/>
                <c:pt idx="0">
                  <c:v>377</c:v>
                </c:pt>
                <c:pt idx="1">
                  <c:v>352</c:v>
                </c:pt>
                <c:pt idx="2">
                  <c:v>338</c:v>
                </c:pt>
                <c:pt idx="3">
                  <c:v>322</c:v>
                </c:pt>
                <c:pt idx="4">
                  <c:v>362</c:v>
                </c:pt>
                <c:pt idx="5">
                  <c:v>276</c:v>
                </c:pt>
                <c:pt idx="6">
                  <c:v>92</c:v>
                </c:pt>
                <c:pt idx="7">
                  <c:v>146</c:v>
                </c:pt>
                <c:pt idx="8">
                  <c:v>235</c:v>
                </c:pt>
                <c:pt idx="9">
                  <c:v>320</c:v>
                </c:pt>
                <c:pt idx="10">
                  <c:v>346</c:v>
                </c:pt>
                <c:pt idx="11">
                  <c:v>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565-49B4-8ABB-8A67B7CF0463}"/>
            </c:ext>
          </c:extLst>
        </c:ser>
        <c:ser>
          <c:idx val="11"/>
          <c:order val="11"/>
          <c:tx>
            <c:strRef>
              <c:f>'27.09 Kira-Kyaliwajala'!$AD$9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Kira-Kyaliwajala'!$AD$10:$AD$21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565-49B4-8ABB-8A67B7CF0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680320"/>
        <c:axId val="112702592"/>
      </c:lineChart>
      <c:catAx>
        <c:axId val="112680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2702592"/>
        <c:crosses val="autoZero"/>
        <c:auto val="1"/>
        <c:lblAlgn val="ctr"/>
        <c:lblOffset val="100"/>
        <c:noMultiLvlLbl val="0"/>
      </c:catAx>
      <c:valAx>
        <c:axId val="11270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2680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7C5-4DCE-BEC7-0690C33069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7C5-4DCE-BEC7-0690C33069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7C5-4DCE-BEC7-0690C33069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7C5-4DCE-BEC7-0690C33069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7C5-4DCE-BEC7-0690C330694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7C5-4DCE-BEC7-0690C330694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7C5-4DCE-BEC7-0690C330694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7C5-4DCE-BEC7-0690C330694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7C5-4DCE-BEC7-0690C330694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7C5-4DCE-BEC7-0690C330694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7C5-4DCE-BEC7-0690C330694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7C5-4DCE-BEC7-0690C330694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7C5-4DCE-BEC7-0690C33069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'27.09 Kira-Kyaliwajala'!$C$9:$N$9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'27.09 Kira-Kyaliwajala'!$C$60:$N$60</c:f>
              <c:numCache>
                <c:formatCode>0.00%</c:formatCode>
                <c:ptCount val="12"/>
                <c:pt idx="0">
                  <c:v>0.37505938242280285</c:v>
                </c:pt>
                <c:pt idx="1">
                  <c:v>0.2793349168646081</c:v>
                </c:pt>
                <c:pt idx="2">
                  <c:v>7.054631828978622E-2</c:v>
                </c:pt>
                <c:pt idx="3">
                  <c:v>0.17363420427553444</c:v>
                </c:pt>
                <c:pt idx="4">
                  <c:v>3.8004750593824228E-3</c:v>
                </c:pt>
                <c:pt idx="5">
                  <c:v>7.1258907363420433E-4</c:v>
                </c:pt>
                <c:pt idx="6">
                  <c:v>7.3159144893111636E-2</c:v>
                </c:pt>
                <c:pt idx="7">
                  <c:v>1.3539192399049882E-2</c:v>
                </c:pt>
                <c:pt idx="8">
                  <c:v>6.4133016627078389E-3</c:v>
                </c:pt>
                <c:pt idx="9">
                  <c:v>3.8004750593824228E-3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7C5-4DCE-BEC7-0690C3306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'27.09 Kyaliwajala-Kira'!$AE$9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'27.09 Kyaliwajala-Kira'!$R$10:$R$21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'27.09 Kyaliwajala-Kira'!$AE$10:$AE$21</c:f>
              <c:numCache>
                <c:formatCode>0</c:formatCode>
                <c:ptCount val="12"/>
                <c:pt idx="0">
                  <c:v>285</c:v>
                </c:pt>
                <c:pt idx="1">
                  <c:v>235</c:v>
                </c:pt>
                <c:pt idx="2">
                  <c:v>257</c:v>
                </c:pt>
                <c:pt idx="3">
                  <c:v>244</c:v>
                </c:pt>
                <c:pt idx="4">
                  <c:v>223</c:v>
                </c:pt>
                <c:pt idx="5">
                  <c:v>223</c:v>
                </c:pt>
                <c:pt idx="6">
                  <c:v>137</c:v>
                </c:pt>
                <c:pt idx="7">
                  <c:v>141</c:v>
                </c:pt>
                <c:pt idx="8">
                  <c:v>224</c:v>
                </c:pt>
                <c:pt idx="9">
                  <c:v>285</c:v>
                </c:pt>
                <c:pt idx="10">
                  <c:v>243</c:v>
                </c:pt>
                <c:pt idx="11">
                  <c:v>299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63-4278-A5CC-74015684B17F}"/>
            </c:ext>
          </c:extLst>
        </c:ser>
        <c:ser>
          <c:idx val="1"/>
          <c:order val="1"/>
          <c:tx>
            <c:strRef>
              <c:f>'27.09 Kyaliwajala-Kira'!$AF$9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'27.09 Kyaliwajala-Kira'!$R$10:$R$21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'27.09 Kyaliwajala-Kira'!$AF$10:$AF$21</c:f>
              <c:numCache>
                <c:formatCode>0</c:formatCode>
                <c:ptCount val="12"/>
                <c:pt idx="0">
                  <c:v>568</c:v>
                </c:pt>
                <c:pt idx="1">
                  <c:v>523</c:v>
                </c:pt>
                <c:pt idx="2">
                  <c:v>564</c:v>
                </c:pt>
                <c:pt idx="3">
                  <c:v>614</c:v>
                </c:pt>
                <c:pt idx="4">
                  <c:v>542</c:v>
                </c:pt>
                <c:pt idx="5">
                  <c:v>416</c:v>
                </c:pt>
                <c:pt idx="6">
                  <c:v>266</c:v>
                </c:pt>
                <c:pt idx="7">
                  <c:v>251</c:v>
                </c:pt>
                <c:pt idx="8">
                  <c:v>404</c:v>
                </c:pt>
                <c:pt idx="9">
                  <c:v>543</c:v>
                </c:pt>
                <c:pt idx="10">
                  <c:v>509</c:v>
                </c:pt>
                <c:pt idx="11">
                  <c:v>636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63-4278-A5CC-74015684B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921216"/>
        <c:axId val="112931200"/>
      </c:lineChart>
      <c:catAx>
        <c:axId val="11292121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2931200"/>
        <c:crosses val="autoZero"/>
        <c:auto val="1"/>
        <c:lblAlgn val="ctr"/>
        <c:lblOffset val="100"/>
        <c:noMultiLvlLbl val="0"/>
      </c:catAx>
      <c:valAx>
        <c:axId val="1129312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2921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838-4AD2-B02D-63FE1AB93A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838-4AD2-B02D-63FE1AB93A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838-4AD2-B02D-63FE1AB93A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838-4AD2-B02D-63FE1AB93A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838-4AD2-B02D-63FE1AB93A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838-4AD2-B02D-63FE1AB93A1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838-4AD2-B02D-63FE1AB93A1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838-4AD2-B02D-63FE1AB93A1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838-4AD2-B02D-63FE1AB93A1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838-4AD2-B02D-63FE1AB93A1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838-4AD2-B02D-63FE1AB93A1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838-4AD2-B02D-63FE1AB93A1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838-4AD2-B02D-63FE1AB93A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'27.09 Kyaliwajala-Kira'!$C$9:$N$9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'27.09 Kyaliwajala-Kira'!$C$59:$N$59</c:f>
              <c:numCache>
                <c:formatCode>0.0%</c:formatCode>
                <c:ptCount val="12"/>
                <c:pt idx="0">
                  <c:v>0.23714873200822481</c:v>
                </c:pt>
                <c:pt idx="1">
                  <c:v>0.11668951336531871</c:v>
                </c:pt>
                <c:pt idx="2">
                  <c:v>3.7354352296093213E-2</c:v>
                </c:pt>
                <c:pt idx="3">
                  <c:v>3.2042494859492801E-2</c:v>
                </c:pt>
                <c:pt idx="4">
                  <c:v>3.0843043180260451E-3</c:v>
                </c:pt>
                <c:pt idx="5">
                  <c:v>1.7135023989033585E-3</c:v>
                </c:pt>
                <c:pt idx="6">
                  <c:v>3.7697052775873888E-2</c:v>
                </c:pt>
                <c:pt idx="7">
                  <c:v>8.9102124742974648E-3</c:v>
                </c:pt>
                <c:pt idx="8">
                  <c:v>3.2556545579163812E-3</c:v>
                </c:pt>
                <c:pt idx="9">
                  <c:v>1.199451679232351E-3</c:v>
                </c:pt>
                <c:pt idx="10">
                  <c:v>0.52090472926662101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838-4AD2-B02D-63FE1AB93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'27.09 Kyaliwajala-Kira'!$S$9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'27.09 Kyaliwajala-Kira'!$R$10:$R$21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'27.09 Kyaliwajala-Kira'!$S$10:$S$21</c:f>
              <c:numCache>
                <c:formatCode>0</c:formatCode>
                <c:ptCount val="12"/>
                <c:pt idx="0">
                  <c:v>138</c:v>
                </c:pt>
                <c:pt idx="1">
                  <c:v>111</c:v>
                </c:pt>
                <c:pt idx="2">
                  <c:v>158</c:v>
                </c:pt>
                <c:pt idx="3">
                  <c:v>122</c:v>
                </c:pt>
                <c:pt idx="4">
                  <c:v>114</c:v>
                </c:pt>
                <c:pt idx="5">
                  <c:v>85</c:v>
                </c:pt>
                <c:pt idx="6">
                  <c:v>48</c:v>
                </c:pt>
                <c:pt idx="7">
                  <c:v>72</c:v>
                </c:pt>
                <c:pt idx="8">
                  <c:v>107</c:v>
                </c:pt>
                <c:pt idx="9">
                  <c:v>133</c:v>
                </c:pt>
                <c:pt idx="10">
                  <c:v>143</c:v>
                </c:pt>
                <c:pt idx="11">
                  <c:v>153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CD-4E4E-9939-9E943A18B54F}"/>
            </c:ext>
          </c:extLst>
        </c:ser>
        <c:ser>
          <c:idx val="1"/>
          <c:order val="1"/>
          <c:tx>
            <c:strRef>
              <c:f>'27.09 Kyaliwajala-Kira'!$T$9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'27.09 Kyaliwajala-Kira'!$R$10:$R$21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'27.09 Kyaliwajala-Kira'!$T$10:$T$21</c:f>
              <c:numCache>
                <c:formatCode>0</c:formatCode>
                <c:ptCount val="12"/>
                <c:pt idx="0">
                  <c:v>86</c:v>
                </c:pt>
                <c:pt idx="1">
                  <c:v>77</c:v>
                </c:pt>
                <c:pt idx="2">
                  <c:v>47</c:v>
                </c:pt>
                <c:pt idx="3">
                  <c:v>42</c:v>
                </c:pt>
                <c:pt idx="4">
                  <c:v>42</c:v>
                </c:pt>
                <c:pt idx="5">
                  <c:v>62</c:v>
                </c:pt>
                <c:pt idx="6">
                  <c:v>43</c:v>
                </c:pt>
                <c:pt idx="7">
                  <c:v>20</c:v>
                </c:pt>
                <c:pt idx="8">
                  <c:v>50</c:v>
                </c:pt>
                <c:pt idx="9">
                  <c:v>82</c:v>
                </c:pt>
                <c:pt idx="10">
                  <c:v>57</c:v>
                </c:pt>
                <c:pt idx="11">
                  <c:v>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ACD-4E4E-9939-9E943A18B54F}"/>
            </c:ext>
          </c:extLst>
        </c:ser>
        <c:ser>
          <c:idx val="2"/>
          <c:order val="2"/>
          <c:tx>
            <c:strRef>
              <c:f>'27.09 Kyaliwajala-Kira'!$U$9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'27.09 Kyaliwajala-Kira'!$U$10:$U$21</c:f>
              <c:numCache>
                <c:formatCode>0</c:formatCode>
                <c:ptCount val="12"/>
                <c:pt idx="0">
                  <c:v>17</c:v>
                </c:pt>
                <c:pt idx="1">
                  <c:v>16</c:v>
                </c:pt>
                <c:pt idx="2">
                  <c:v>11</c:v>
                </c:pt>
                <c:pt idx="3">
                  <c:v>21</c:v>
                </c:pt>
                <c:pt idx="4">
                  <c:v>23</c:v>
                </c:pt>
                <c:pt idx="5">
                  <c:v>18</c:v>
                </c:pt>
                <c:pt idx="6">
                  <c:v>13</c:v>
                </c:pt>
                <c:pt idx="7">
                  <c:v>18</c:v>
                </c:pt>
                <c:pt idx="8">
                  <c:v>12</c:v>
                </c:pt>
                <c:pt idx="9">
                  <c:v>31</c:v>
                </c:pt>
                <c:pt idx="10">
                  <c:v>12</c:v>
                </c:pt>
                <c:pt idx="11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CD-4E4E-9939-9E943A18B54F}"/>
            </c:ext>
          </c:extLst>
        </c:ser>
        <c:ser>
          <c:idx val="3"/>
          <c:order val="3"/>
          <c:tx>
            <c:strRef>
              <c:f>'27.09 Kyaliwajala-Kira'!$V$9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'27.09 Kyaliwajala-Kira'!$V$10:$V$21</c:f>
              <c:numCache>
                <c:formatCode>0</c:formatCode>
                <c:ptCount val="12"/>
                <c:pt idx="0">
                  <c:v>20</c:v>
                </c:pt>
                <c:pt idx="1">
                  <c:v>17</c:v>
                </c:pt>
                <c:pt idx="2">
                  <c:v>16</c:v>
                </c:pt>
                <c:pt idx="3">
                  <c:v>17</c:v>
                </c:pt>
                <c:pt idx="4">
                  <c:v>12</c:v>
                </c:pt>
                <c:pt idx="5">
                  <c:v>15</c:v>
                </c:pt>
                <c:pt idx="6">
                  <c:v>12</c:v>
                </c:pt>
                <c:pt idx="7">
                  <c:v>9</c:v>
                </c:pt>
                <c:pt idx="8">
                  <c:v>16</c:v>
                </c:pt>
                <c:pt idx="9">
                  <c:v>16</c:v>
                </c:pt>
                <c:pt idx="10">
                  <c:v>17</c:v>
                </c:pt>
                <c:pt idx="1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CD-4E4E-9939-9E943A18B54F}"/>
            </c:ext>
          </c:extLst>
        </c:ser>
        <c:ser>
          <c:idx val="4"/>
          <c:order val="4"/>
          <c:tx>
            <c:strRef>
              <c:f>'27.09 Kyaliwajala-Kira'!$W$9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'27.09 Kyaliwajala-Kira'!$W$10:$W$21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1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CD-4E4E-9939-9E943A18B54F}"/>
            </c:ext>
          </c:extLst>
        </c:ser>
        <c:ser>
          <c:idx val="5"/>
          <c:order val="5"/>
          <c:tx>
            <c:strRef>
              <c:f>'27.09 Kyaliwajala-Kira'!$X$9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'27.09 Kyaliwajala-Kira'!$X$10:$X$21</c:f>
              <c:numCache>
                <c:formatCode>0</c:formatCode>
                <c:ptCount val="12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CD-4E4E-9939-9E943A18B54F}"/>
            </c:ext>
          </c:extLst>
        </c:ser>
        <c:ser>
          <c:idx val="6"/>
          <c:order val="6"/>
          <c:tx>
            <c:strRef>
              <c:f>'27.09 Kyaliwajala-Kira'!$Y$9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Kyaliwajala-Kira'!$Y$10:$Y$21</c:f>
              <c:numCache>
                <c:formatCode>0</c:formatCode>
                <c:ptCount val="12"/>
                <c:pt idx="0">
                  <c:v>13</c:v>
                </c:pt>
                <c:pt idx="1">
                  <c:v>7</c:v>
                </c:pt>
                <c:pt idx="2">
                  <c:v>20</c:v>
                </c:pt>
                <c:pt idx="3">
                  <c:v>33</c:v>
                </c:pt>
                <c:pt idx="4">
                  <c:v>19</c:v>
                </c:pt>
                <c:pt idx="5">
                  <c:v>25</c:v>
                </c:pt>
                <c:pt idx="6">
                  <c:v>12</c:v>
                </c:pt>
                <c:pt idx="7">
                  <c:v>18</c:v>
                </c:pt>
                <c:pt idx="8">
                  <c:v>25</c:v>
                </c:pt>
                <c:pt idx="9">
                  <c:v>17</c:v>
                </c:pt>
                <c:pt idx="10">
                  <c:v>11</c:v>
                </c:pt>
                <c:pt idx="1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CD-4E4E-9939-9E943A18B54F}"/>
            </c:ext>
          </c:extLst>
        </c:ser>
        <c:ser>
          <c:idx val="7"/>
          <c:order val="7"/>
          <c:tx>
            <c:strRef>
              <c:f>'27.09 Kyaliwajala-Kira'!$Z$9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Kyaliwajala-Kira'!$Z$10:$Z$21</c:f>
              <c:numCache>
                <c:formatCode>0</c:formatCode>
                <c:ptCount val="12"/>
                <c:pt idx="0">
                  <c:v>4</c:v>
                </c:pt>
                <c:pt idx="1">
                  <c:v>3</c:v>
                </c:pt>
                <c:pt idx="2">
                  <c:v>1</c:v>
                </c:pt>
                <c:pt idx="3">
                  <c:v>4</c:v>
                </c:pt>
                <c:pt idx="4">
                  <c:v>10</c:v>
                </c:pt>
                <c:pt idx="5">
                  <c:v>11</c:v>
                </c:pt>
                <c:pt idx="6">
                  <c:v>5</c:v>
                </c:pt>
                <c:pt idx="7">
                  <c:v>2</c:v>
                </c:pt>
                <c:pt idx="8">
                  <c:v>7</c:v>
                </c:pt>
                <c:pt idx="9">
                  <c:v>1</c:v>
                </c:pt>
                <c:pt idx="10">
                  <c:v>1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CD-4E4E-9939-9E943A18B54F}"/>
            </c:ext>
          </c:extLst>
        </c:ser>
        <c:ser>
          <c:idx val="8"/>
          <c:order val="8"/>
          <c:tx>
            <c:strRef>
              <c:f>'27.09 Kyaliwajala-Kira'!$AA$9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Kyaliwajala-Kira'!$AA$10:$AA$21</c:f>
              <c:numCache>
                <c:formatCode>0</c:formatCode>
                <c:ptCount val="12"/>
                <c:pt idx="0">
                  <c:v>0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0</c:v>
                </c:pt>
                <c:pt idx="5">
                  <c:v>4</c:v>
                </c:pt>
                <c:pt idx="6">
                  <c:v>4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CD-4E4E-9939-9E943A18B54F}"/>
            </c:ext>
          </c:extLst>
        </c:ser>
        <c:ser>
          <c:idx val="9"/>
          <c:order val="9"/>
          <c:tx>
            <c:strRef>
              <c:f>'27.09 Kyaliwajala-Kira'!$AB$9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Kyaliwajala-Kira'!$AB$10:$AB$21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CD-4E4E-9939-9E943A18B54F}"/>
            </c:ext>
          </c:extLst>
        </c:ser>
        <c:ser>
          <c:idx val="10"/>
          <c:order val="10"/>
          <c:tx>
            <c:strRef>
              <c:f>'27.09 Kyaliwajala-Kira'!$AC$9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Kyaliwajala-Kira'!$AC$10:$AC$21</c:f>
              <c:numCache>
                <c:formatCode>0</c:formatCode>
                <c:ptCount val="12"/>
                <c:pt idx="0">
                  <c:v>283</c:v>
                </c:pt>
                <c:pt idx="1">
                  <c:v>288</c:v>
                </c:pt>
                <c:pt idx="2">
                  <c:v>307</c:v>
                </c:pt>
                <c:pt idx="3">
                  <c:v>370</c:v>
                </c:pt>
                <c:pt idx="4">
                  <c:v>319</c:v>
                </c:pt>
                <c:pt idx="5">
                  <c:v>193</c:v>
                </c:pt>
                <c:pt idx="6">
                  <c:v>129</c:v>
                </c:pt>
                <c:pt idx="7">
                  <c:v>110</c:v>
                </c:pt>
                <c:pt idx="8">
                  <c:v>180</c:v>
                </c:pt>
                <c:pt idx="9">
                  <c:v>258</c:v>
                </c:pt>
                <c:pt idx="10">
                  <c:v>266</c:v>
                </c:pt>
                <c:pt idx="11">
                  <c:v>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ACD-4E4E-9939-9E943A18B54F}"/>
            </c:ext>
          </c:extLst>
        </c:ser>
        <c:ser>
          <c:idx val="11"/>
          <c:order val="11"/>
          <c:tx>
            <c:strRef>
              <c:f>'27.09 Kyaliwajala-Kira'!$AD$9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Kyaliwajala-Kira'!$AD$10:$AD$21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ACD-4E4E-9939-9E943A18B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218304"/>
        <c:axId val="113219840"/>
      </c:lineChart>
      <c:catAx>
        <c:axId val="113218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219840"/>
        <c:crosses val="autoZero"/>
        <c:auto val="1"/>
        <c:lblAlgn val="ctr"/>
        <c:lblOffset val="100"/>
        <c:noMultiLvlLbl val="0"/>
      </c:catAx>
      <c:valAx>
        <c:axId val="11321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218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B51-4D84-891B-06C3FCEF43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B51-4D84-891B-06C3FCEF43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B51-4D84-891B-06C3FCEF43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B51-4D84-891B-06C3FCEF43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B51-4D84-891B-06C3FCEF433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B51-4D84-891B-06C3FCEF433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B51-4D84-891B-06C3FCEF433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B51-4D84-891B-06C3FCEF433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B51-4D84-891B-06C3FCEF433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B51-4D84-891B-06C3FCEF433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B51-4D84-891B-06C3FCEF433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B51-4D84-891B-06C3FCEF433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B51-4D84-891B-06C3FCEF43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'27.09 Kyaliwajala-Kira'!$C$9:$N$9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'27.09 Kyaliwajala-Kira'!$C$60:$N$60</c:f>
              <c:numCache>
                <c:formatCode>0.00%</c:formatCode>
                <c:ptCount val="12"/>
                <c:pt idx="0">
                  <c:v>0.49499284692417739</c:v>
                </c:pt>
                <c:pt idx="1">
                  <c:v>0.24356223175965666</c:v>
                </c:pt>
                <c:pt idx="2">
                  <c:v>7.7968526466380542E-2</c:v>
                </c:pt>
                <c:pt idx="3">
                  <c:v>6.6881258941344779E-2</c:v>
                </c:pt>
                <c:pt idx="4">
                  <c:v>6.4377682403433476E-3</c:v>
                </c:pt>
                <c:pt idx="5">
                  <c:v>3.5765379113018598E-3</c:v>
                </c:pt>
                <c:pt idx="6">
                  <c:v>7.8683834048640919E-2</c:v>
                </c:pt>
                <c:pt idx="7">
                  <c:v>1.8597997138769671E-2</c:v>
                </c:pt>
                <c:pt idx="8">
                  <c:v>6.7954220314735336E-3</c:v>
                </c:pt>
                <c:pt idx="9">
                  <c:v>2.5035765379113019E-3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B51-4D84-891B-06C3FCEF4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'28.09 KIRA-KYALIWAJALA-24h 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'28.09 KIRA-KYALIWAJALA-24h 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'28.09 KIRA-KYALIWAJALA-24h '!$AE$10:$AE$33</c:f>
              <c:numCache>
                <c:formatCode>0</c:formatCode>
                <c:ptCount val="24"/>
                <c:pt idx="0">
                  <c:v>349</c:v>
                </c:pt>
                <c:pt idx="1">
                  <c:v>510</c:v>
                </c:pt>
                <c:pt idx="2">
                  <c:v>508</c:v>
                </c:pt>
                <c:pt idx="3">
                  <c:v>503</c:v>
                </c:pt>
                <c:pt idx="4">
                  <c:v>445</c:v>
                </c:pt>
                <c:pt idx="5">
                  <c:v>396</c:v>
                </c:pt>
                <c:pt idx="6">
                  <c:v>500</c:v>
                </c:pt>
                <c:pt idx="7">
                  <c:v>417</c:v>
                </c:pt>
                <c:pt idx="8">
                  <c:v>321</c:v>
                </c:pt>
                <c:pt idx="9">
                  <c:v>401</c:v>
                </c:pt>
                <c:pt idx="10">
                  <c:v>399</c:v>
                </c:pt>
                <c:pt idx="11">
                  <c:v>370</c:v>
                </c:pt>
                <c:pt idx="12">
                  <c:v>284</c:v>
                </c:pt>
                <c:pt idx="13">
                  <c:v>308</c:v>
                </c:pt>
                <c:pt idx="14">
                  <c:v>262</c:v>
                </c:pt>
                <c:pt idx="15">
                  <c:v>210</c:v>
                </c:pt>
                <c:pt idx="16">
                  <c:v>215</c:v>
                </c:pt>
                <c:pt idx="17">
                  <c:v>98</c:v>
                </c:pt>
                <c:pt idx="18">
                  <c:v>44</c:v>
                </c:pt>
                <c:pt idx="19">
                  <c:v>36</c:v>
                </c:pt>
                <c:pt idx="20">
                  <c:v>34</c:v>
                </c:pt>
                <c:pt idx="21">
                  <c:v>31</c:v>
                </c:pt>
                <c:pt idx="22">
                  <c:v>34</c:v>
                </c:pt>
                <c:pt idx="23">
                  <c:v>110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0FC-4012-83DE-7144CA5A8A76}"/>
            </c:ext>
          </c:extLst>
        </c:ser>
        <c:ser>
          <c:idx val="1"/>
          <c:order val="1"/>
          <c:tx>
            <c:strRef>
              <c:f>'28.09 KIRA-KYALIWAJALA-24h 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'28.09 KIRA-KYALIWAJALA-24h 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'28.09 KIRA-KYALIWAJALA-24h '!$AF$10:$AF$33</c:f>
              <c:numCache>
                <c:formatCode>0</c:formatCode>
                <c:ptCount val="24"/>
                <c:pt idx="0">
                  <c:v>631</c:v>
                </c:pt>
                <c:pt idx="1">
                  <c:v>895</c:v>
                </c:pt>
                <c:pt idx="2">
                  <c:v>946</c:v>
                </c:pt>
                <c:pt idx="3">
                  <c:v>897</c:v>
                </c:pt>
                <c:pt idx="4">
                  <c:v>858</c:v>
                </c:pt>
                <c:pt idx="5">
                  <c:v>742</c:v>
                </c:pt>
                <c:pt idx="6">
                  <c:v>844</c:v>
                </c:pt>
                <c:pt idx="7">
                  <c:v>717</c:v>
                </c:pt>
                <c:pt idx="8">
                  <c:v>558</c:v>
                </c:pt>
                <c:pt idx="9">
                  <c:v>718</c:v>
                </c:pt>
                <c:pt idx="10">
                  <c:v>613</c:v>
                </c:pt>
                <c:pt idx="11">
                  <c:v>689</c:v>
                </c:pt>
                <c:pt idx="12">
                  <c:v>544</c:v>
                </c:pt>
                <c:pt idx="13">
                  <c:v>620</c:v>
                </c:pt>
                <c:pt idx="14">
                  <c:v>505</c:v>
                </c:pt>
                <c:pt idx="15">
                  <c:v>417</c:v>
                </c:pt>
                <c:pt idx="16">
                  <c:v>355</c:v>
                </c:pt>
                <c:pt idx="17">
                  <c:v>192</c:v>
                </c:pt>
                <c:pt idx="18">
                  <c:v>85</c:v>
                </c:pt>
                <c:pt idx="19">
                  <c:v>79</c:v>
                </c:pt>
                <c:pt idx="20">
                  <c:v>64</c:v>
                </c:pt>
                <c:pt idx="21">
                  <c:v>85</c:v>
                </c:pt>
                <c:pt idx="22">
                  <c:v>61</c:v>
                </c:pt>
                <c:pt idx="23">
                  <c:v>197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0FC-4012-83DE-7144CA5A8A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866240"/>
        <c:axId val="115888512"/>
      </c:lineChart>
      <c:catAx>
        <c:axId val="11586624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5888512"/>
        <c:crosses val="autoZero"/>
        <c:auto val="1"/>
        <c:lblAlgn val="ctr"/>
        <c:lblOffset val="100"/>
        <c:noMultiLvlLbl val="0"/>
      </c:catAx>
      <c:valAx>
        <c:axId val="1158885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586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2D8-46E3-B7C0-9EDAC46A4A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2D8-46E3-B7C0-9EDAC46A4A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2D8-46E3-B7C0-9EDAC46A4A7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2D8-46E3-B7C0-9EDAC46A4A7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2D8-46E3-B7C0-9EDAC46A4A7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2D8-46E3-B7C0-9EDAC46A4A7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2D8-46E3-B7C0-9EDAC46A4A7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2D8-46E3-B7C0-9EDAC46A4A7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2D8-46E3-B7C0-9EDAC46A4A7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2D8-46E3-B7C0-9EDAC46A4A7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2D8-46E3-B7C0-9EDAC46A4A7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2D8-46E3-B7C0-9EDAC46A4A7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2D8-46E3-B7C0-9EDAC46A4A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'28.09 KIRA-KYALIWAJALA-24h 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'28.09 KIRA-KYALIWAJALA-24h '!$C$107:$N$107</c:f>
              <c:numCache>
                <c:formatCode>0.0%</c:formatCode>
                <c:ptCount val="12"/>
                <c:pt idx="0">
                  <c:v>0.20419103313840156</c:v>
                </c:pt>
                <c:pt idx="1">
                  <c:v>0.18534762833008447</c:v>
                </c:pt>
                <c:pt idx="2">
                  <c:v>3.4600389863547756E-2</c:v>
                </c:pt>
                <c:pt idx="3">
                  <c:v>7.3911630929174785E-2</c:v>
                </c:pt>
                <c:pt idx="4">
                  <c:v>1.4619883040935672E-3</c:v>
                </c:pt>
                <c:pt idx="5">
                  <c:v>1.2995451591942819E-3</c:v>
                </c:pt>
                <c:pt idx="6">
                  <c:v>3.9473684210526314E-2</c:v>
                </c:pt>
                <c:pt idx="7">
                  <c:v>8.0409356725146194E-3</c:v>
                </c:pt>
                <c:pt idx="8">
                  <c:v>1.5432098765432098E-3</c:v>
                </c:pt>
                <c:pt idx="9">
                  <c:v>1.2183235867446393E-3</c:v>
                </c:pt>
                <c:pt idx="10">
                  <c:v>0.4489116309291748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2D8-46E3-B7C0-9EDAC46A4A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7F6-4F58-8D05-710CB698A7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7F6-4F58-8D05-710CB698A79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7F6-4F58-8D05-710CB698A79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7F6-4F58-8D05-710CB698A79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7F6-4F58-8D05-710CB698A79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7F6-4F58-8D05-710CB698A79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7F6-4F58-8D05-710CB698A79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7F6-4F58-8D05-710CB698A79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7F6-4F58-8D05-710CB698A79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7F6-4F58-8D05-710CB698A79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7F6-4F58-8D05-710CB698A79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7F6-4F58-8D05-710CB698A79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7F6-4F58-8D05-710CB698A79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'28.09 KIRA-KYALIWAJALA-24h 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'28.09 KIRA-KYALIWAJALA-24h '!$C$108:$N$108</c:f>
              <c:numCache>
                <c:formatCode>0.00%</c:formatCode>
                <c:ptCount val="12"/>
                <c:pt idx="0">
                  <c:v>0.3705232129697863</c:v>
                </c:pt>
                <c:pt idx="1">
                  <c:v>0.33633014001473838</c:v>
                </c:pt>
                <c:pt idx="2">
                  <c:v>6.2785556374355192E-2</c:v>
                </c:pt>
                <c:pt idx="3">
                  <c:v>0.13411938098747236</c:v>
                </c:pt>
                <c:pt idx="4">
                  <c:v>2.6529108327192335E-3</c:v>
                </c:pt>
                <c:pt idx="5">
                  <c:v>2.3581429624170967E-3</c:v>
                </c:pt>
                <c:pt idx="6">
                  <c:v>7.1628592483419309E-2</c:v>
                </c:pt>
                <c:pt idx="7">
                  <c:v>1.4591009579955785E-2</c:v>
                </c:pt>
                <c:pt idx="8">
                  <c:v>2.8002947678703021E-3</c:v>
                </c:pt>
                <c:pt idx="9">
                  <c:v>2.2107590272660281E-3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7F6-4F58-8D05-710CB698A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'[5]28.09 Kira-Kyaliwajala-24h'!$AE$9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'[5]28.09 Kira-Kyaliwajala-24h'!$R$10:$R$33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'[5]28.09 Kira-Kyaliwajala-24h'!$AE$10:$AE$33</c:f>
              <c:numCache>
                <c:formatCode>General</c:formatCode>
                <c:ptCount val="24"/>
                <c:pt idx="0">
                  <c:v>349</c:v>
                </c:pt>
                <c:pt idx="1">
                  <c:v>510</c:v>
                </c:pt>
                <c:pt idx="2">
                  <c:v>508</c:v>
                </c:pt>
                <c:pt idx="3">
                  <c:v>503</c:v>
                </c:pt>
                <c:pt idx="4">
                  <c:v>445</c:v>
                </c:pt>
                <c:pt idx="5">
                  <c:v>396</c:v>
                </c:pt>
                <c:pt idx="6">
                  <c:v>500</c:v>
                </c:pt>
                <c:pt idx="7">
                  <c:v>417</c:v>
                </c:pt>
                <c:pt idx="8">
                  <c:v>321</c:v>
                </c:pt>
                <c:pt idx="9">
                  <c:v>401</c:v>
                </c:pt>
                <c:pt idx="10">
                  <c:v>399</c:v>
                </c:pt>
                <c:pt idx="11">
                  <c:v>370</c:v>
                </c:pt>
                <c:pt idx="12">
                  <c:v>284</c:v>
                </c:pt>
                <c:pt idx="13">
                  <c:v>308</c:v>
                </c:pt>
                <c:pt idx="14">
                  <c:v>262</c:v>
                </c:pt>
                <c:pt idx="15">
                  <c:v>210</c:v>
                </c:pt>
                <c:pt idx="16">
                  <c:v>215</c:v>
                </c:pt>
                <c:pt idx="17">
                  <c:v>98</c:v>
                </c:pt>
                <c:pt idx="18">
                  <c:v>44</c:v>
                </c:pt>
                <c:pt idx="19">
                  <c:v>36</c:v>
                </c:pt>
                <c:pt idx="20">
                  <c:v>34</c:v>
                </c:pt>
                <c:pt idx="21">
                  <c:v>31</c:v>
                </c:pt>
                <c:pt idx="22">
                  <c:v>34</c:v>
                </c:pt>
                <c:pt idx="23">
                  <c:v>110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6D9-437A-B6FD-94D3EBD2E55F}"/>
            </c:ext>
          </c:extLst>
        </c:ser>
        <c:ser>
          <c:idx val="1"/>
          <c:order val="1"/>
          <c:tx>
            <c:strRef>
              <c:f>'[5]28.09 Kira-Kyaliwajala-24h'!$AF$9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'[5]28.09 Kira-Kyaliwajala-24h'!$R$10:$R$33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'[5]28.09 Kira-Kyaliwajala-24h'!$AF$10:$AF$33</c:f>
              <c:numCache>
                <c:formatCode>General</c:formatCode>
                <c:ptCount val="24"/>
                <c:pt idx="0">
                  <c:v>631</c:v>
                </c:pt>
                <c:pt idx="1">
                  <c:v>895</c:v>
                </c:pt>
                <c:pt idx="2">
                  <c:v>946</c:v>
                </c:pt>
                <c:pt idx="3">
                  <c:v>897</c:v>
                </c:pt>
                <c:pt idx="4">
                  <c:v>858</c:v>
                </c:pt>
                <c:pt idx="5">
                  <c:v>742</c:v>
                </c:pt>
                <c:pt idx="6">
                  <c:v>844</c:v>
                </c:pt>
                <c:pt idx="7">
                  <c:v>717</c:v>
                </c:pt>
                <c:pt idx="8">
                  <c:v>558</c:v>
                </c:pt>
                <c:pt idx="9">
                  <c:v>718</c:v>
                </c:pt>
                <c:pt idx="10">
                  <c:v>613</c:v>
                </c:pt>
                <c:pt idx="11">
                  <c:v>689</c:v>
                </c:pt>
                <c:pt idx="12">
                  <c:v>544</c:v>
                </c:pt>
                <c:pt idx="13">
                  <c:v>620</c:v>
                </c:pt>
                <c:pt idx="14">
                  <c:v>505</c:v>
                </c:pt>
                <c:pt idx="15">
                  <c:v>417</c:v>
                </c:pt>
                <c:pt idx="16">
                  <c:v>355</c:v>
                </c:pt>
                <c:pt idx="17">
                  <c:v>192</c:v>
                </c:pt>
                <c:pt idx="18">
                  <c:v>85</c:v>
                </c:pt>
                <c:pt idx="19">
                  <c:v>79</c:v>
                </c:pt>
                <c:pt idx="20">
                  <c:v>64</c:v>
                </c:pt>
                <c:pt idx="21">
                  <c:v>85</c:v>
                </c:pt>
                <c:pt idx="22">
                  <c:v>61</c:v>
                </c:pt>
                <c:pt idx="23">
                  <c:v>197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6D9-437A-B6FD-94D3EBD2E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8064560"/>
        <c:axId val="338072176"/>
      </c:lineChart>
      <c:catAx>
        <c:axId val="33806456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38072176"/>
        <c:crosses val="autoZero"/>
        <c:auto val="1"/>
        <c:lblAlgn val="ctr"/>
        <c:lblOffset val="100"/>
        <c:noMultiLvlLbl val="0"/>
      </c:catAx>
      <c:valAx>
        <c:axId val="3380721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38064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B0B-4444-9BBB-AD21A6C79ED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B0B-4444-9BBB-AD21A6C79ED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B0B-4444-9BBB-AD21A6C79ED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B0B-4444-9BBB-AD21A6C79ED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B0B-4444-9BBB-AD21A6C79ED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B0B-4444-9BBB-AD21A6C79ED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B0B-4444-9BBB-AD21A6C79ED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B0B-4444-9BBB-AD21A6C79ED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B0B-4444-9BBB-AD21A6C79ED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B0B-4444-9BBB-AD21A6C79ED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B0B-4444-9BBB-AD21A6C79ED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B0B-4444-9BBB-AD21A6C79ED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B0B-4444-9BBB-AD21A6C79E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'[5]28.09 Kira-Kyaliwajala-24h'!$C$9:$N$9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'[5]28.09 Kira-Kyaliwajala-24h'!$C$107:$N$107</c:f>
              <c:numCache>
                <c:formatCode>General</c:formatCode>
                <c:ptCount val="12"/>
                <c:pt idx="0">
                  <c:v>0.20419103313840156</c:v>
                </c:pt>
                <c:pt idx="1">
                  <c:v>0.18534762833008447</c:v>
                </c:pt>
                <c:pt idx="2">
                  <c:v>3.4600389863547756E-2</c:v>
                </c:pt>
                <c:pt idx="3">
                  <c:v>7.3911630929174785E-2</c:v>
                </c:pt>
                <c:pt idx="4">
                  <c:v>1.4619883040935672E-3</c:v>
                </c:pt>
                <c:pt idx="5">
                  <c:v>1.2995451591942819E-3</c:v>
                </c:pt>
                <c:pt idx="6">
                  <c:v>3.9473684210526314E-2</c:v>
                </c:pt>
                <c:pt idx="7">
                  <c:v>8.0409356725146194E-3</c:v>
                </c:pt>
                <c:pt idx="8">
                  <c:v>1.5432098765432098E-3</c:v>
                </c:pt>
                <c:pt idx="9">
                  <c:v>1.2183235867446393E-3</c:v>
                </c:pt>
                <c:pt idx="10">
                  <c:v>0.4489116309291748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B0B-4444-9BBB-AD21A6C79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C01-4561-AB00-3811C09E239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C01-4561-AB00-3811C09E239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C01-4561-AB00-3811C09E239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C01-4561-AB00-3811C09E239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C01-4561-AB00-3811C09E239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C01-4561-AB00-3811C09E239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C01-4561-AB00-3811C09E239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C01-4561-AB00-3811C09E239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C01-4561-AB00-3811C09E239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C01-4561-AB00-3811C09E239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C01-4561-AB00-3811C09E239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C01-4561-AB00-3811C09E239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C01-4561-AB00-3811C09E239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'[5]28.09 Kira-Kyaliwajala-24h'!$C$9:$N$9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'[5]28.09 Kira-Kyaliwajala-24h'!$C$108:$N$108</c:f>
              <c:numCache>
                <c:formatCode>General</c:formatCode>
                <c:ptCount val="12"/>
                <c:pt idx="0">
                  <c:v>0.3705232129697863</c:v>
                </c:pt>
                <c:pt idx="1">
                  <c:v>0.33633014001473838</c:v>
                </c:pt>
                <c:pt idx="2">
                  <c:v>6.2785556374355192E-2</c:v>
                </c:pt>
                <c:pt idx="3">
                  <c:v>0.13411938098747236</c:v>
                </c:pt>
                <c:pt idx="4">
                  <c:v>2.6529108327192335E-3</c:v>
                </c:pt>
                <c:pt idx="5">
                  <c:v>2.3581429624170967E-3</c:v>
                </c:pt>
                <c:pt idx="6">
                  <c:v>7.1628592483419309E-2</c:v>
                </c:pt>
                <c:pt idx="7">
                  <c:v>1.4591009579955785E-2</c:v>
                </c:pt>
                <c:pt idx="8">
                  <c:v>2.8002947678703021E-3</c:v>
                </c:pt>
                <c:pt idx="9">
                  <c:v>2.2107590272660281E-3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C01-4561-AB00-3811C09E23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'28.09 KYALIWAJALA-KIRA-24h'!$AE$9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'28.09 KYALIWAJALA-KIRA-24h'!$R$10:$R$33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'28.09 KYALIWAJALA-KIRA-24h'!$AE$10:$AE$33</c:f>
              <c:numCache>
                <c:formatCode>0</c:formatCode>
                <c:ptCount val="24"/>
                <c:pt idx="0">
                  <c:v>136</c:v>
                </c:pt>
                <c:pt idx="1">
                  <c:v>262</c:v>
                </c:pt>
                <c:pt idx="2">
                  <c:v>291</c:v>
                </c:pt>
                <c:pt idx="3">
                  <c:v>344</c:v>
                </c:pt>
                <c:pt idx="4">
                  <c:v>327</c:v>
                </c:pt>
                <c:pt idx="5">
                  <c:v>341</c:v>
                </c:pt>
                <c:pt idx="6">
                  <c:v>317</c:v>
                </c:pt>
                <c:pt idx="7">
                  <c:v>316</c:v>
                </c:pt>
                <c:pt idx="8">
                  <c:v>341</c:v>
                </c:pt>
                <c:pt idx="9">
                  <c:v>288</c:v>
                </c:pt>
                <c:pt idx="10">
                  <c:v>273</c:v>
                </c:pt>
                <c:pt idx="11">
                  <c:v>355</c:v>
                </c:pt>
                <c:pt idx="12">
                  <c:v>299</c:v>
                </c:pt>
                <c:pt idx="13">
                  <c:v>336</c:v>
                </c:pt>
                <c:pt idx="14">
                  <c:v>290</c:v>
                </c:pt>
                <c:pt idx="15">
                  <c:v>342</c:v>
                </c:pt>
                <c:pt idx="16">
                  <c:v>242</c:v>
                </c:pt>
                <c:pt idx="17">
                  <c:v>175</c:v>
                </c:pt>
                <c:pt idx="18">
                  <c:v>137</c:v>
                </c:pt>
                <c:pt idx="19">
                  <c:v>91</c:v>
                </c:pt>
                <c:pt idx="20">
                  <c:v>67</c:v>
                </c:pt>
                <c:pt idx="21">
                  <c:v>44</c:v>
                </c:pt>
                <c:pt idx="22">
                  <c:v>21</c:v>
                </c:pt>
                <c:pt idx="23">
                  <c:v>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72E-4391-A28D-D8F52E168D15}"/>
            </c:ext>
          </c:extLst>
        </c:ser>
        <c:ser>
          <c:idx val="1"/>
          <c:order val="1"/>
          <c:tx>
            <c:strRef>
              <c:f>'28.09 KYALIWAJALA-KIRA-24h'!$AF$9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'28.09 KYALIWAJALA-KIRA-24h'!$R$10:$R$33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'28.09 KYALIWAJALA-KIRA-24h'!$AF$10:$AF$33</c:f>
              <c:numCache>
                <c:formatCode>0</c:formatCode>
                <c:ptCount val="24"/>
                <c:pt idx="0">
                  <c:v>387</c:v>
                </c:pt>
                <c:pt idx="1">
                  <c:v>551</c:v>
                </c:pt>
                <c:pt idx="2">
                  <c:v>592</c:v>
                </c:pt>
                <c:pt idx="3">
                  <c:v>641</c:v>
                </c:pt>
                <c:pt idx="4">
                  <c:v>607</c:v>
                </c:pt>
                <c:pt idx="5">
                  <c:v>649</c:v>
                </c:pt>
                <c:pt idx="6">
                  <c:v>599</c:v>
                </c:pt>
                <c:pt idx="7">
                  <c:v>582</c:v>
                </c:pt>
                <c:pt idx="8">
                  <c:v>599</c:v>
                </c:pt>
                <c:pt idx="9">
                  <c:v>482</c:v>
                </c:pt>
                <c:pt idx="10">
                  <c:v>389</c:v>
                </c:pt>
                <c:pt idx="11">
                  <c:v>585</c:v>
                </c:pt>
                <c:pt idx="12">
                  <c:v>571</c:v>
                </c:pt>
                <c:pt idx="13">
                  <c:v>603</c:v>
                </c:pt>
                <c:pt idx="14">
                  <c:v>458</c:v>
                </c:pt>
                <c:pt idx="15">
                  <c:v>547</c:v>
                </c:pt>
                <c:pt idx="16">
                  <c:v>382</c:v>
                </c:pt>
                <c:pt idx="17">
                  <c:v>255</c:v>
                </c:pt>
                <c:pt idx="18">
                  <c:v>224</c:v>
                </c:pt>
                <c:pt idx="19">
                  <c:v>149</c:v>
                </c:pt>
                <c:pt idx="20">
                  <c:v>110</c:v>
                </c:pt>
                <c:pt idx="21">
                  <c:v>77</c:v>
                </c:pt>
                <c:pt idx="22">
                  <c:v>58</c:v>
                </c:pt>
                <c:pt idx="23">
                  <c:v>107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72E-4391-A28D-D8F52E168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410240"/>
        <c:axId val="114411776"/>
      </c:lineChart>
      <c:catAx>
        <c:axId val="11441024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4411776"/>
        <c:crosses val="autoZero"/>
        <c:auto val="1"/>
        <c:lblAlgn val="ctr"/>
        <c:lblOffset val="100"/>
        <c:noMultiLvlLbl val="0"/>
      </c:catAx>
      <c:valAx>
        <c:axId val="1144117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4410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A88-4350-B88C-4415C9255F8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A88-4350-B88C-4415C9255F8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A88-4350-B88C-4415C9255F8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A88-4350-B88C-4415C9255F8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A88-4350-B88C-4415C9255F8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A88-4350-B88C-4415C9255F8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A88-4350-B88C-4415C9255F8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A88-4350-B88C-4415C9255F8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A88-4350-B88C-4415C9255F8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A88-4350-B88C-4415C9255F8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A88-4350-B88C-4415C9255F8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A88-4350-B88C-4415C9255F8B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A88-4350-B88C-4415C9255F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'28.09 KYALIWAJALA-KIRA-24h'!$C$9:$N$9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'28.09 KYALIWAJALA-KIRA-24h'!$C$107:$N$107</c:f>
              <c:numCache>
                <c:formatCode>0.0%</c:formatCode>
                <c:ptCount val="12"/>
                <c:pt idx="0">
                  <c:v>0.3807330458643669</c:v>
                </c:pt>
                <c:pt idx="1">
                  <c:v>5.2822422579380635E-2</c:v>
                </c:pt>
                <c:pt idx="2">
                  <c:v>4.1748333986671896E-2</c:v>
                </c:pt>
                <c:pt idx="3">
                  <c:v>3.4986279890239121E-2</c:v>
                </c:pt>
                <c:pt idx="4">
                  <c:v>1.862014896119169E-3</c:v>
                </c:pt>
                <c:pt idx="5">
                  <c:v>1.0780086240689925E-3</c:v>
                </c:pt>
                <c:pt idx="6">
                  <c:v>2.724421795374363E-2</c:v>
                </c:pt>
                <c:pt idx="7">
                  <c:v>1.2348098784790278E-2</c:v>
                </c:pt>
                <c:pt idx="8">
                  <c:v>3.1360250882007056E-3</c:v>
                </c:pt>
                <c:pt idx="9">
                  <c:v>1.4700117600940808E-3</c:v>
                </c:pt>
                <c:pt idx="10">
                  <c:v>0.44247353978831833</c:v>
                </c:pt>
                <c:pt idx="11">
                  <c:v>9.800078400627205E-5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A88-4350-B88C-4415C9255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A41-4043-9F32-A2EB9921FAC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A41-4043-9F32-A2EB9921FAC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A41-4043-9F32-A2EB9921FAC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A41-4043-9F32-A2EB9921FAC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A41-4043-9F32-A2EB9921FAC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A41-4043-9F32-A2EB9921FAC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A41-4043-9F32-A2EB9921FAC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A41-4043-9F32-A2EB9921FAC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A41-4043-9F32-A2EB9921FAC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A41-4043-9F32-A2EB9921FAC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A41-4043-9F32-A2EB9921FAC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A41-4043-9F32-A2EB9921FAC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A41-4043-9F32-A2EB9921FAC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'28.09 KYALIWAJALA-KIRA-24h'!$C$9:$N$9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'28.09 KYALIWAJALA-KIRA-24h'!$C$108:$N$108</c:f>
              <c:numCache>
                <c:formatCode>0.00%</c:formatCode>
                <c:ptCount val="12"/>
                <c:pt idx="0">
                  <c:v>0.68289681842151517</c:v>
                </c:pt>
                <c:pt idx="1">
                  <c:v>9.474424327649851E-2</c:v>
                </c:pt>
                <c:pt idx="2">
                  <c:v>7.4881349973633327E-2</c:v>
                </c:pt>
                <c:pt idx="3">
                  <c:v>6.2752680611706801E-2</c:v>
                </c:pt>
                <c:pt idx="4">
                  <c:v>3.3397785199507824E-3</c:v>
                </c:pt>
                <c:pt idx="5">
                  <c:v>1.9335559852346634E-3</c:v>
                </c:pt>
                <c:pt idx="6">
                  <c:v>4.886623308138513E-2</c:v>
                </c:pt>
                <c:pt idx="7">
                  <c:v>2.2148004921778871E-2</c:v>
                </c:pt>
                <c:pt idx="8">
                  <c:v>5.6248901388644751E-3</c:v>
                </c:pt>
                <c:pt idx="9">
                  <c:v>2.6366672525927229E-3</c:v>
                </c:pt>
                <c:pt idx="11">
                  <c:v>1.7577781683951485E-4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A41-4043-9F32-A2EB9921F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'[5]28.09 Kyaliwajala-Kira-24h'!$AE$9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'[5]28.09 Kyaliwajala-Kira-24h'!$R$10:$R$33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'[5]28.09 Kyaliwajala-Kira-24h'!$AE$10:$AE$33</c:f>
              <c:numCache>
                <c:formatCode>General</c:formatCode>
                <c:ptCount val="24"/>
                <c:pt idx="0">
                  <c:v>136</c:v>
                </c:pt>
                <c:pt idx="1">
                  <c:v>262</c:v>
                </c:pt>
                <c:pt idx="2">
                  <c:v>291</c:v>
                </c:pt>
                <c:pt idx="3">
                  <c:v>344</c:v>
                </c:pt>
                <c:pt idx="4">
                  <c:v>327</c:v>
                </c:pt>
                <c:pt idx="5">
                  <c:v>341</c:v>
                </c:pt>
                <c:pt idx="6">
                  <c:v>317</c:v>
                </c:pt>
                <c:pt idx="7">
                  <c:v>316</c:v>
                </c:pt>
                <c:pt idx="8">
                  <c:v>341</c:v>
                </c:pt>
                <c:pt idx="9">
                  <c:v>288</c:v>
                </c:pt>
                <c:pt idx="10">
                  <c:v>273</c:v>
                </c:pt>
                <c:pt idx="11">
                  <c:v>355</c:v>
                </c:pt>
                <c:pt idx="12">
                  <c:v>299</c:v>
                </c:pt>
                <c:pt idx="13">
                  <c:v>336</c:v>
                </c:pt>
                <c:pt idx="14">
                  <c:v>290</c:v>
                </c:pt>
                <c:pt idx="15">
                  <c:v>342</c:v>
                </c:pt>
                <c:pt idx="16">
                  <c:v>242</c:v>
                </c:pt>
                <c:pt idx="17">
                  <c:v>175</c:v>
                </c:pt>
                <c:pt idx="18">
                  <c:v>137</c:v>
                </c:pt>
                <c:pt idx="19">
                  <c:v>91</c:v>
                </c:pt>
                <c:pt idx="20">
                  <c:v>67</c:v>
                </c:pt>
                <c:pt idx="21">
                  <c:v>44</c:v>
                </c:pt>
                <c:pt idx="22">
                  <c:v>21</c:v>
                </c:pt>
                <c:pt idx="23">
                  <c:v>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AA-42ED-89DE-649504B2250A}"/>
            </c:ext>
          </c:extLst>
        </c:ser>
        <c:ser>
          <c:idx val="1"/>
          <c:order val="1"/>
          <c:tx>
            <c:strRef>
              <c:f>'[5]28.09 Kyaliwajala-Kira-24h'!$AF$9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'[5]28.09 Kyaliwajala-Kira-24h'!$R$10:$R$33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'[5]28.09 Kyaliwajala-Kira-24h'!$AF$10:$AF$33</c:f>
              <c:numCache>
                <c:formatCode>General</c:formatCode>
                <c:ptCount val="24"/>
                <c:pt idx="0">
                  <c:v>387</c:v>
                </c:pt>
                <c:pt idx="1">
                  <c:v>551</c:v>
                </c:pt>
                <c:pt idx="2">
                  <c:v>592</c:v>
                </c:pt>
                <c:pt idx="3">
                  <c:v>641</c:v>
                </c:pt>
                <c:pt idx="4">
                  <c:v>607</c:v>
                </c:pt>
                <c:pt idx="5">
                  <c:v>649</c:v>
                </c:pt>
                <c:pt idx="6">
                  <c:v>599</c:v>
                </c:pt>
                <c:pt idx="7">
                  <c:v>582</c:v>
                </c:pt>
                <c:pt idx="8">
                  <c:v>599</c:v>
                </c:pt>
                <c:pt idx="9">
                  <c:v>482</c:v>
                </c:pt>
                <c:pt idx="10">
                  <c:v>389</c:v>
                </c:pt>
                <c:pt idx="11">
                  <c:v>585</c:v>
                </c:pt>
                <c:pt idx="12">
                  <c:v>571</c:v>
                </c:pt>
                <c:pt idx="13">
                  <c:v>603</c:v>
                </c:pt>
                <c:pt idx="14">
                  <c:v>458</c:v>
                </c:pt>
                <c:pt idx="15">
                  <c:v>547</c:v>
                </c:pt>
                <c:pt idx="16">
                  <c:v>382</c:v>
                </c:pt>
                <c:pt idx="17">
                  <c:v>255</c:v>
                </c:pt>
                <c:pt idx="18">
                  <c:v>224</c:v>
                </c:pt>
                <c:pt idx="19">
                  <c:v>149</c:v>
                </c:pt>
                <c:pt idx="20">
                  <c:v>110</c:v>
                </c:pt>
                <c:pt idx="21">
                  <c:v>77</c:v>
                </c:pt>
                <c:pt idx="22">
                  <c:v>58</c:v>
                </c:pt>
                <c:pt idx="23">
                  <c:v>107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2AA-42ED-89DE-649504B22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8065648"/>
        <c:axId val="338076528"/>
      </c:lineChart>
      <c:catAx>
        <c:axId val="33806564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38076528"/>
        <c:crosses val="autoZero"/>
        <c:auto val="1"/>
        <c:lblAlgn val="ctr"/>
        <c:lblOffset val="100"/>
        <c:noMultiLvlLbl val="0"/>
      </c:catAx>
      <c:valAx>
        <c:axId val="3380765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38065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50-44D5-A366-FBBDDD0D77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50-44D5-A366-FBBDDD0D77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50-44D5-A366-FBBDDD0D77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50-44D5-A366-FBBDDD0D77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850-44D5-A366-FBBDDD0D771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850-44D5-A366-FBBDDD0D771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850-44D5-A366-FBBDDD0D771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850-44D5-A366-FBBDDD0D771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850-44D5-A366-FBBDDD0D771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850-44D5-A366-FBBDDD0D771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850-44D5-A366-FBBDDD0D771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850-44D5-A366-FBBDDD0D771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850-44D5-A366-FBBDDD0D77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'[5]28.09 Kyaliwajala-Kira-24h'!$C$9:$N$9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'[5]28.09 Kyaliwajala-Kira-24h'!$C$107:$N$107</c:f>
              <c:numCache>
                <c:formatCode>General</c:formatCode>
                <c:ptCount val="12"/>
                <c:pt idx="0">
                  <c:v>0.3807330458643669</c:v>
                </c:pt>
                <c:pt idx="1">
                  <c:v>5.2822422579380635E-2</c:v>
                </c:pt>
                <c:pt idx="2">
                  <c:v>4.1748333986671896E-2</c:v>
                </c:pt>
                <c:pt idx="3">
                  <c:v>3.4986279890239121E-2</c:v>
                </c:pt>
                <c:pt idx="4">
                  <c:v>1.862014896119169E-3</c:v>
                </c:pt>
                <c:pt idx="5">
                  <c:v>1.0780086240689925E-3</c:v>
                </c:pt>
                <c:pt idx="6">
                  <c:v>2.724421795374363E-2</c:v>
                </c:pt>
                <c:pt idx="7">
                  <c:v>1.2348098784790278E-2</c:v>
                </c:pt>
                <c:pt idx="8">
                  <c:v>3.1360250882007056E-3</c:v>
                </c:pt>
                <c:pt idx="9">
                  <c:v>1.4700117600940808E-3</c:v>
                </c:pt>
                <c:pt idx="10">
                  <c:v>0.44247353978831833</c:v>
                </c:pt>
                <c:pt idx="11">
                  <c:v>9.800078400627205E-5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850-44D5-A366-FBBDDD0D77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C19-4504-B019-2C81EFE45B6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C19-4504-B019-2C81EFE45B6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C19-4504-B019-2C81EFE45B6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C19-4504-B019-2C81EFE45B6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C19-4504-B019-2C81EFE45B6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C19-4504-B019-2C81EFE45B6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C19-4504-B019-2C81EFE45B6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C19-4504-B019-2C81EFE45B6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C19-4504-B019-2C81EFE45B6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C19-4504-B019-2C81EFE45B6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C19-4504-B019-2C81EFE45B6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C19-4504-B019-2C81EFE45B6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C19-4504-B019-2C81EFE45B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'[5]28.09 Kyaliwajala-Kira-24h'!$C$9:$N$9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'[5]28.09 Kyaliwajala-Kira-24h'!$C$108:$N$108</c:f>
              <c:numCache>
                <c:formatCode>General</c:formatCode>
                <c:ptCount val="12"/>
                <c:pt idx="0">
                  <c:v>0.68289681842151517</c:v>
                </c:pt>
                <c:pt idx="1">
                  <c:v>9.474424327649851E-2</c:v>
                </c:pt>
                <c:pt idx="2">
                  <c:v>7.4881349973633327E-2</c:v>
                </c:pt>
                <c:pt idx="3">
                  <c:v>6.2752680611706801E-2</c:v>
                </c:pt>
                <c:pt idx="4">
                  <c:v>3.3397785199507824E-3</c:v>
                </c:pt>
                <c:pt idx="5">
                  <c:v>1.9335559852346634E-3</c:v>
                </c:pt>
                <c:pt idx="6">
                  <c:v>4.886623308138513E-2</c:v>
                </c:pt>
                <c:pt idx="7">
                  <c:v>2.2148004921778871E-2</c:v>
                </c:pt>
                <c:pt idx="8">
                  <c:v>5.6248901388644751E-3</c:v>
                </c:pt>
                <c:pt idx="9">
                  <c:v>2.6366672525927229E-3</c:v>
                </c:pt>
                <c:pt idx="11">
                  <c:v>1.7577781683951485E-4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C19-4504-B019-2C81EFE45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'29.09 Kira-Kyaliwajala'!$AE$9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'29.09 Kira-Kyaliwajala'!$R$10:$R$21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'29.09 Kira-Kyaliwajala'!$AE$10:$AE$21</c:f>
              <c:numCache>
                <c:formatCode>0</c:formatCode>
                <c:ptCount val="12"/>
                <c:pt idx="0">
                  <c:v>243</c:v>
                </c:pt>
                <c:pt idx="1">
                  <c:v>303</c:v>
                </c:pt>
                <c:pt idx="2">
                  <c:v>398</c:v>
                </c:pt>
                <c:pt idx="3">
                  <c:v>365</c:v>
                </c:pt>
                <c:pt idx="4">
                  <c:v>380</c:v>
                </c:pt>
                <c:pt idx="5">
                  <c:v>320</c:v>
                </c:pt>
                <c:pt idx="6">
                  <c:v>276</c:v>
                </c:pt>
                <c:pt idx="7">
                  <c:v>392</c:v>
                </c:pt>
                <c:pt idx="8">
                  <c:v>416</c:v>
                </c:pt>
                <c:pt idx="9">
                  <c:v>413</c:v>
                </c:pt>
                <c:pt idx="10">
                  <c:v>390</c:v>
                </c:pt>
                <c:pt idx="11">
                  <c:v>410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C8-45AB-8CEF-A7108B6754B8}"/>
            </c:ext>
          </c:extLst>
        </c:ser>
        <c:ser>
          <c:idx val="1"/>
          <c:order val="1"/>
          <c:tx>
            <c:strRef>
              <c:f>'29.09 Kira-Kyaliwajala'!$AF$9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'29.09 Kira-Kyaliwajala'!$R$10:$R$21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'29.09 Kira-Kyaliwajala'!$AF$10:$AF$21</c:f>
              <c:numCache>
                <c:formatCode>0</c:formatCode>
                <c:ptCount val="12"/>
                <c:pt idx="0">
                  <c:v>462</c:v>
                </c:pt>
                <c:pt idx="1">
                  <c:v>590</c:v>
                </c:pt>
                <c:pt idx="2">
                  <c:v>727</c:v>
                </c:pt>
                <c:pt idx="3">
                  <c:v>707</c:v>
                </c:pt>
                <c:pt idx="4">
                  <c:v>668</c:v>
                </c:pt>
                <c:pt idx="5">
                  <c:v>394</c:v>
                </c:pt>
                <c:pt idx="6">
                  <c:v>446</c:v>
                </c:pt>
                <c:pt idx="7">
                  <c:v>676</c:v>
                </c:pt>
                <c:pt idx="8">
                  <c:v>763</c:v>
                </c:pt>
                <c:pt idx="9">
                  <c:v>712</c:v>
                </c:pt>
                <c:pt idx="10">
                  <c:v>664</c:v>
                </c:pt>
                <c:pt idx="11">
                  <c:v>716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5C8-45AB-8CEF-A7108B675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314112"/>
        <c:axId val="116315648"/>
      </c:lineChart>
      <c:catAx>
        <c:axId val="11631411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315648"/>
        <c:crosses val="autoZero"/>
        <c:auto val="1"/>
        <c:lblAlgn val="ctr"/>
        <c:lblOffset val="100"/>
        <c:noMultiLvlLbl val="0"/>
      </c:catAx>
      <c:valAx>
        <c:axId val="116315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314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085-4D7B-92D4-0FE0B8706B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085-4D7B-92D4-0FE0B8706B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085-4D7B-92D4-0FE0B8706B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085-4D7B-92D4-0FE0B8706B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085-4D7B-92D4-0FE0B8706B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085-4D7B-92D4-0FE0B8706B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085-4D7B-92D4-0FE0B8706B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085-4D7B-92D4-0FE0B8706B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085-4D7B-92D4-0FE0B8706B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085-4D7B-92D4-0FE0B8706B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085-4D7B-92D4-0FE0B8706B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085-4D7B-92D4-0FE0B8706BF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085-4D7B-92D4-0FE0B8706B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'29.09 Kira-Kyaliwajala'!$C$9:$N$9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'29.09 Kira-Kyaliwajala'!$C$59:$N$59</c:f>
              <c:numCache>
                <c:formatCode>0.0%</c:formatCode>
                <c:ptCount val="12"/>
                <c:pt idx="0">
                  <c:v>0.20199335548172759</c:v>
                </c:pt>
                <c:pt idx="1">
                  <c:v>0.22684385382059802</c:v>
                </c:pt>
                <c:pt idx="2">
                  <c:v>3.4950166112956808E-2</c:v>
                </c:pt>
                <c:pt idx="3">
                  <c:v>6.9368770764119597E-2</c:v>
                </c:pt>
                <c:pt idx="4">
                  <c:v>1.5946843853820599E-3</c:v>
                </c:pt>
                <c:pt idx="5">
                  <c:v>0</c:v>
                </c:pt>
                <c:pt idx="6">
                  <c:v>2.910299003322259E-2</c:v>
                </c:pt>
                <c:pt idx="7">
                  <c:v>4.5182724252491695E-3</c:v>
                </c:pt>
                <c:pt idx="8">
                  <c:v>3.0564784053156145E-3</c:v>
                </c:pt>
                <c:pt idx="9">
                  <c:v>7.9734219269102995E-4</c:v>
                </c:pt>
                <c:pt idx="10">
                  <c:v>0.42777408637873754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085-4D7B-92D4-0FE0B8706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'29.09 Kira-Kyaliwajala'!$S$9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'29.09 Kira-Kyaliwajala'!$R$10:$R$21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'29.09 Kira-Kyaliwajala'!$S$10:$S$21</c:f>
              <c:numCache>
                <c:formatCode>0</c:formatCode>
                <c:ptCount val="12"/>
                <c:pt idx="0">
                  <c:v>77</c:v>
                </c:pt>
                <c:pt idx="1">
                  <c:v>101</c:v>
                </c:pt>
                <c:pt idx="2">
                  <c:v>129</c:v>
                </c:pt>
                <c:pt idx="3">
                  <c:v>134</c:v>
                </c:pt>
                <c:pt idx="4">
                  <c:v>130</c:v>
                </c:pt>
                <c:pt idx="5">
                  <c:v>142</c:v>
                </c:pt>
                <c:pt idx="6">
                  <c:v>83</c:v>
                </c:pt>
                <c:pt idx="7">
                  <c:v>145</c:v>
                </c:pt>
                <c:pt idx="8">
                  <c:v>168</c:v>
                </c:pt>
                <c:pt idx="9">
                  <c:v>160</c:v>
                </c:pt>
                <c:pt idx="10">
                  <c:v>139</c:v>
                </c:pt>
                <c:pt idx="11">
                  <c:v>112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8B-46B4-90C5-4BE58AC1B7CD}"/>
            </c:ext>
          </c:extLst>
        </c:ser>
        <c:ser>
          <c:idx val="1"/>
          <c:order val="1"/>
          <c:tx>
            <c:strRef>
              <c:f>'29.09 Kira-Kyaliwajala'!$T$9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'29.09 Kira-Kyaliwajala'!$R$10:$R$21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'29.09 Kira-Kyaliwajala'!$T$10:$T$21</c:f>
              <c:numCache>
                <c:formatCode>0</c:formatCode>
                <c:ptCount val="12"/>
                <c:pt idx="0">
                  <c:v>75</c:v>
                </c:pt>
                <c:pt idx="1">
                  <c:v>111</c:v>
                </c:pt>
                <c:pt idx="2">
                  <c:v>166</c:v>
                </c:pt>
                <c:pt idx="3">
                  <c:v>144</c:v>
                </c:pt>
                <c:pt idx="4">
                  <c:v>169</c:v>
                </c:pt>
                <c:pt idx="5">
                  <c:v>89</c:v>
                </c:pt>
                <c:pt idx="6">
                  <c:v>120</c:v>
                </c:pt>
                <c:pt idx="7">
                  <c:v>167</c:v>
                </c:pt>
                <c:pt idx="8">
                  <c:v>146</c:v>
                </c:pt>
                <c:pt idx="9">
                  <c:v>172</c:v>
                </c:pt>
                <c:pt idx="10">
                  <c:v>177</c:v>
                </c:pt>
                <c:pt idx="11">
                  <c:v>171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28B-46B4-90C5-4BE58AC1B7CD}"/>
            </c:ext>
          </c:extLst>
        </c:ser>
        <c:ser>
          <c:idx val="2"/>
          <c:order val="2"/>
          <c:tx>
            <c:strRef>
              <c:f>'29.09 Kira-Kyaliwajala'!$U$9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'29.09 Kira-Kyaliwajala'!$U$10:$U$21</c:f>
              <c:numCache>
                <c:formatCode>0</c:formatCode>
                <c:ptCount val="12"/>
                <c:pt idx="0">
                  <c:v>18</c:v>
                </c:pt>
                <c:pt idx="1">
                  <c:v>20</c:v>
                </c:pt>
                <c:pt idx="2">
                  <c:v>28</c:v>
                </c:pt>
                <c:pt idx="3">
                  <c:v>18</c:v>
                </c:pt>
                <c:pt idx="4">
                  <c:v>14</c:v>
                </c:pt>
                <c:pt idx="5">
                  <c:v>8</c:v>
                </c:pt>
                <c:pt idx="6">
                  <c:v>18</c:v>
                </c:pt>
                <c:pt idx="7">
                  <c:v>30</c:v>
                </c:pt>
                <c:pt idx="8">
                  <c:v>22</c:v>
                </c:pt>
                <c:pt idx="9">
                  <c:v>29</c:v>
                </c:pt>
                <c:pt idx="10">
                  <c:v>13</c:v>
                </c:pt>
                <c:pt idx="11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8B-46B4-90C5-4BE58AC1B7CD}"/>
            </c:ext>
          </c:extLst>
        </c:ser>
        <c:ser>
          <c:idx val="3"/>
          <c:order val="3"/>
          <c:tx>
            <c:strRef>
              <c:f>'29.09 Kira-Kyaliwajala'!$V$9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'29.09 Kira-Kyaliwajala'!$V$10:$V$21</c:f>
              <c:numCache>
                <c:formatCode>0</c:formatCode>
                <c:ptCount val="12"/>
                <c:pt idx="0">
                  <c:v>50</c:v>
                </c:pt>
                <c:pt idx="1">
                  <c:v>45</c:v>
                </c:pt>
                <c:pt idx="2">
                  <c:v>52</c:v>
                </c:pt>
                <c:pt idx="3">
                  <c:v>41</c:v>
                </c:pt>
                <c:pt idx="4">
                  <c:v>33</c:v>
                </c:pt>
                <c:pt idx="5">
                  <c:v>45</c:v>
                </c:pt>
                <c:pt idx="6">
                  <c:v>33</c:v>
                </c:pt>
                <c:pt idx="7">
                  <c:v>39</c:v>
                </c:pt>
                <c:pt idx="8">
                  <c:v>45</c:v>
                </c:pt>
                <c:pt idx="9">
                  <c:v>35</c:v>
                </c:pt>
                <c:pt idx="10">
                  <c:v>42</c:v>
                </c:pt>
                <c:pt idx="11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8B-46B4-90C5-4BE58AC1B7CD}"/>
            </c:ext>
          </c:extLst>
        </c:ser>
        <c:ser>
          <c:idx val="4"/>
          <c:order val="4"/>
          <c:tx>
            <c:strRef>
              <c:f>'29.09 Kira-Kyaliwajala'!$W$9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'29.09 Kira-Kyaliwajala'!$W$10:$W$21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4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8B-46B4-90C5-4BE58AC1B7CD}"/>
            </c:ext>
          </c:extLst>
        </c:ser>
        <c:ser>
          <c:idx val="5"/>
          <c:order val="5"/>
          <c:tx>
            <c:strRef>
              <c:f>'29.09 Kira-Kyaliwajala'!$X$9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'29.09 Kira-Kyaliwajala'!$X$10:$X$21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8B-46B4-90C5-4BE58AC1B7CD}"/>
            </c:ext>
          </c:extLst>
        </c:ser>
        <c:ser>
          <c:idx val="6"/>
          <c:order val="6"/>
          <c:tx>
            <c:strRef>
              <c:f>'29.09 Kira-Kyaliwajala'!$Y$9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Kira-Kyaliwajala'!$Y$10:$Y$21</c:f>
              <c:numCache>
                <c:formatCode>0</c:formatCode>
                <c:ptCount val="12"/>
                <c:pt idx="0">
                  <c:v>20</c:v>
                </c:pt>
                <c:pt idx="1">
                  <c:v>22</c:v>
                </c:pt>
                <c:pt idx="2">
                  <c:v>16</c:v>
                </c:pt>
                <c:pt idx="3">
                  <c:v>25</c:v>
                </c:pt>
                <c:pt idx="4">
                  <c:v>25</c:v>
                </c:pt>
                <c:pt idx="5">
                  <c:v>23</c:v>
                </c:pt>
                <c:pt idx="6">
                  <c:v>16</c:v>
                </c:pt>
                <c:pt idx="7">
                  <c:v>9</c:v>
                </c:pt>
                <c:pt idx="8">
                  <c:v>26</c:v>
                </c:pt>
                <c:pt idx="9">
                  <c:v>11</c:v>
                </c:pt>
                <c:pt idx="10">
                  <c:v>11</c:v>
                </c:pt>
                <c:pt idx="1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8B-46B4-90C5-4BE58AC1B7CD}"/>
            </c:ext>
          </c:extLst>
        </c:ser>
        <c:ser>
          <c:idx val="7"/>
          <c:order val="7"/>
          <c:tx>
            <c:strRef>
              <c:f>'29.09 Kira-Kyaliwajala'!$Z$9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Kira-Kyaliwajala'!$Z$10:$Z$21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0</c:v>
                </c:pt>
                <c:pt idx="4">
                  <c:v>2</c:v>
                </c:pt>
                <c:pt idx="5">
                  <c:v>7</c:v>
                </c:pt>
                <c:pt idx="6">
                  <c:v>4</c:v>
                </c:pt>
                <c:pt idx="7">
                  <c:v>1</c:v>
                </c:pt>
                <c:pt idx="8">
                  <c:v>3</c:v>
                </c:pt>
                <c:pt idx="9">
                  <c:v>3</c:v>
                </c:pt>
                <c:pt idx="10">
                  <c:v>5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28B-46B4-90C5-4BE58AC1B7CD}"/>
            </c:ext>
          </c:extLst>
        </c:ser>
        <c:ser>
          <c:idx val="8"/>
          <c:order val="8"/>
          <c:tx>
            <c:strRef>
              <c:f>'29.09 Kira-Kyaliwajala'!$AA$9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Kira-Kyaliwajala'!$AA$10:$AA$21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5</c:v>
                </c:pt>
                <c:pt idx="6">
                  <c:v>0</c:v>
                </c:pt>
                <c:pt idx="7">
                  <c:v>1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28B-46B4-90C5-4BE58AC1B7CD}"/>
            </c:ext>
          </c:extLst>
        </c:ser>
        <c:ser>
          <c:idx val="9"/>
          <c:order val="9"/>
          <c:tx>
            <c:strRef>
              <c:f>'29.09 Kira-Kyaliwajala'!$AB$9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Kira-Kyaliwajala'!$AB$10:$AB$21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28B-46B4-90C5-4BE58AC1B7CD}"/>
            </c:ext>
          </c:extLst>
        </c:ser>
        <c:ser>
          <c:idx val="10"/>
          <c:order val="10"/>
          <c:tx>
            <c:strRef>
              <c:f>'29.09 Kira-Kyaliwajala'!$AC$9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Kira-Kyaliwajala'!$AC$10:$AC$21</c:f>
              <c:numCache>
                <c:formatCode>0</c:formatCode>
                <c:ptCount val="12"/>
                <c:pt idx="0">
                  <c:v>219</c:v>
                </c:pt>
                <c:pt idx="1">
                  <c:v>287</c:v>
                </c:pt>
                <c:pt idx="2">
                  <c:v>329</c:v>
                </c:pt>
                <c:pt idx="3">
                  <c:v>342</c:v>
                </c:pt>
                <c:pt idx="4">
                  <c:v>288</c:v>
                </c:pt>
                <c:pt idx="5">
                  <c:v>74</c:v>
                </c:pt>
                <c:pt idx="6">
                  <c:v>170</c:v>
                </c:pt>
                <c:pt idx="7">
                  <c:v>284</c:v>
                </c:pt>
                <c:pt idx="8">
                  <c:v>347</c:v>
                </c:pt>
                <c:pt idx="9">
                  <c:v>299</c:v>
                </c:pt>
                <c:pt idx="10">
                  <c:v>274</c:v>
                </c:pt>
                <c:pt idx="11">
                  <c:v>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28B-46B4-90C5-4BE58AC1B7CD}"/>
            </c:ext>
          </c:extLst>
        </c:ser>
        <c:ser>
          <c:idx val="11"/>
          <c:order val="11"/>
          <c:tx>
            <c:strRef>
              <c:f>'29.09 Kira-Kyaliwajala'!$AD$9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Kira-Kyaliwajala'!$AD$10:$AD$21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28B-46B4-90C5-4BE58AC1B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397952"/>
        <c:axId val="116399488"/>
      </c:lineChart>
      <c:catAx>
        <c:axId val="116397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399488"/>
        <c:crosses val="autoZero"/>
        <c:auto val="1"/>
        <c:lblAlgn val="ctr"/>
        <c:lblOffset val="100"/>
        <c:noMultiLvlLbl val="0"/>
      </c:catAx>
      <c:valAx>
        <c:axId val="11639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397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C12-4217-8AB6-47C18865D9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C12-4217-8AB6-47C18865D9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C12-4217-8AB6-47C18865D9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C12-4217-8AB6-47C18865D9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C12-4217-8AB6-47C18865D9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C12-4217-8AB6-47C18865D9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C12-4217-8AB6-47C18865D9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C12-4217-8AB6-47C18865D9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C12-4217-8AB6-47C18865D9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C12-4217-8AB6-47C18865D9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C12-4217-8AB6-47C18865D9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C12-4217-8AB6-47C18865D9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C12-4217-8AB6-47C18865D9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'29.09 Kira-Kyaliwajala'!$C$9:$N$9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'29.09 Kira-Kyaliwajala'!$C$60:$N$60</c:f>
              <c:numCache>
                <c:formatCode>0.00%</c:formatCode>
                <c:ptCount val="12"/>
                <c:pt idx="0">
                  <c:v>0.35299581978634464</c:v>
                </c:pt>
                <c:pt idx="1">
                  <c:v>0.39642359498374363</c:v>
                </c:pt>
                <c:pt idx="2">
                  <c:v>6.1077566186716212E-2</c:v>
                </c:pt>
                <c:pt idx="3">
                  <c:v>0.12122619600557362</c:v>
                </c:pt>
                <c:pt idx="4">
                  <c:v>2.7868091035764052E-3</c:v>
                </c:pt>
                <c:pt idx="5">
                  <c:v>0</c:v>
                </c:pt>
                <c:pt idx="6">
                  <c:v>5.0859266140269394E-2</c:v>
                </c:pt>
                <c:pt idx="7">
                  <c:v>7.8959591267998147E-3</c:v>
                </c:pt>
                <c:pt idx="8">
                  <c:v>5.3413841151881093E-3</c:v>
                </c:pt>
                <c:pt idx="9">
                  <c:v>1.3934045517882026E-3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C12-4217-8AB6-47C18865D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'[6]29.09 Kira-Kyaliwajala'!$AE$9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'[6]29.09 Kira-Kyaliwajala'!$R$10:$R$21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'[6]29.09 Kira-Kyaliwajala'!$AE$10:$AE$21</c:f>
              <c:numCache>
                <c:formatCode>General</c:formatCode>
                <c:ptCount val="12"/>
                <c:pt idx="0">
                  <c:v>243</c:v>
                </c:pt>
                <c:pt idx="1">
                  <c:v>303</c:v>
                </c:pt>
                <c:pt idx="2">
                  <c:v>398</c:v>
                </c:pt>
                <c:pt idx="3">
                  <c:v>365</c:v>
                </c:pt>
                <c:pt idx="4">
                  <c:v>380</c:v>
                </c:pt>
                <c:pt idx="5">
                  <c:v>320</c:v>
                </c:pt>
                <c:pt idx="6">
                  <c:v>276</c:v>
                </c:pt>
                <c:pt idx="7">
                  <c:v>392</c:v>
                </c:pt>
                <c:pt idx="8">
                  <c:v>416</c:v>
                </c:pt>
                <c:pt idx="9">
                  <c:v>413</c:v>
                </c:pt>
                <c:pt idx="10">
                  <c:v>390</c:v>
                </c:pt>
                <c:pt idx="11">
                  <c:v>410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478-4C18-9BBF-2D4D459251B7}"/>
            </c:ext>
          </c:extLst>
        </c:ser>
        <c:ser>
          <c:idx val="1"/>
          <c:order val="1"/>
          <c:tx>
            <c:strRef>
              <c:f>'[6]29.09 Kira-Kyaliwajala'!$AF$9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'[6]29.09 Kira-Kyaliwajala'!$R$10:$R$21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'[6]29.09 Kira-Kyaliwajala'!$AF$10:$AF$21</c:f>
              <c:numCache>
                <c:formatCode>General</c:formatCode>
                <c:ptCount val="12"/>
                <c:pt idx="0">
                  <c:v>462</c:v>
                </c:pt>
                <c:pt idx="1">
                  <c:v>590</c:v>
                </c:pt>
                <c:pt idx="2">
                  <c:v>727</c:v>
                </c:pt>
                <c:pt idx="3">
                  <c:v>707</c:v>
                </c:pt>
                <c:pt idx="4">
                  <c:v>668</c:v>
                </c:pt>
                <c:pt idx="5">
                  <c:v>394</c:v>
                </c:pt>
                <c:pt idx="6">
                  <c:v>446</c:v>
                </c:pt>
                <c:pt idx="7">
                  <c:v>676</c:v>
                </c:pt>
                <c:pt idx="8">
                  <c:v>763</c:v>
                </c:pt>
                <c:pt idx="9">
                  <c:v>712</c:v>
                </c:pt>
                <c:pt idx="10">
                  <c:v>664</c:v>
                </c:pt>
                <c:pt idx="11">
                  <c:v>716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478-4C18-9BBF-2D4D45925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948288"/>
        <c:axId val="85949824"/>
      </c:lineChart>
      <c:catAx>
        <c:axId val="859482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5949824"/>
        <c:crosses val="autoZero"/>
        <c:auto val="1"/>
        <c:lblAlgn val="ctr"/>
        <c:lblOffset val="100"/>
        <c:noMultiLvlLbl val="0"/>
      </c:catAx>
      <c:valAx>
        <c:axId val="859498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5948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1E1-48D4-9412-94EC3B3D43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1E1-48D4-9412-94EC3B3D43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1E1-48D4-9412-94EC3B3D43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1E1-48D4-9412-94EC3B3D43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1E1-48D4-9412-94EC3B3D43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21E1-48D4-9412-94EC3B3D43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21E1-48D4-9412-94EC3B3D43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21E1-48D4-9412-94EC3B3D43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21E1-48D4-9412-94EC3B3D43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21E1-48D4-9412-94EC3B3D43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21E1-48D4-9412-94EC3B3D43C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21E1-48D4-9412-94EC3B3D43C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1E1-48D4-9412-94EC3B3D43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'[6]29.09 Kira-Kyaliwajala'!$C$9:$N$9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'[6]29.09 Kira-Kyaliwajala'!$C$59:$N$59</c:f>
              <c:numCache>
                <c:formatCode>General</c:formatCode>
                <c:ptCount val="12"/>
                <c:pt idx="0">
                  <c:v>0.20199335548172759</c:v>
                </c:pt>
                <c:pt idx="1">
                  <c:v>0.22684385382059802</c:v>
                </c:pt>
                <c:pt idx="2">
                  <c:v>3.4950166112956808E-2</c:v>
                </c:pt>
                <c:pt idx="3">
                  <c:v>6.9368770764119597E-2</c:v>
                </c:pt>
                <c:pt idx="4">
                  <c:v>1.5946843853820599E-3</c:v>
                </c:pt>
                <c:pt idx="5">
                  <c:v>0</c:v>
                </c:pt>
                <c:pt idx="6">
                  <c:v>2.910299003322259E-2</c:v>
                </c:pt>
                <c:pt idx="7">
                  <c:v>4.5182724252491695E-3</c:v>
                </c:pt>
                <c:pt idx="8">
                  <c:v>3.0564784053156145E-3</c:v>
                </c:pt>
                <c:pt idx="9">
                  <c:v>7.9734219269102995E-4</c:v>
                </c:pt>
                <c:pt idx="10">
                  <c:v>0.42777408637873754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1E1-48D4-9412-94EC3B3D4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D6B-4811-B50F-70EC601EE6C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D6B-4811-B50F-70EC601EE6C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D6B-4811-B50F-70EC601EE6C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D6B-4811-B50F-70EC601EE6C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D6B-4811-B50F-70EC601EE6C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D6B-4811-B50F-70EC601EE6C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D6B-4811-B50F-70EC601EE6C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D6B-4811-B50F-70EC601EE6C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D6B-4811-B50F-70EC601EE6C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D6B-4811-B50F-70EC601EE6C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D6B-4811-B50F-70EC601EE6C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D6B-4811-B50F-70EC601EE6C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D6B-4811-B50F-70EC601EE6C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'[6]29.09 Kira-Kyaliwajala'!$C$9:$N$9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'[6]29.09 Kira-Kyaliwajala'!$C$60:$N$60</c:f>
              <c:numCache>
                <c:formatCode>General</c:formatCode>
                <c:ptCount val="12"/>
                <c:pt idx="0">
                  <c:v>0.35299581978634464</c:v>
                </c:pt>
                <c:pt idx="1">
                  <c:v>0.39642359498374363</c:v>
                </c:pt>
                <c:pt idx="2">
                  <c:v>6.1077566186716212E-2</c:v>
                </c:pt>
                <c:pt idx="3">
                  <c:v>0.12122619600557362</c:v>
                </c:pt>
                <c:pt idx="4">
                  <c:v>2.7868091035764052E-3</c:v>
                </c:pt>
                <c:pt idx="5">
                  <c:v>0</c:v>
                </c:pt>
                <c:pt idx="6">
                  <c:v>5.0859266140269394E-2</c:v>
                </c:pt>
                <c:pt idx="7">
                  <c:v>7.8959591267998147E-3</c:v>
                </c:pt>
                <c:pt idx="8">
                  <c:v>5.3413841151881093E-3</c:v>
                </c:pt>
                <c:pt idx="9">
                  <c:v>1.3934045517882026E-3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D6B-4811-B50F-70EC601EE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'29.09 Kyaliwajala-Kira'!$AE$9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'29.09 Kyaliwajala-Kira'!$R$10:$R$21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'29.09 Kyaliwajala-Kira'!$AE$10:$AE$21</c:f>
              <c:numCache>
                <c:formatCode>0</c:formatCode>
                <c:ptCount val="12"/>
                <c:pt idx="0">
                  <c:v>126</c:v>
                </c:pt>
                <c:pt idx="1">
                  <c:v>147</c:v>
                </c:pt>
                <c:pt idx="2">
                  <c:v>195</c:v>
                </c:pt>
                <c:pt idx="3">
                  <c:v>248</c:v>
                </c:pt>
                <c:pt idx="4">
                  <c:v>301</c:v>
                </c:pt>
                <c:pt idx="5">
                  <c:v>245</c:v>
                </c:pt>
                <c:pt idx="6">
                  <c:v>248</c:v>
                </c:pt>
                <c:pt idx="7">
                  <c:v>254</c:v>
                </c:pt>
                <c:pt idx="8">
                  <c:v>314</c:v>
                </c:pt>
                <c:pt idx="9">
                  <c:v>358</c:v>
                </c:pt>
                <c:pt idx="10">
                  <c:v>334</c:v>
                </c:pt>
                <c:pt idx="11">
                  <c:v>328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DE-43FB-B018-4B429EDDE76A}"/>
            </c:ext>
          </c:extLst>
        </c:ser>
        <c:ser>
          <c:idx val="1"/>
          <c:order val="1"/>
          <c:tx>
            <c:strRef>
              <c:f>'29.09 Kyaliwajala-Kira'!$AF$9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'29.09 Kyaliwajala-Kira'!$R$10:$R$21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'29.09 Kyaliwajala-Kira'!$AF$10:$AF$21</c:f>
              <c:numCache>
                <c:formatCode>0</c:formatCode>
                <c:ptCount val="12"/>
                <c:pt idx="0">
                  <c:v>327</c:v>
                </c:pt>
                <c:pt idx="1">
                  <c:v>443</c:v>
                </c:pt>
                <c:pt idx="2">
                  <c:v>466</c:v>
                </c:pt>
                <c:pt idx="3">
                  <c:v>533</c:v>
                </c:pt>
                <c:pt idx="4">
                  <c:v>386</c:v>
                </c:pt>
                <c:pt idx="5">
                  <c:v>413</c:v>
                </c:pt>
                <c:pt idx="6">
                  <c:v>453</c:v>
                </c:pt>
                <c:pt idx="7">
                  <c:v>526</c:v>
                </c:pt>
                <c:pt idx="8">
                  <c:v>575</c:v>
                </c:pt>
                <c:pt idx="9">
                  <c:v>639</c:v>
                </c:pt>
                <c:pt idx="10">
                  <c:v>617</c:v>
                </c:pt>
                <c:pt idx="11">
                  <c:v>615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9DE-43FB-B018-4B429EDDE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638848"/>
        <c:axId val="116640384"/>
      </c:lineChart>
      <c:catAx>
        <c:axId val="11663884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640384"/>
        <c:crosses val="autoZero"/>
        <c:auto val="1"/>
        <c:lblAlgn val="ctr"/>
        <c:lblOffset val="100"/>
        <c:noMultiLvlLbl val="0"/>
      </c:catAx>
      <c:valAx>
        <c:axId val="1166403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638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85F-4049-90B5-622F08A1EA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85F-4049-90B5-622F08A1EA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85F-4049-90B5-622F08A1EA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85F-4049-90B5-622F08A1EA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85F-4049-90B5-622F08A1EA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85F-4049-90B5-622F08A1EAA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85F-4049-90B5-622F08A1EAA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85F-4049-90B5-622F08A1EAA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85F-4049-90B5-622F08A1EAA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85F-4049-90B5-622F08A1EAA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85F-4049-90B5-622F08A1EAA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85F-4049-90B5-622F08A1EAA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85F-4049-90B5-622F08A1EA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'29.09 Kyaliwajala-Kira'!$C$9:$N$9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'29.09 Kyaliwajala-Kira'!$C$59:$N$59</c:f>
              <c:numCache>
                <c:formatCode>0.0%</c:formatCode>
                <c:ptCount val="12"/>
                <c:pt idx="0">
                  <c:v>0.24945770065075923</c:v>
                </c:pt>
                <c:pt idx="1">
                  <c:v>0.13031870515601535</c:v>
                </c:pt>
                <c:pt idx="2">
                  <c:v>5.6232270982813283E-2</c:v>
                </c:pt>
                <c:pt idx="3">
                  <c:v>3.1036208910395463E-2</c:v>
                </c:pt>
                <c:pt idx="4">
                  <c:v>5.0058401468379779E-4</c:v>
                </c:pt>
                <c:pt idx="5">
                  <c:v>0</c:v>
                </c:pt>
                <c:pt idx="6">
                  <c:v>3.0535624895711662E-2</c:v>
                </c:pt>
                <c:pt idx="7">
                  <c:v>1.2514600367094944E-2</c:v>
                </c:pt>
                <c:pt idx="8">
                  <c:v>3.1703654263307191E-3</c:v>
                </c:pt>
                <c:pt idx="9">
                  <c:v>3.0035040881027865E-3</c:v>
                </c:pt>
                <c:pt idx="10">
                  <c:v>0.51560153512431173</c:v>
                </c:pt>
                <c:pt idx="11">
                  <c:v>1.6686133822793259E-4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85F-4049-90B5-622F08A1E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'29.09 Kyaliwajala-Kira'!$S$9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'29.09 Kyaliwajala-Kira'!$R$10:$R$21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'29.09 Kyaliwajala-Kira'!$S$10:$S$21</c:f>
              <c:numCache>
                <c:formatCode>0</c:formatCode>
                <c:ptCount val="12"/>
                <c:pt idx="0">
                  <c:v>62</c:v>
                </c:pt>
                <c:pt idx="1">
                  <c:v>69</c:v>
                </c:pt>
                <c:pt idx="2">
                  <c:v>95</c:v>
                </c:pt>
                <c:pt idx="3">
                  <c:v>131</c:v>
                </c:pt>
                <c:pt idx="4">
                  <c:v>130</c:v>
                </c:pt>
                <c:pt idx="5">
                  <c:v>118</c:v>
                </c:pt>
                <c:pt idx="6">
                  <c:v>114</c:v>
                </c:pt>
                <c:pt idx="7">
                  <c:v>135</c:v>
                </c:pt>
                <c:pt idx="8">
                  <c:v>154</c:v>
                </c:pt>
                <c:pt idx="9">
                  <c:v>168</c:v>
                </c:pt>
                <c:pt idx="10">
                  <c:v>159</c:v>
                </c:pt>
                <c:pt idx="11">
                  <c:v>160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93-4957-A836-ECDA67D2C747}"/>
            </c:ext>
          </c:extLst>
        </c:ser>
        <c:ser>
          <c:idx val="1"/>
          <c:order val="1"/>
          <c:tx>
            <c:strRef>
              <c:f>'29.09 Kyaliwajala-Kira'!$T$9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'29.09 Kyaliwajala-Kira'!$R$10:$R$21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'29.09 Kyaliwajala-Kira'!$T$10:$T$21</c:f>
              <c:numCache>
                <c:formatCode>0</c:formatCode>
                <c:ptCount val="12"/>
                <c:pt idx="0">
                  <c:v>24</c:v>
                </c:pt>
                <c:pt idx="1">
                  <c:v>32</c:v>
                </c:pt>
                <c:pt idx="2">
                  <c:v>48</c:v>
                </c:pt>
                <c:pt idx="3">
                  <c:v>53</c:v>
                </c:pt>
                <c:pt idx="4">
                  <c:v>43</c:v>
                </c:pt>
                <c:pt idx="5">
                  <c:v>64</c:v>
                </c:pt>
                <c:pt idx="6">
                  <c:v>72</c:v>
                </c:pt>
                <c:pt idx="7">
                  <c:v>57</c:v>
                </c:pt>
                <c:pt idx="8">
                  <c:v>86</c:v>
                </c:pt>
                <c:pt idx="9">
                  <c:v>104</c:v>
                </c:pt>
                <c:pt idx="10">
                  <c:v>92</c:v>
                </c:pt>
                <c:pt idx="11">
                  <c:v>106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793-4957-A836-ECDA67D2C747}"/>
            </c:ext>
          </c:extLst>
        </c:ser>
        <c:ser>
          <c:idx val="2"/>
          <c:order val="2"/>
          <c:tx>
            <c:strRef>
              <c:f>'29.09 Kyaliwajala-Kira'!$U$9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'29.09 Kyaliwajala-Kira'!$U$10:$U$21</c:f>
              <c:numCache>
                <c:formatCode>0</c:formatCode>
                <c:ptCount val="12"/>
                <c:pt idx="0">
                  <c:v>13</c:v>
                </c:pt>
                <c:pt idx="1">
                  <c:v>14</c:v>
                </c:pt>
                <c:pt idx="2">
                  <c:v>18</c:v>
                </c:pt>
                <c:pt idx="3">
                  <c:v>16</c:v>
                </c:pt>
                <c:pt idx="4">
                  <c:v>33</c:v>
                </c:pt>
                <c:pt idx="5">
                  <c:v>28</c:v>
                </c:pt>
                <c:pt idx="6">
                  <c:v>35</c:v>
                </c:pt>
                <c:pt idx="7">
                  <c:v>19</c:v>
                </c:pt>
                <c:pt idx="8">
                  <c:v>43</c:v>
                </c:pt>
                <c:pt idx="9">
                  <c:v>37</c:v>
                </c:pt>
                <c:pt idx="10">
                  <c:v>47</c:v>
                </c:pt>
                <c:pt idx="11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93-4957-A836-ECDA67D2C747}"/>
            </c:ext>
          </c:extLst>
        </c:ser>
        <c:ser>
          <c:idx val="3"/>
          <c:order val="3"/>
          <c:tx>
            <c:strRef>
              <c:f>'29.09 Kyaliwajala-Kira'!$V$9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'29.09 Kyaliwajala-Kira'!$V$10:$V$21</c:f>
              <c:numCache>
                <c:formatCode>0</c:formatCode>
                <c:ptCount val="12"/>
                <c:pt idx="0">
                  <c:v>13</c:v>
                </c:pt>
                <c:pt idx="1">
                  <c:v>12</c:v>
                </c:pt>
                <c:pt idx="2">
                  <c:v>11</c:v>
                </c:pt>
                <c:pt idx="3">
                  <c:v>22</c:v>
                </c:pt>
                <c:pt idx="4">
                  <c:v>23</c:v>
                </c:pt>
                <c:pt idx="5">
                  <c:v>17</c:v>
                </c:pt>
                <c:pt idx="6">
                  <c:v>15</c:v>
                </c:pt>
                <c:pt idx="7">
                  <c:v>12</c:v>
                </c:pt>
                <c:pt idx="8">
                  <c:v>12</c:v>
                </c:pt>
                <c:pt idx="9">
                  <c:v>17</c:v>
                </c:pt>
                <c:pt idx="10">
                  <c:v>17</c:v>
                </c:pt>
                <c:pt idx="1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93-4957-A836-ECDA67D2C747}"/>
            </c:ext>
          </c:extLst>
        </c:ser>
        <c:ser>
          <c:idx val="4"/>
          <c:order val="4"/>
          <c:tx>
            <c:strRef>
              <c:f>'29.09 Kyaliwajala-Kira'!$W$9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'29.09 Kyaliwajala-Kira'!$W$10:$W$21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93-4957-A836-ECDA67D2C747}"/>
            </c:ext>
          </c:extLst>
        </c:ser>
        <c:ser>
          <c:idx val="5"/>
          <c:order val="5"/>
          <c:tx>
            <c:strRef>
              <c:f>'29.09 Kyaliwajala-Kira'!$X$9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'29.09 Kyaliwajala-Kira'!$X$10:$X$21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93-4957-A836-ECDA67D2C747}"/>
            </c:ext>
          </c:extLst>
        </c:ser>
        <c:ser>
          <c:idx val="6"/>
          <c:order val="6"/>
          <c:tx>
            <c:strRef>
              <c:f>'29.09 Kyaliwajala-Kira'!$Y$9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Kyaliwajala-Kira'!$Y$10:$Y$21</c:f>
              <c:numCache>
                <c:formatCode>0</c:formatCode>
                <c:ptCount val="12"/>
                <c:pt idx="0">
                  <c:v>10</c:v>
                </c:pt>
                <c:pt idx="1">
                  <c:v>17</c:v>
                </c:pt>
                <c:pt idx="2">
                  <c:v>18</c:v>
                </c:pt>
                <c:pt idx="3">
                  <c:v>21</c:v>
                </c:pt>
                <c:pt idx="4">
                  <c:v>12</c:v>
                </c:pt>
                <c:pt idx="5">
                  <c:v>11</c:v>
                </c:pt>
                <c:pt idx="6">
                  <c:v>11</c:v>
                </c:pt>
                <c:pt idx="7">
                  <c:v>19</c:v>
                </c:pt>
                <c:pt idx="8">
                  <c:v>16</c:v>
                </c:pt>
                <c:pt idx="9">
                  <c:v>18</c:v>
                </c:pt>
                <c:pt idx="10">
                  <c:v>19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93-4957-A836-ECDA67D2C747}"/>
            </c:ext>
          </c:extLst>
        </c:ser>
        <c:ser>
          <c:idx val="7"/>
          <c:order val="7"/>
          <c:tx>
            <c:strRef>
              <c:f>'29.09 Kyaliwajala-Kira'!$Z$9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Kyaliwajala-Kira'!$Z$10:$Z$21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33</c:v>
                </c:pt>
                <c:pt idx="5">
                  <c:v>6</c:v>
                </c:pt>
                <c:pt idx="6">
                  <c:v>1</c:v>
                </c:pt>
                <c:pt idx="7">
                  <c:v>9</c:v>
                </c:pt>
                <c:pt idx="8">
                  <c:v>3</c:v>
                </c:pt>
                <c:pt idx="9">
                  <c:v>11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93-4957-A836-ECDA67D2C747}"/>
            </c:ext>
          </c:extLst>
        </c:ser>
        <c:ser>
          <c:idx val="8"/>
          <c:order val="8"/>
          <c:tx>
            <c:strRef>
              <c:f>'29.09 Kyaliwajala-Kira'!$AA$9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Kyaliwajala-Kira'!$AA$10:$AA$21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14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93-4957-A836-ECDA67D2C747}"/>
            </c:ext>
          </c:extLst>
        </c:ser>
        <c:ser>
          <c:idx val="9"/>
          <c:order val="9"/>
          <c:tx>
            <c:strRef>
              <c:f>'29.09 Kyaliwajala-Kira'!$AB$9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Kyaliwajala-Kira'!$AB$10:$AB$21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13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793-4957-A836-ECDA67D2C747}"/>
            </c:ext>
          </c:extLst>
        </c:ser>
        <c:ser>
          <c:idx val="10"/>
          <c:order val="10"/>
          <c:tx>
            <c:strRef>
              <c:f>'29.09 Kyaliwajala-Kira'!$AC$9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Kyaliwajala-Kira'!$AC$10:$AC$21</c:f>
              <c:numCache>
                <c:formatCode>0</c:formatCode>
                <c:ptCount val="12"/>
                <c:pt idx="0">
                  <c:v>201</c:v>
                </c:pt>
                <c:pt idx="1">
                  <c:v>296</c:v>
                </c:pt>
                <c:pt idx="2">
                  <c:v>271</c:v>
                </c:pt>
                <c:pt idx="3">
                  <c:v>285</c:v>
                </c:pt>
                <c:pt idx="4">
                  <c:v>280</c:v>
                </c:pt>
                <c:pt idx="5">
                  <c:v>168</c:v>
                </c:pt>
                <c:pt idx="6">
                  <c:v>205</c:v>
                </c:pt>
                <c:pt idx="7">
                  <c:v>272</c:v>
                </c:pt>
                <c:pt idx="8">
                  <c:v>261</c:v>
                </c:pt>
                <c:pt idx="9">
                  <c:v>281</c:v>
                </c:pt>
                <c:pt idx="10">
                  <c:v>283</c:v>
                </c:pt>
                <c:pt idx="11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793-4957-A836-ECDA67D2C747}"/>
            </c:ext>
          </c:extLst>
        </c:ser>
        <c:ser>
          <c:idx val="11"/>
          <c:order val="11"/>
          <c:tx>
            <c:strRef>
              <c:f>'29.09 Kyaliwajala-Kira'!$AD$9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Kyaliwajala-Kira'!$AD$10:$AD$21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793-4957-A836-ECDA67D2C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866048"/>
        <c:axId val="116880128"/>
      </c:lineChart>
      <c:catAx>
        <c:axId val="116866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880128"/>
        <c:crosses val="autoZero"/>
        <c:auto val="1"/>
        <c:lblAlgn val="ctr"/>
        <c:lblOffset val="100"/>
        <c:noMultiLvlLbl val="0"/>
      </c:catAx>
      <c:valAx>
        <c:axId val="11688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86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CB0-4F20-A91A-7763401549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CB0-4F20-A91A-7763401549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CB0-4F20-A91A-7763401549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CB0-4F20-A91A-7763401549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CB0-4F20-A91A-77634015494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CB0-4F20-A91A-77634015494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CB0-4F20-A91A-77634015494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CB0-4F20-A91A-77634015494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CB0-4F20-A91A-77634015494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CB0-4F20-A91A-77634015494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CB0-4F20-A91A-77634015494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CB0-4F20-A91A-77634015494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CB0-4F20-A91A-7763401549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'29.09 Kyaliwajala-Kira'!$C$9:$N$9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'29.09 Kyaliwajala-Kira'!$C$60:$N$60</c:f>
              <c:numCache>
                <c:formatCode>0.00%</c:formatCode>
                <c:ptCount val="12"/>
                <c:pt idx="0">
                  <c:v>0.48256939961265333</c:v>
                </c:pt>
                <c:pt idx="1">
                  <c:v>0.25209812782440283</c:v>
                </c:pt>
                <c:pt idx="2">
                  <c:v>0.10877985797288574</c:v>
                </c:pt>
                <c:pt idx="3">
                  <c:v>6.0038734667527439E-2</c:v>
                </c:pt>
                <c:pt idx="4">
                  <c:v>9.6836668818592645E-4</c:v>
                </c:pt>
                <c:pt idx="5">
                  <c:v>0</c:v>
                </c:pt>
                <c:pt idx="6">
                  <c:v>5.9070367979341509E-2</c:v>
                </c:pt>
                <c:pt idx="7">
                  <c:v>2.420916720464816E-2</c:v>
                </c:pt>
                <c:pt idx="8">
                  <c:v>6.1329890251775338E-3</c:v>
                </c:pt>
                <c:pt idx="9">
                  <c:v>5.8102001291155583E-3</c:v>
                </c:pt>
                <c:pt idx="11">
                  <c:v>3.2278889606197545E-4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CB0-4F20-A91A-776340154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'[6]29.09.19 Kira- Kyaliwajala'!$AE$9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'[6]29.09.19 Kira- Kyaliwajala'!$R$10:$R$21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'[6]29.09.19 Kira- Kyaliwajala'!$AE$10:$AE$21</c:f>
              <c:numCache>
                <c:formatCode>General</c:formatCode>
                <c:ptCount val="12"/>
                <c:pt idx="0">
                  <c:v>126</c:v>
                </c:pt>
                <c:pt idx="1">
                  <c:v>147</c:v>
                </c:pt>
                <c:pt idx="2">
                  <c:v>195</c:v>
                </c:pt>
                <c:pt idx="3">
                  <c:v>248</c:v>
                </c:pt>
                <c:pt idx="4">
                  <c:v>301</c:v>
                </c:pt>
                <c:pt idx="5">
                  <c:v>245</c:v>
                </c:pt>
                <c:pt idx="6">
                  <c:v>248</c:v>
                </c:pt>
                <c:pt idx="7">
                  <c:v>254</c:v>
                </c:pt>
                <c:pt idx="8">
                  <c:v>314</c:v>
                </c:pt>
                <c:pt idx="9">
                  <c:v>358</c:v>
                </c:pt>
                <c:pt idx="10">
                  <c:v>334</c:v>
                </c:pt>
                <c:pt idx="11">
                  <c:v>328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2B4-4AF5-9852-DC5251A84D46}"/>
            </c:ext>
          </c:extLst>
        </c:ser>
        <c:ser>
          <c:idx val="1"/>
          <c:order val="1"/>
          <c:tx>
            <c:strRef>
              <c:f>'[6]29.09.19 Kira- Kyaliwajala'!$AF$9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'[6]29.09.19 Kira- Kyaliwajala'!$R$10:$R$21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'[6]29.09.19 Kira- Kyaliwajala'!$AF$10:$AF$21</c:f>
              <c:numCache>
                <c:formatCode>General</c:formatCode>
                <c:ptCount val="12"/>
                <c:pt idx="0">
                  <c:v>327</c:v>
                </c:pt>
                <c:pt idx="1">
                  <c:v>443</c:v>
                </c:pt>
                <c:pt idx="2">
                  <c:v>466</c:v>
                </c:pt>
                <c:pt idx="3">
                  <c:v>533</c:v>
                </c:pt>
                <c:pt idx="4">
                  <c:v>386</c:v>
                </c:pt>
                <c:pt idx="5">
                  <c:v>413</c:v>
                </c:pt>
                <c:pt idx="6">
                  <c:v>453</c:v>
                </c:pt>
                <c:pt idx="7">
                  <c:v>526</c:v>
                </c:pt>
                <c:pt idx="8">
                  <c:v>575</c:v>
                </c:pt>
                <c:pt idx="9">
                  <c:v>639</c:v>
                </c:pt>
                <c:pt idx="10">
                  <c:v>617</c:v>
                </c:pt>
                <c:pt idx="11">
                  <c:v>615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2B4-4AF5-9852-DC5251A84D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568320"/>
        <c:axId val="86590592"/>
      </c:lineChart>
      <c:catAx>
        <c:axId val="8656832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6590592"/>
        <c:crosses val="autoZero"/>
        <c:auto val="1"/>
        <c:lblAlgn val="ctr"/>
        <c:lblOffset val="100"/>
        <c:noMultiLvlLbl val="0"/>
      </c:catAx>
      <c:valAx>
        <c:axId val="865905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6568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6C6-4747-96D3-81C3EA617C2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6C6-4747-96D3-81C3EA617C2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6C6-4747-96D3-81C3EA617C2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6C6-4747-96D3-81C3EA617C2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6C6-4747-96D3-81C3EA617C2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26C6-4747-96D3-81C3EA617C2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26C6-4747-96D3-81C3EA617C2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26C6-4747-96D3-81C3EA617C2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26C6-4747-96D3-81C3EA617C2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26C6-4747-96D3-81C3EA617C2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26C6-4747-96D3-81C3EA617C2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26C6-4747-96D3-81C3EA617C26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6C6-4747-96D3-81C3EA617C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'[6]29.09.19 Kira- Kyaliwajala'!$C$9:$N$9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'[6]29.09.19 Kira- Kyaliwajala'!$C$59:$N$59</c:f>
              <c:numCache>
                <c:formatCode>General</c:formatCode>
                <c:ptCount val="12"/>
                <c:pt idx="0">
                  <c:v>0.24945770065075923</c:v>
                </c:pt>
                <c:pt idx="1">
                  <c:v>0.13031870515601535</c:v>
                </c:pt>
                <c:pt idx="2">
                  <c:v>5.6232270982813283E-2</c:v>
                </c:pt>
                <c:pt idx="3">
                  <c:v>3.1036208910395463E-2</c:v>
                </c:pt>
                <c:pt idx="4">
                  <c:v>5.0058401468379779E-4</c:v>
                </c:pt>
                <c:pt idx="5">
                  <c:v>0</c:v>
                </c:pt>
                <c:pt idx="6">
                  <c:v>3.0535624895711662E-2</c:v>
                </c:pt>
                <c:pt idx="7">
                  <c:v>1.2514600367094944E-2</c:v>
                </c:pt>
                <c:pt idx="8">
                  <c:v>3.1703654263307191E-3</c:v>
                </c:pt>
                <c:pt idx="9">
                  <c:v>3.0035040881027865E-3</c:v>
                </c:pt>
                <c:pt idx="10">
                  <c:v>0.51560153512431173</c:v>
                </c:pt>
                <c:pt idx="11">
                  <c:v>1.6686133822793259E-4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6C6-4747-96D3-81C3EA617C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B52-4D1E-AA7C-4B9E0C3B478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B52-4D1E-AA7C-4B9E0C3B478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B52-4D1E-AA7C-4B9E0C3B478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B52-4D1E-AA7C-4B9E0C3B478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B52-4D1E-AA7C-4B9E0C3B478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B52-4D1E-AA7C-4B9E0C3B478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B52-4D1E-AA7C-4B9E0C3B478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B52-4D1E-AA7C-4B9E0C3B478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B52-4D1E-AA7C-4B9E0C3B478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B52-4D1E-AA7C-4B9E0C3B478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B52-4D1E-AA7C-4B9E0C3B478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B52-4D1E-AA7C-4B9E0C3B478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B52-4D1E-AA7C-4B9E0C3B47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'[6]29.09.19 Kira- Kyaliwajala'!$C$9:$N$9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'[6]29.09.19 Kira- Kyaliwajala'!$C$60:$N$60</c:f>
              <c:numCache>
                <c:formatCode>General</c:formatCode>
                <c:ptCount val="12"/>
                <c:pt idx="0">
                  <c:v>0.48256939961265333</c:v>
                </c:pt>
                <c:pt idx="1">
                  <c:v>0.25209812782440283</c:v>
                </c:pt>
                <c:pt idx="2">
                  <c:v>0.10877985797288574</c:v>
                </c:pt>
                <c:pt idx="3">
                  <c:v>6.0038734667527439E-2</c:v>
                </c:pt>
                <c:pt idx="4">
                  <c:v>9.6836668818592645E-4</c:v>
                </c:pt>
                <c:pt idx="5">
                  <c:v>0</c:v>
                </c:pt>
                <c:pt idx="6">
                  <c:v>5.9070367979341509E-2</c:v>
                </c:pt>
                <c:pt idx="7">
                  <c:v>2.420916720464816E-2</c:v>
                </c:pt>
                <c:pt idx="8">
                  <c:v>6.1329890251775338E-3</c:v>
                </c:pt>
                <c:pt idx="9">
                  <c:v>5.8102001291155583E-3</c:v>
                </c:pt>
                <c:pt idx="11">
                  <c:v>3.2278889606197545E-4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B52-4D1E-AA7C-4B9E0C3B47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Kira-Kyaliwajala'!$AE$9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Kira-Kyaliwajala'!$R$10:$R$33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Kira-Kyaliwajala'!$AE$10:$AE$33</c:f>
              <c:numCache>
                <c:formatCode>0</c:formatCode>
                <c:ptCount val="24"/>
                <c:pt idx="0">
                  <c:v>381.57142857142856</c:v>
                </c:pt>
                <c:pt idx="1">
                  <c:v>409.57142857142856</c:v>
                </c:pt>
                <c:pt idx="2">
                  <c:v>371</c:v>
                </c:pt>
                <c:pt idx="3">
                  <c:v>350.28571428571428</c:v>
                </c:pt>
                <c:pt idx="4">
                  <c:v>324.14285714285711</c:v>
                </c:pt>
                <c:pt idx="5">
                  <c:v>308.47619047619048</c:v>
                </c:pt>
                <c:pt idx="6">
                  <c:v>307.57142857142856</c:v>
                </c:pt>
                <c:pt idx="7">
                  <c:v>295</c:v>
                </c:pt>
                <c:pt idx="8">
                  <c:v>301</c:v>
                </c:pt>
                <c:pt idx="9">
                  <c:v>372.85714285714289</c:v>
                </c:pt>
                <c:pt idx="10">
                  <c:v>389.14285714285717</c:v>
                </c:pt>
                <c:pt idx="11">
                  <c:v>364.42857142857144</c:v>
                </c:pt>
                <c:pt idx="12">
                  <c:v>375.5</c:v>
                </c:pt>
                <c:pt idx="13">
                  <c:v>253</c:v>
                </c:pt>
                <c:pt idx="14">
                  <c:v>210</c:v>
                </c:pt>
                <c:pt idx="15">
                  <c:v>151.5</c:v>
                </c:pt>
                <c:pt idx="16">
                  <c:v>136</c:v>
                </c:pt>
                <c:pt idx="17">
                  <c:v>76.5</c:v>
                </c:pt>
                <c:pt idx="18">
                  <c:v>30.5</c:v>
                </c:pt>
                <c:pt idx="19">
                  <c:v>22.5</c:v>
                </c:pt>
                <c:pt idx="20">
                  <c:v>24.5</c:v>
                </c:pt>
                <c:pt idx="21">
                  <c:v>36</c:v>
                </c:pt>
                <c:pt idx="22">
                  <c:v>130.5</c:v>
                </c:pt>
                <c:pt idx="23">
                  <c:v>288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85-422C-8502-C8D950B820C5}"/>
            </c:ext>
          </c:extLst>
        </c:ser>
        <c:ser>
          <c:idx val="1"/>
          <c:order val="1"/>
          <c:tx>
            <c:strRef>
              <c:f>'Avg Week Kira-Kyaliwajala'!$AF$9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Kira-Kyaliwajala'!$R$10:$R$33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Kira-Kyaliwajala'!$AF$10:$AF$33</c:f>
              <c:numCache>
                <c:formatCode>0</c:formatCode>
                <c:ptCount val="24"/>
                <c:pt idx="0">
                  <c:v>677.57142857142867</c:v>
                </c:pt>
                <c:pt idx="1">
                  <c:v>770.142857142857</c:v>
                </c:pt>
                <c:pt idx="2">
                  <c:v>730.28571428571433</c:v>
                </c:pt>
                <c:pt idx="3">
                  <c:v>694</c:v>
                </c:pt>
                <c:pt idx="4">
                  <c:v>644</c:v>
                </c:pt>
                <c:pt idx="5">
                  <c:v>567.33333333333337</c:v>
                </c:pt>
                <c:pt idx="6">
                  <c:v>540.57142857142856</c:v>
                </c:pt>
                <c:pt idx="7">
                  <c:v>529.28571428571422</c:v>
                </c:pt>
                <c:pt idx="8">
                  <c:v>541.42857142857144</c:v>
                </c:pt>
                <c:pt idx="9">
                  <c:v>670</c:v>
                </c:pt>
                <c:pt idx="10">
                  <c:v>690.42857142857144</c:v>
                </c:pt>
                <c:pt idx="11">
                  <c:v>693.28571428571422</c:v>
                </c:pt>
                <c:pt idx="12">
                  <c:v>657</c:v>
                </c:pt>
                <c:pt idx="13">
                  <c:v>520.5</c:v>
                </c:pt>
                <c:pt idx="14">
                  <c:v>405.5</c:v>
                </c:pt>
                <c:pt idx="15">
                  <c:v>298.5</c:v>
                </c:pt>
                <c:pt idx="16">
                  <c:v>241</c:v>
                </c:pt>
                <c:pt idx="17">
                  <c:v>167.5</c:v>
                </c:pt>
                <c:pt idx="18">
                  <c:v>70</c:v>
                </c:pt>
                <c:pt idx="19">
                  <c:v>54.5</c:v>
                </c:pt>
                <c:pt idx="20">
                  <c:v>49.5</c:v>
                </c:pt>
                <c:pt idx="21">
                  <c:v>84.5</c:v>
                </c:pt>
                <c:pt idx="22">
                  <c:v>194.5</c:v>
                </c:pt>
                <c:pt idx="23">
                  <c:v>381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85-422C-8502-C8D950B8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094656"/>
        <c:axId val="117243904"/>
      </c:lineChart>
      <c:catAx>
        <c:axId val="11709465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7243904"/>
        <c:crosses val="autoZero"/>
        <c:auto val="1"/>
        <c:lblAlgn val="ctr"/>
        <c:lblOffset val="100"/>
        <c:noMultiLvlLbl val="0"/>
      </c:catAx>
      <c:valAx>
        <c:axId val="1172439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7094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E7-413A-BC41-2C6194EF8E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E7-413A-BC41-2C6194EF8E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E7-413A-BC41-2C6194EF8E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E7-413A-BC41-2C6194EF8E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5E7-413A-BC41-2C6194EF8E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5E7-413A-BC41-2C6194EF8E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5E7-413A-BC41-2C6194EF8E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5E7-413A-BC41-2C6194EF8E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5E7-413A-BC41-2C6194EF8E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5E7-413A-BC41-2C6194EF8E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5E7-413A-BC41-2C6194EF8EC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5E7-413A-BC41-2C6194EF8EC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5E7-413A-BC41-2C6194EF8E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Kira-Kyaliwajala'!$C$9:$N$9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Kira-Kyaliwajala'!$C$107:$N$107</c:f>
              <c:numCache>
                <c:formatCode>0.0%</c:formatCode>
                <c:ptCount val="12"/>
                <c:pt idx="0">
                  <c:v>0.19895190501009549</c:v>
                </c:pt>
                <c:pt idx="1">
                  <c:v>0.18930531405621084</c:v>
                </c:pt>
                <c:pt idx="2">
                  <c:v>3.8373941721889106E-2</c:v>
                </c:pt>
                <c:pt idx="3">
                  <c:v>6.9705105575970483E-2</c:v>
                </c:pt>
                <c:pt idx="4">
                  <c:v>1.6949969122149278E-3</c:v>
                </c:pt>
                <c:pt idx="5">
                  <c:v>9.4604478821298267E-4</c:v>
                </c:pt>
                <c:pt idx="6">
                  <c:v>3.1226047766502125E-2</c:v>
                </c:pt>
                <c:pt idx="7">
                  <c:v>8.9217279332863223E-3</c:v>
                </c:pt>
                <c:pt idx="8">
                  <c:v>3.4556913791668684E-3</c:v>
                </c:pt>
                <c:pt idx="9">
                  <c:v>8.8691698894967147E-4</c:v>
                </c:pt>
                <c:pt idx="10">
                  <c:v>0.45646004055729039</c:v>
                </c:pt>
                <c:pt idx="11">
                  <c:v>7.2267310210713959E-5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5E7-413A-BC41-2C6194EF8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0A-4F64-9F70-B5B6C79680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0A-4F64-9F70-B5B6C79680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0A-4F64-9F70-B5B6C79680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0A-4F64-9F70-B5B6C79680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80A-4F64-9F70-B5B6C796803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80A-4F64-9F70-B5B6C796803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80A-4F64-9F70-B5B6C796803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80A-4F64-9F70-B5B6C796803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80A-4F64-9F70-B5B6C796803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80A-4F64-9F70-B5B6C796803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80A-4F64-9F70-B5B6C796803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80A-4F64-9F70-B5B6C796803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80A-4F64-9F70-B5B6C7968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Kira-Kyaliwajala'!$C$9:$N$9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Kira-Kyaliwajala'!$C$108:$N$108</c:f>
              <c:numCache>
                <c:formatCode>0.00%</c:formatCode>
                <c:ptCount val="12"/>
                <c:pt idx="0">
                  <c:v>0.36602995153121853</c:v>
                </c:pt>
                <c:pt idx="1">
                  <c:v>0.34828223899178484</c:v>
                </c:pt>
                <c:pt idx="2">
                  <c:v>7.0600037872530705E-2</c:v>
                </c:pt>
                <c:pt idx="3">
                  <c:v>0.12824283544385398</c:v>
                </c:pt>
                <c:pt idx="4">
                  <c:v>3.1184402963726982E-3</c:v>
                </c:pt>
                <c:pt idx="5">
                  <c:v>1.7405248165801102E-3</c:v>
                </c:pt>
                <c:pt idx="6">
                  <c:v>5.7449405925036542E-2</c:v>
                </c:pt>
                <c:pt idx="7">
                  <c:v>1.6414115978581872E-2</c:v>
                </c:pt>
                <c:pt idx="8">
                  <c:v>6.357750371674571E-3</c:v>
                </c:pt>
                <c:pt idx="9">
                  <c:v>1.6317420155438538E-3</c:v>
                </c:pt>
                <c:pt idx="11">
                  <c:v>1.3295675682209178E-4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80A-4F64-9F70-B5B6C7968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Kyaliwajala-Kira'!$AE$9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Kyaliwajala-Kira'!$R$10:$R$33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Kyaliwajala-Kira'!$AE$10:$AE$33</c:f>
              <c:numCache>
                <c:formatCode>0</c:formatCode>
                <c:ptCount val="24"/>
                <c:pt idx="0">
                  <c:v>262.71428571428572</c:v>
                </c:pt>
                <c:pt idx="1">
                  <c:v>298.71428571428567</c:v>
                </c:pt>
                <c:pt idx="2">
                  <c:v>269.28571428571428</c:v>
                </c:pt>
                <c:pt idx="3">
                  <c:v>292</c:v>
                </c:pt>
                <c:pt idx="4">
                  <c:v>277.28571428571428</c:v>
                </c:pt>
                <c:pt idx="5">
                  <c:v>272.57142857142856</c:v>
                </c:pt>
                <c:pt idx="6">
                  <c:v>236.57142857142858</c:v>
                </c:pt>
                <c:pt idx="7">
                  <c:v>254.28571428571428</c:v>
                </c:pt>
                <c:pt idx="8">
                  <c:v>280.57142857142856</c:v>
                </c:pt>
                <c:pt idx="9">
                  <c:v>366.85714285714289</c:v>
                </c:pt>
                <c:pt idx="10">
                  <c:v>344.42857142857144</c:v>
                </c:pt>
                <c:pt idx="11">
                  <c:v>345.85714285714283</c:v>
                </c:pt>
                <c:pt idx="12">
                  <c:v>305</c:v>
                </c:pt>
                <c:pt idx="13">
                  <c:v>271.5</c:v>
                </c:pt>
                <c:pt idx="14">
                  <c:v>246</c:v>
                </c:pt>
                <c:pt idx="15">
                  <c:v>286</c:v>
                </c:pt>
                <c:pt idx="16">
                  <c:v>165.5</c:v>
                </c:pt>
                <c:pt idx="17">
                  <c:v>139.5</c:v>
                </c:pt>
                <c:pt idx="18">
                  <c:v>135</c:v>
                </c:pt>
                <c:pt idx="19">
                  <c:v>75.5</c:v>
                </c:pt>
                <c:pt idx="20">
                  <c:v>56</c:v>
                </c:pt>
                <c:pt idx="21">
                  <c:v>68.5</c:v>
                </c:pt>
                <c:pt idx="22">
                  <c:v>82.5</c:v>
                </c:pt>
                <c:pt idx="23">
                  <c:v>140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F8-46F1-A26B-8380F37E487A}"/>
            </c:ext>
          </c:extLst>
        </c:ser>
        <c:ser>
          <c:idx val="1"/>
          <c:order val="1"/>
          <c:tx>
            <c:strRef>
              <c:f>'Avg Week Kyaliwajala-Kira'!$AF$9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Kyaliwajala-Kira'!$R$10:$R$33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Kyaliwajala-Kira'!$AF$10:$AF$33</c:f>
              <c:numCache>
                <c:formatCode>0</c:formatCode>
                <c:ptCount val="24"/>
                <c:pt idx="0">
                  <c:v>545.28571428571433</c:v>
                </c:pt>
                <c:pt idx="1">
                  <c:v>620.14285714285711</c:v>
                </c:pt>
                <c:pt idx="2">
                  <c:v>603.14285714285711</c:v>
                </c:pt>
                <c:pt idx="3">
                  <c:v>634.85714285714289</c:v>
                </c:pt>
                <c:pt idx="4">
                  <c:v>563.71428571428578</c:v>
                </c:pt>
                <c:pt idx="5">
                  <c:v>528.71428571428567</c:v>
                </c:pt>
                <c:pt idx="6">
                  <c:v>473.42857142857144</c:v>
                </c:pt>
                <c:pt idx="7">
                  <c:v>484.42857142857139</c:v>
                </c:pt>
                <c:pt idx="8">
                  <c:v>516.14285714285711</c:v>
                </c:pt>
                <c:pt idx="9">
                  <c:v>648.85714285714289</c:v>
                </c:pt>
                <c:pt idx="10">
                  <c:v>615.85714285714289</c:v>
                </c:pt>
                <c:pt idx="11">
                  <c:v>639.57142857142856</c:v>
                </c:pt>
                <c:pt idx="12">
                  <c:v>627.5</c:v>
                </c:pt>
                <c:pt idx="13">
                  <c:v>544</c:v>
                </c:pt>
                <c:pt idx="14">
                  <c:v>447.5</c:v>
                </c:pt>
                <c:pt idx="15">
                  <c:v>448.5</c:v>
                </c:pt>
                <c:pt idx="16">
                  <c:v>273.5</c:v>
                </c:pt>
                <c:pt idx="17">
                  <c:v>218</c:v>
                </c:pt>
                <c:pt idx="18">
                  <c:v>198.5</c:v>
                </c:pt>
                <c:pt idx="19">
                  <c:v>116.5</c:v>
                </c:pt>
                <c:pt idx="20">
                  <c:v>101.5</c:v>
                </c:pt>
                <c:pt idx="21">
                  <c:v>123.5</c:v>
                </c:pt>
                <c:pt idx="22">
                  <c:v>136</c:v>
                </c:pt>
                <c:pt idx="23">
                  <c:v>212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F8-46F1-A26B-8380F37E4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988736"/>
        <c:axId val="117998720"/>
      </c:lineChart>
      <c:catAx>
        <c:axId val="11798873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7998720"/>
        <c:crosses val="autoZero"/>
        <c:auto val="1"/>
        <c:lblAlgn val="ctr"/>
        <c:lblOffset val="100"/>
        <c:noMultiLvlLbl val="0"/>
      </c:catAx>
      <c:valAx>
        <c:axId val="117998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7988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B84-4A7D-9CBD-0C2ADBE1B0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B84-4A7D-9CBD-0C2ADBE1B0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B84-4A7D-9CBD-0C2ADBE1B0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B84-4A7D-9CBD-0C2ADBE1B0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B84-4A7D-9CBD-0C2ADBE1B04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B84-4A7D-9CBD-0C2ADBE1B04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B84-4A7D-9CBD-0C2ADBE1B04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B84-4A7D-9CBD-0C2ADBE1B04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B84-4A7D-9CBD-0C2ADBE1B04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B84-4A7D-9CBD-0C2ADBE1B04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B84-4A7D-9CBD-0C2ADBE1B04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B84-4A7D-9CBD-0C2ADBE1B04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B84-4A7D-9CBD-0C2ADBE1B0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Kyaliwajala-Kira'!$C$9:$N$9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Kyaliwajala-Kira'!$C$107:$N$107</c:f>
              <c:numCache>
                <c:formatCode>0.0%</c:formatCode>
                <c:ptCount val="12"/>
                <c:pt idx="0">
                  <c:v>0.27447818624737014</c:v>
                </c:pt>
                <c:pt idx="1">
                  <c:v>0.12724227660281251</c:v>
                </c:pt>
                <c:pt idx="2">
                  <c:v>4.2983888827372384E-2</c:v>
                </c:pt>
                <c:pt idx="3">
                  <c:v>4.1412911084043838E-2</c:v>
                </c:pt>
                <c:pt idx="4">
                  <c:v>2.0623408260436269E-3</c:v>
                </c:pt>
                <c:pt idx="5">
                  <c:v>1.1972649761931122E-3</c:v>
                </c:pt>
                <c:pt idx="6">
                  <c:v>2.6900398626951604E-2</c:v>
                </c:pt>
                <c:pt idx="7">
                  <c:v>8.8168530616764464E-3</c:v>
                </c:pt>
                <c:pt idx="8">
                  <c:v>3.8963016277267204E-3</c:v>
                </c:pt>
                <c:pt idx="9">
                  <c:v>1.1142176946074629E-3</c:v>
                </c:pt>
                <c:pt idx="10">
                  <c:v>0.46981231314361638</c:v>
                </c:pt>
                <c:pt idx="11">
                  <c:v>8.3047281585649403E-5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B84-4A7D-9CBD-0C2ADBE1B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B8A-48E6-9C2F-F83D272746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B8A-48E6-9C2F-F83D272746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B8A-48E6-9C2F-F83D272746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B8A-48E6-9C2F-F83D272746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B8A-48E6-9C2F-F83D272746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B8A-48E6-9C2F-F83D272746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B8A-48E6-9C2F-F83D272746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B8A-48E6-9C2F-F83D272746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B8A-48E6-9C2F-F83D272746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B8A-48E6-9C2F-F83D2727468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B8A-48E6-9C2F-F83D2727468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B8A-48E6-9C2F-F83D2727468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B8A-48E6-9C2F-F83D272746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Kyaliwajala-Kira'!$C$9:$N$9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Kyaliwajala-Kira'!$C$108:$N$108</c:f>
              <c:numCache>
                <c:formatCode>0.00%</c:formatCode>
                <c:ptCount val="12"/>
                <c:pt idx="0">
                  <c:v>0.51770003915937868</c:v>
                </c:pt>
                <c:pt idx="1">
                  <c:v>0.2399947787495105</c:v>
                </c:pt>
                <c:pt idx="2">
                  <c:v>8.1072966975590674E-2</c:v>
                </c:pt>
                <c:pt idx="3">
                  <c:v>7.8109907322803804E-2</c:v>
                </c:pt>
                <c:pt idx="4">
                  <c:v>3.889831614671714E-3</c:v>
                </c:pt>
                <c:pt idx="5">
                  <c:v>2.2581908367053909E-3</c:v>
                </c:pt>
                <c:pt idx="6">
                  <c:v>5.0737501631640772E-2</c:v>
                </c:pt>
                <c:pt idx="7">
                  <c:v>1.6629682809032764E-2</c:v>
                </c:pt>
                <c:pt idx="8">
                  <c:v>7.3489100639603233E-3</c:v>
                </c:pt>
                <c:pt idx="9">
                  <c:v>2.1015533220206236E-3</c:v>
                </c:pt>
                <c:pt idx="11">
                  <c:v>1.5663751468476697E-4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B8A-48E6-9C2F-F83D2727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Kira-Kyaliwajala-2Dir'!$C$9:$N$9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Kira-Kyaliwajala-2Dir'!$C$107:$N$107</c:f>
              <c:numCache>
                <c:formatCode>0.0%</c:formatCode>
                <c:ptCount val="12"/>
                <c:pt idx="0">
                  <c:v>0.23573291871038482</c:v>
                </c:pt>
                <c:pt idx="1">
                  <c:v>0.15908084922808677</c:v>
                </c:pt>
                <c:pt idx="2">
                  <c:v>4.0618968550519823E-2</c:v>
                </c:pt>
                <c:pt idx="3">
                  <c:v>5.5926913717833204E-2</c:v>
                </c:pt>
                <c:pt idx="4">
                  <c:v>1.8738920107939775E-3</c:v>
                </c:pt>
                <c:pt idx="5">
                  <c:v>1.0683880709023218E-3</c:v>
                </c:pt>
                <c:pt idx="6">
                  <c:v>2.9119472973489144E-2</c:v>
                </c:pt>
                <c:pt idx="7">
                  <c:v>8.8706542669240076E-3</c:v>
                </c:pt>
                <c:pt idx="8">
                  <c:v>3.6702669060335274E-3</c:v>
                </c:pt>
                <c:pt idx="9">
                  <c:v>9.9761157409175745E-4</c:v>
                </c:pt>
                <c:pt idx="10">
                  <c:v>0.46296254687538613</c:v>
                </c:pt>
                <c:pt idx="11">
                  <c:v>7.7517115554427108E-5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Kira-Kyaliwajala-2Dir'!$C$9:$N$9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Kira-Kyaliwajala-2Dir'!$C$108:$N$108</c:f>
              <c:numCache>
                <c:formatCode>0.00%</c:formatCode>
                <c:ptCount val="12"/>
                <c:pt idx="0">
                  <c:v>0.43895061198959912</c:v>
                </c:pt>
                <c:pt idx="1">
                  <c:v>0.29621928284985705</c:v>
                </c:pt>
                <c:pt idx="2">
                  <c:v>7.5635262148270752E-2</c:v>
                </c:pt>
                <c:pt idx="3">
                  <c:v>0.104139689685397</c:v>
                </c:pt>
                <c:pt idx="4">
                  <c:v>3.4893134545667549E-3</c:v>
                </c:pt>
                <c:pt idx="5">
                  <c:v>1.9894107285929161E-3</c:v>
                </c:pt>
                <c:pt idx="6">
                  <c:v>5.4222424905497772E-2</c:v>
                </c:pt>
                <c:pt idx="7">
                  <c:v>1.6517757216582191E-2</c:v>
                </c:pt>
                <c:pt idx="8">
                  <c:v>6.8342848057971143E-3</c:v>
                </c:pt>
                <c:pt idx="9">
                  <c:v>1.8576201125031638E-3</c:v>
                </c:pt>
                <c:pt idx="11">
                  <c:v>1.443421033363945E-4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Kira-Kyaliwajala-2Dir'!$AE$9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Kira-Kyaliwajala-2Dir'!$R$10:$R$33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Kira-Kyaliwajala-2Dir'!$AE$10:$AE$33</c:f>
              <c:numCache>
                <c:formatCode>0</c:formatCode>
                <c:ptCount val="24"/>
                <c:pt idx="0">
                  <c:v>644.28571428571422</c:v>
                </c:pt>
                <c:pt idx="1">
                  <c:v>708.28571428571422</c:v>
                </c:pt>
                <c:pt idx="2">
                  <c:v>640.28571428571422</c:v>
                </c:pt>
                <c:pt idx="3">
                  <c:v>642.28571428571422</c:v>
                </c:pt>
                <c:pt idx="4">
                  <c:v>601.42857142857133</c:v>
                </c:pt>
                <c:pt idx="5">
                  <c:v>581.04761904761904</c:v>
                </c:pt>
                <c:pt idx="6">
                  <c:v>544.14285714285711</c:v>
                </c:pt>
                <c:pt idx="7">
                  <c:v>549.28571428571422</c:v>
                </c:pt>
                <c:pt idx="8">
                  <c:v>581.57142857142844</c:v>
                </c:pt>
                <c:pt idx="9">
                  <c:v>739.71428571428555</c:v>
                </c:pt>
                <c:pt idx="10">
                  <c:v>733.57142857142856</c:v>
                </c:pt>
                <c:pt idx="11">
                  <c:v>710.28571428571422</c:v>
                </c:pt>
                <c:pt idx="12">
                  <c:v>680.5</c:v>
                </c:pt>
                <c:pt idx="13">
                  <c:v>524.5</c:v>
                </c:pt>
                <c:pt idx="14">
                  <c:v>456</c:v>
                </c:pt>
                <c:pt idx="15">
                  <c:v>437.5</c:v>
                </c:pt>
                <c:pt idx="16">
                  <c:v>301.5</c:v>
                </c:pt>
                <c:pt idx="17">
                  <c:v>216</c:v>
                </c:pt>
                <c:pt idx="18">
                  <c:v>165.5</c:v>
                </c:pt>
                <c:pt idx="19">
                  <c:v>98</c:v>
                </c:pt>
                <c:pt idx="20">
                  <c:v>80.5</c:v>
                </c:pt>
                <c:pt idx="21">
                  <c:v>104.5</c:v>
                </c:pt>
                <c:pt idx="22">
                  <c:v>213</c:v>
                </c:pt>
                <c:pt idx="23">
                  <c:v>428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5E9-40A9-BE9B-EE1B4E76DCBE}"/>
            </c:ext>
          </c:extLst>
        </c:ser>
        <c:ser>
          <c:idx val="1"/>
          <c:order val="1"/>
          <c:tx>
            <c:strRef>
              <c:f>'Avg Week Kira-Kyaliwajala-2Dir'!$AF$9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Kira-Kyaliwajala-2Dir'!$R$10:$R$33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Kira-Kyaliwajala-2Dir'!$AF$10:$AF$33</c:f>
              <c:numCache>
                <c:formatCode>0</c:formatCode>
                <c:ptCount val="24"/>
                <c:pt idx="0">
                  <c:v>1222.8571428571427</c:v>
                </c:pt>
                <c:pt idx="1">
                  <c:v>1390.2857142857142</c:v>
                </c:pt>
                <c:pt idx="2">
                  <c:v>1333.4285714285713</c:v>
                </c:pt>
                <c:pt idx="3">
                  <c:v>1328.8571428571427</c:v>
                </c:pt>
                <c:pt idx="4">
                  <c:v>1207.7142857142858</c:v>
                </c:pt>
                <c:pt idx="5">
                  <c:v>1096.047619047619</c:v>
                </c:pt>
                <c:pt idx="6">
                  <c:v>1014</c:v>
                </c:pt>
                <c:pt idx="7">
                  <c:v>1013.7142857142857</c:v>
                </c:pt>
                <c:pt idx="8">
                  <c:v>1057.5714285714284</c:v>
                </c:pt>
                <c:pt idx="9">
                  <c:v>1318.8571428571427</c:v>
                </c:pt>
                <c:pt idx="10">
                  <c:v>1306.2857142857142</c:v>
                </c:pt>
                <c:pt idx="11">
                  <c:v>1332.8571428571427</c:v>
                </c:pt>
                <c:pt idx="12">
                  <c:v>1284.5</c:v>
                </c:pt>
                <c:pt idx="13">
                  <c:v>1064.5</c:v>
                </c:pt>
                <c:pt idx="14">
                  <c:v>853</c:v>
                </c:pt>
                <c:pt idx="15">
                  <c:v>747</c:v>
                </c:pt>
                <c:pt idx="16">
                  <c:v>514.5</c:v>
                </c:pt>
                <c:pt idx="17">
                  <c:v>385.5</c:v>
                </c:pt>
                <c:pt idx="18">
                  <c:v>268.5</c:v>
                </c:pt>
                <c:pt idx="19">
                  <c:v>171</c:v>
                </c:pt>
                <c:pt idx="20">
                  <c:v>151</c:v>
                </c:pt>
                <c:pt idx="21">
                  <c:v>208</c:v>
                </c:pt>
                <c:pt idx="22">
                  <c:v>330.5</c:v>
                </c:pt>
                <c:pt idx="23">
                  <c:v>593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5E9-40A9-BE9B-EE1B4E76DCBE}"/>
            </c:ext>
          </c:extLst>
        </c:ser>
        <c:ser>
          <c:idx val="5"/>
          <c:order val="2"/>
          <c:tx>
            <c:strRef>
              <c:f>'Avg Week Kira-Kyaliwajala-2Dir'!$AC$9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'Avg Week Kira-Kyaliwajala-2Dir'!$R$10:$R$33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Kira-Kyaliwajala-2Dir'!$AC$10:$AC$33</c:f>
              <c:numCache>
                <c:formatCode>0</c:formatCode>
                <c:ptCount val="24"/>
                <c:pt idx="0">
                  <c:v>578.57142857142856</c:v>
                </c:pt>
                <c:pt idx="1">
                  <c:v>682</c:v>
                </c:pt>
                <c:pt idx="2">
                  <c:v>693.14285714285711</c:v>
                </c:pt>
                <c:pt idx="3">
                  <c:v>686.57142857142867</c:v>
                </c:pt>
                <c:pt idx="4">
                  <c:v>606.28571428571433</c:v>
                </c:pt>
                <c:pt idx="5">
                  <c:v>515</c:v>
                </c:pt>
                <c:pt idx="6">
                  <c:v>469.85714285714289</c:v>
                </c:pt>
                <c:pt idx="7">
                  <c:v>464.42857142857144</c:v>
                </c:pt>
                <c:pt idx="8">
                  <c:v>476</c:v>
                </c:pt>
                <c:pt idx="9">
                  <c:v>579.14285714285711</c:v>
                </c:pt>
                <c:pt idx="10">
                  <c:v>572.71428571428578</c:v>
                </c:pt>
                <c:pt idx="11">
                  <c:v>622.57142857142856</c:v>
                </c:pt>
                <c:pt idx="12">
                  <c:v>604</c:v>
                </c:pt>
                <c:pt idx="13">
                  <c:v>540</c:v>
                </c:pt>
                <c:pt idx="14">
                  <c:v>397</c:v>
                </c:pt>
                <c:pt idx="15">
                  <c:v>309.5</c:v>
                </c:pt>
                <c:pt idx="16">
                  <c:v>213</c:v>
                </c:pt>
                <c:pt idx="17">
                  <c:v>169.5</c:v>
                </c:pt>
                <c:pt idx="18">
                  <c:v>103</c:v>
                </c:pt>
                <c:pt idx="19">
                  <c:v>73</c:v>
                </c:pt>
                <c:pt idx="20">
                  <c:v>70.5</c:v>
                </c:pt>
                <c:pt idx="21">
                  <c:v>103.5</c:v>
                </c:pt>
                <c:pt idx="22">
                  <c:v>117.5</c:v>
                </c:pt>
                <c:pt idx="23">
                  <c:v>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E9-40A9-BE9B-EE1B4E76D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505792"/>
        <c:axId val="157506944"/>
      </c:lineChart>
      <c:catAx>
        <c:axId val="15750579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506944"/>
        <c:crosses val="autoZero"/>
        <c:auto val="1"/>
        <c:lblAlgn val="ctr"/>
        <c:lblOffset val="100"/>
        <c:noMultiLvlLbl val="0"/>
      </c:catAx>
      <c:valAx>
        <c:axId val="157506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505792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6"/>
          <c:y val="2.2543146495173104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3"/>
          <c:w val="0.64701098217985931"/>
          <c:h val="0.7828249624521266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Kira-Kyaliwajala-2Dir'!$S$9:$AF$9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Kira-Kyaliwajala-2Dir'!$S$41:$AF$41</c:f>
              <c:numCache>
                <c:formatCode>_(* #,##0_);_(* \(#,##0\);_(* "-"_);_(@_)</c:formatCode>
                <c:ptCount val="14"/>
                <c:pt idx="0">
                  <c:v>4996</c:v>
                </c:pt>
                <c:pt idx="1">
                  <c:v>3371.4761904761904</c:v>
                </c:pt>
                <c:pt idx="2">
                  <c:v>860.85714285714289</c:v>
                </c:pt>
                <c:pt idx="3">
                  <c:v>1185.2857142857142</c:v>
                </c:pt>
                <c:pt idx="4">
                  <c:v>39.714285714285708</c:v>
                </c:pt>
                <c:pt idx="5">
                  <c:v>22.642857142857142</c:v>
                </c:pt>
                <c:pt idx="6">
                  <c:v>617.14285714285711</c:v>
                </c:pt>
                <c:pt idx="7">
                  <c:v>188</c:v>
                </c:pt>
                <c:pt idx="8">
                  <c:v>77.785714285714278</c:v>
                </c:pt>
                <c:pt idx="9">
                  <c:v>21.142857142857142</c:v>
                </c:pt>
                <c:pt idx="10">
                  <c:v>9811.7857142857138</c:v>
                </c:pt>
                <c:pt idx="11">
                  <c:v>1.6428571428571426</c:v>
                </c:pt>
                <c:pt idx="12">
                  <c:v>11381.690476190475</c:v>
                </c:pt>
                <c:pt idx="13">
                  <c:v>21193.476190476191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BF-4039-BB45-D7EF25E1735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57815168"/>
        <c:axId val="157816704"/>
      </c:barChart>
      <c:catAx>
        <c:axId val="15781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816704"/>
        <c:crosses val="autoZero"/>
        <c:auto val="1"/>
        <c:lblAlgn val="ctr"/>
        <c:lblOffset val="100"/>
        <c:noMultiLvlLbl val="0"/>
      </c:catAx>
      <c:valAx>
        <c:axId val="157816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815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6"/>
          <c:y val="2.2543146495173104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3"/>
          <c:w val="0.64701098217985931"/>
          <c:h val="0.7828249624521266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Kira-Kyaliwajala-2Dir'!$S$9:$AF$9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Kira-Kyaliwajala-2Dir'!$S$42:$AF$42</c:f>
              <c:numCache>
                <c:formatCode>0.000</c:formatCode>
                <c:ptCount val="14"/>
                <c:pt idx="0">
                  <c:v>1.5825150459296804</c:v>
                </c:pt>
                <c:pt idx="1">
                  <c:v>1.5293774571218732</c:v>
                </c:pt>
                <c:pt idx="2">
                  <c:v>1.4423168980373384</c:v>
                </c:pt>
                <c:pt idx="3">
                  <c:v>1.2893550893550894</c:v>
                </c:pt>
                <c:pt idx="4">
                  <c:v>1.2522522522522521</c:v>
                </c:pt>
                <c:pt idx="5">
                  <c:v>3.1700000000000004</c:v>
                </c:pt>
                <c:pt idx="6">
                  <c:v>1.1685150121720314</c:v>
                </c:pt>
                <c:pt idx="7">
                  <c:v>1.3428571428571427</c:v>
                </c:pt>
                <c:pt idx="8">
                  <c:v>1.1067073170731707</c:v>
                </c:pt>
                <c:pt idx="9">
                  <c:v>1.0496453900709219</c:v>
                </c:pt>
                <c:pt idx="10">
                  <c:v>1.4125226225732148</c:v>
                </c:pt>
                <c:pt idx="11">
                  <c:v>1.4375</c:v>
                </c:pt>
                <c:pt idx="12">
                  <c:v>1.4827264267990075</c:v>
                </c:pt>
                <c:pt idx="13">
                  <c:v>1.4493766934139225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54-404C-9533-0AD1900B6C8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57861376"/>
        <c:axId val="157862912"/>
      </c:barChart>
      <c:catAx>
        <c:axId val="15786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862912"/>
        <c:crosses val="autoZero"/>
        <c:auto val="1"/>
        <c:lblAlgn val="ctr"/>
        <c:lblOffset val="100"/>
        <c:noMultiLvlLbl val="0"/>
      </c:catAx>
      <c:valAx>
        <c:axId val="157862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861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18" Type="http://schemas.openxmlformats.org/officeDocument/2006/relationships/chart" Target="../charts/chart6.xml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17" Type="http://schemas.openxmlformats.org/officeDocument/2006/relationships/chart" Target="../charts/chart5.xml"/><Relationship Id="rId2" Type="http://schemas.openxmlformats.org/officeDocument/2006/relationships/image" Target="../media/image1.emf"/><Relationship Id="rId16" Type="http://schemas.openxmlformats.org/officeDocument/2006/relationships/chart" Target="../charts/chart4.xml"/><Relationship Id="rId1" Type="http://schemas.openxmlformats.org/officeDocument/2006/relationships/chart" Target="../charts/chart1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18" Type="http://schemas.openxmlformats.org/officeDocument/2006/relationships/image" Target="../media/image9.jpeg"/><Relationship Id="rId3" Type="http://schemas.openxmlformats.org/officeDocument/2006/relationships/image" Target="../media/image2.emf"/><Relationship Id="rId21" Type="http://schemas.openxmlformats.org/officeDocument/2006/relationships/chart" Target="../charts/chart12.xml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17" Type="http://schemas.openxmlformats.org/officeDocument/2006/relationships/chart" Target="../charts/chart11.xml"/><Relationship Id="rId2" Type="http://schemas.openxmlformats.org/officeDocument/2006/relationships/image" Target="../media/image1.emf"/><Relationship Id="rId16" Type="http://schemas.openxmlformats.org/officeDocument/2006/relationships/chart" Target="../charts/chart10.xml"/><Relationship Id="rId20" Type="http://schemas.openxmlformats.org/officeDocument/2006/relationships/image" Target="../media/image15.png"/><Relationship Id="rId1" Type="http://schemas.openxmlformats.org/officeDocument/2006/relationships/chart" Target="../charts/chart7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9.xml"/><Relationship Id="rId10" Type="http://schemas.openxmlformats.org/officeDocument/2006/relationships/image" Target="../media/image13.jpeg"/><Relationship Id="rId19" Type="http://schemas.openxmlformats.org/officeDocument/2006/relationships/image" Target="../media/image14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8.xml"/><Relationship Id="rId22" Type="http://schemas.openxmlformats.org/officeDocument/2006/relationships/chart" Target="../charts/chart13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18" Type="http://schemas.openxmlformats.org/officeDocument/2006/relationships/image" Target="../media/image13.jpeg"/><Relationship Id="rId3" Type="http://schemas.openxmlformats.org/officeDocument/2006/relationships/image" Target="../media/image2.emf"/><Relationship Id="rId21" Type="http://schemas.openxmlformats.org/officeDocument/2006/relationships/chart" Target="../charts/chart20.xml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17" Type="http://schemas.openxmlformats.org/officeDocument/2006/relationships/chart" Target="../charts/chart18.xml"/><Relationship Id="rId2" Type="http://schemas.openxmlformats.org/officeDocument/2006/relationships/image" Target="../media/image1.emf"/><Relationship Id="rId16" Type="http://schemas.openxmlformats.org/officeDocument/2006/relationships/chart" Target="../charts/chart17.xml"/><Relationship Id="rId20" Type="http://schemas.openxmlformats.org/officeDocument/2006/relationships/chart" Target="../charts/chart19.xml"/><Relationship Id="rId1" Type="http://schemas.openxmlformats.org/officeDocument/2006/relationships/chart" Target="../charts/chart14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6.xml"/><Relationship Id="rId10" Type="http://schemas.openxmlformats.org/officeDocument/2006/relationships/image" Target="../media/image9.jpeg"/><Relationship Id="rId19" Type="http://schemas.openxmlformats.org/officeDocument/2006/relationships/image" Target="../media/image10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5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7.jpeg"/><Relationship Id="rId18" Type="http://schemas.openxmlformats.org/officeDocument/2006/relationships/image" Target="../media/image10.jpeg"/><Relationship Id="rId3" Type="http://schemas.openxmlformats.org/officeDocument/2006/relationships/image" Target="../media/image2.emf"/><Relationship Id="rId21" Type="http://schemas.openxmlformats.org/officeDocument/2006/relationships/chart" Target="../charts/chart26.xml"/><Relationship Id="rId7" Type="http://schemas.openxmlformats.org/officeDocument/2006/relationships/image" Target="../media/image6.emf"/><Relationship Id="rId12" Type="http://schemas.openxmlformats.org/officeDocument/2006/relationships/image" Target="../media/image16.jpeg"/><Relationship Id="rId17" Type="http://schemas.openxmlformats.org/officeDocument/2006/relationships/chart" Target="../charts/chart25.xml"/><Relationship Id="rId2" Type="http://schemas.openxmlformats.org/officeDocument/2006/relationships/image" Target="../media/image1.emf"/><Relationship Id="rId16" Type="http://schemas.openxmlformats.org/officeDocument/2006/relationships/chart" Target="../charts/chart24.xml"/><Relationship Id="rId20" Type="http://schemas.openxmlformats.org/officeDocument/2006/relationships/image" Target="../media/image12.jpeg"/><Relationship Id="rId1" Type="http://schemas.openxmlformats.org/officeDocument/2006/relationships/chart" Target="../charts/chart21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3.xml"/><Relationship Id="rId10" Type="http://schemas.openxmlformats.org/officeDocument/2006/relationships/image" Target="../media/image9.jpeg"/><Relationship Id="rId19" Type="http://schemas.openxmlformats.org/officeDocument/2006/relationships/image" Target="../media/image11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2.xml"/><Relationship Id="rId22" Type="http://schemas.openxmlformats.org/officeDocument/2006/relationships/chart" Target="../charts/chart27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6.jpeg"/><Relationship Id="rId2" Type="http://schemas.openxmlformats.org/officeDocument/2006/relationships/image" Target="../media/image1.emf"/><Relationship Id="rId16" Type="http://schemas.openxmlformats.org/officeDocument/2006/relationships/chart" Target="../charts/chart31.xml"/><Relationship Id="rId1" Type="http://schemas.openxmlformats.org/officeDocument/2006/relationships/chart" Target="../charts/chart28.xml"/><Relationship Id="rId6" Type="http://schemas.openxmlformats.org/officeDocument/2006/relationships/image" Target="../media/image5.emf"/><Relationship Id="rId11" Type="http://schemas.openxmlformats.org/officeDocument/2006/relationships/image" Target="../media/image18.jpeg"/><Relationship Id="rId5" Type="http://schemas.openxmlformats.org/officeDocument/2006/relationships/image" Target="../media/image4.emf"/><Relationship Id="rId15" Type="http://schemas.openxmlformats.org/officeDocument/2006/relationships/chart" Target="../charts/chart3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9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png"/><Relationship Id="rId2" Type="http://schemas.openxmlformats.org/officeDocument/2006/relationships/image" Target="../media/image1.emf"/><Relationship Id="rId1" Type="http://schemas.openxmlformats.org/officeDocument/2006/relationships/chart" Target="../charts/chart32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3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3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6.jpeg"/><Relationship Id="rId2" Type="http://schemas.openxmlformats.org/officeDocument/2006/relationships/image" Target="../media/image1.emf"/><Relationship Id="rId1" Type="http://schemas.openxmlformats.org/officeDocument/2006/relationships/chart" Target="../charts/chart35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37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6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6.jpeg"/><Relationship Id="rId2" Type="http://schemas.openxmlformats.org/officeDocument/2006/relationships/image" Target="../media/image1.emf"/><Relationship Id="rId1" Type="http://schemas.openxmlformats.org/officeDocument/2006/relationships/chart" Target="../charts/chart38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4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9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44.xml"/><Relationship Id="rId1" Type="http://schemas.openxmlformats.org/officeDocument/2006/relationships/chart" Target="../charts/chart41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4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2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png"/><Relationship Id="rId2" Type="http://schemas.openxmlformats.org/officeDocument/2006/relationships/image" Target="../media/image1.emf"/><Relationship Id="rId16" Type="http://schemas.openxmlformats.org/officeDocument/2006/relationships/chart" Target="../charts/chart48.xml"/><Relationship Id="rId1" Type="http://schemas.openxmlformats.org/officeDocument/2006/relationships/chart" Target="../charts/chart45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7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6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18" Type="http://schemas.openxmlformats.org/officeDocument/2006/relationships/chart" Target="../charts/chart53.xml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6.jpeg"/><Relationship Id="rId17" Type="http://schemas.openxmlformats.org/officeDocument/2006/relationships/image" Target="../media/image19.jpeg"/><Relationship Id="rId2" Type="http://schemas.openxmlformats.org/officeDocument/2006/relationships/image" Target="../media/image1.emf"/><Relationship Id="rId16" Type="http://schemas.openxmlformats.org/officeDocument/2006/relationships/chart" Target="../charts/chart52.xml"/><Relationship Id="rId1" Type="http://schemas.openxmlformats.org/officeDocument/2006/relationships/chart" Target="../charts/chart49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1.xml"/><Relationship Id="rId10" Type="http://schemas.openxmlformats.org/officeDocument/2006/relationships/image" Target="../media/image9.jpeg"/><Relationship Id="rId19" Type="http://schemas.openxmlformats.org/officeDocument/2006/relationships/chart" Target="../charts/chart54.xml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0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18" Type="http://schemas.openxmlformats.org/officeDocument/2006/relationships/chart" Target="../charts/chart60.xml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6.jpeg"/><Relationship Id="rId17" Type="http://schemas.openxmlformats.org/officeDocument/2006/relationships/chart" Target="../charts/chart59.xml"/><Relationship Id="rId2" Type="http://schemas.openxmlformats.org/officeDocument/2006/relationships/image" Target="../media/image1.emf"/><Relationship Id="rId16" Type="http://schemas.openxmlformats.org/officeDocument/2006/relationships/chart" Target="../charts/chart58.xml"/><Relationship Id="rId1" Type="http://schemas.openxmlformats.org/officeDocument/2006/relationships/chart" Target="../charts/chart55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57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6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18" Type="http://schemas.openxmlformats.org/officeDocument/2006/relationships/image" Target="../media/image10.jpeg"/><Relationship Id="rId3" Type="http://schemas.openxmlformats.org/officeDocument/2006/relationships/image" Target="../media/image2.emf"/><Relationship Id="rId21" Type="http://schemas.openxmlformats.org/officeDocument/2006/relationships/chart" Target="../charts/chart67.xml"/><Relationship Id="rId7" Type="http://schemas.openxmlformats.org/officeDocument/2006/relationships/image" Target="../media/image6.emf"/><Relationship Id="rId12" Type="http://schemas.openxmlformats.org/officeDocument/2006/relationships/image" Target="../media/image16.jpeg"/><Relationship Id="rId17" Type="http://schemas.openxmlformats.org/officeDocument/2006/relationships/chart" Target="../charts/chart65.xml"/><Relationship Id="rId2" Type="http://schemas.openxmlformats.org/officeDocument/2006/relationships/image" Target="../media/image1.emf"/><Relationship Id="rId16" Type="http://schemas.openxmlformats.org/officeDocument/2006/relationships/chart" Target="../charts/chart64.xml"/><Relationship Id="rId20" Type="http://schemas.openxmlformats.org/officeDocument/2006/relationships/chart" Target="../charts/chart66.xml"/><Relationship Id="rId1" Type="http://schemas.openxmlformats.org/officeDocument/2006/relationships/chart" Target="../charts/chart61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63.xml"/><Relationship Id="rId10" Type="http://schemas.openxmlformats.org/officeDocument/2006/relationships/image" Target="../media/image9.jpeg"/><Relationship Id="rId19" Type="http://schemas.openxmlformats.org/officeDocument/2006/relationships/image" Target="../media/image11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62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18" Type="http://schemas.openxmlformats.org/officeDocument/2006/relationships/image" Target="../media/image13.jpeg"/><Relationship Id="rId3" Type="http://schemas.openxmlformats.org/officeDocument/2006/relationships/image" Target="../media/image2.emf"/><Relationship Id="rId21" Type="http://schemas.openxmlformats.org/officeDocument/2006/relationships/chart" Target="../charts/chart73.xml"/><Relationship Id="rId7" Type="http://schemas.openxmlformats.org/officeDocument/2006/relationships/image" Target="../media/image6.emf"/><Relationship Id="rId12" Type="http://schemas.openxmlformats.org/officeDocument/2006/relationships/image" Target="../media/image16.jpeg"/><Relationship Id="rId17" Type="http://schemas.openxmlformats.org/officeDocument/2006/relationships/chart" Target="../charts/chart72.xml"/><Relationship Id="rId2" Type="http://schemas.openxmlformats.org/officeDocument/2006/relationships/image" Target="../media/image1.emf"/><Relationship Id="rId16" Type="http://schemas.openxmlformats.org/officeDocument/2006/relationships/chart" Target="../charts/chart71.xml"/><Relationship Id="rId20" Type="http://schemas.openxmlformats.org/officeDocument/2006/relationships/image" Target="../media/image11.jpeg"/><Relationship Id="rId1" Type="http://schemas.openxmlformats.org/officeDocument/2006/relationships/chart" Target="../charts/chart68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70.xml"/><Relationship Id="rId10" Type="http://schemas.openxmlformats.org/officeDocument/2006/relationships/image" Target="../media/image9.jpeg"/><Relationship Id="rId19" Type="http://schemas.openxmlformats.org/officeDocument/2006/relationships/image" Target="../media/image10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69.xml"/><Relationship Id="rId22" Type="http://schemas.openxmlformats.org/officeDocument/2006/relationships/chart" Target="../charts/chart74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6.jpeg"/><Relationship Id="rId2" Type="http://schemas.openxmlformats.org/officeDocument/2006/relationships/image" Target="../media/image1.emf"/><Relationship Id="rId1" Type="http://schemas.openxmlformats.org/officeDocument/2006/relationships/chart" Target="../charts/chart75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77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76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6.jpeg"/><Relationship Id="rId2" Type="http://schemas.openxmlformats.org/officeDocument/2006/relationships/image" Target="../media/image1.emf"/><Relationship Id="rId1" Type="http://schemas.openxmlformats.org/officeDocument/2006/relationships/chart" Target="../charts/chart78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8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79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81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20.jpeg"/><Relationship Id="rId17" Type="http://schemas.openxmlformats.org/officeDocument/2006/relationships/chart" Target="../charts/chart85.xml"/><Relationship Id="rId2" Type="http://schemas.openxmlformats.org/officeDocument/2006/relationships/image" Target="../media/image2.emf"/><Relationship Id="rId16" Type="http://schemas.openxmlformats.org/officeDocument/2006/relationships/chart" Target="../charts/chart84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5.png"/><Relationship Id="rId5" Type="http://schemas.openxmlformats.org/officeDocument/2006/relationships/image" Target="../media/image5.emf"/><Relationship Id="rId15" Type="http://schemas.openxmlformats.org/officeDocument/2006/relationships/chart" Target="../charts/chart83.xml"/><Relationship Id="rId10" Type="http://schemas.openxmlformats.org/officeDocument/2006/relationships/image" Target="../media/image14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8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1CFC8F-8205-41F9-9B66-3FB509C1B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9668C2-2D94-4C8C-96DE-2CD1278FF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33500" y="167390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5BC59C-7E3C-4E1F-91A2-6F538DE49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17311" y="167073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6741EE-101A-4A6F-997F-922F9E44B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025475" y="168751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DAA80F-C131-44FF-BDF1-CA9E99769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627613" y="169193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F46918-8C1C-4569-909D-FD12E8C59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469001" y="173683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F735D66-9CA4-4254-B9CE-F7C19D9AC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170720" y="170202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74CF17-906F-46A6-B2D3-E4FB5B997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042565" y="167481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A836CBE-E43B-4747-B456-ED2BC6AB9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510155" y="164668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3D52FEC-A071-4566-B75B-A8B46F335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861479" y="169336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522811C-AE7E-45C3-999C-EFC5CE53D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797259" y="164669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3FAFA0F-5253-46F9-B5E5-09FCA768E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163548" y="166687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E2D3460-AF99-4CF8-B315-BC15BD18C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237448" y="161516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CCF053B-5EE4-4D1D-9765-55AB84E67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D8383C4-2A7E-4FD9-8219-0A81ADCB0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75A1C122-89A9-4BFB-BF1E-AEF201EE21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B9E18BB-8635-4FC5-8FEC-5FEE99A5A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FFDF50DA-5728-4ED1-B097-6ADA0494F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DBD08F2E-D852-4FE1-8C58-1F47DA78E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B6959896-0890-4BD5-8131-E9BF9DE58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BFB81810-466A-4E0D-8C78-810B30684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47F63E67-31F8-499F-B0FD-3C63412D2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EA7CFE5A-587B-40C2-9A2F-21B4682E4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25A0D0AC-6A13-4B4C-9393-5F8923F02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FA4F9629-5CFB-48E1-82E1-1F1366F3F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28" name="Picture 4">
          <a:extLst>
            <a:ext uri="{FF2B5EF4-FFF2-40B4-BE49-F238E27FC236}">
              <a16:creationId xmlns:a16="http://schemas.microsoft.com/office/drawing/2014/main" id="{B26A0368-028F-412C-9A5C-242A5C517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oneCellAnchor>
    <xdr:from>
      <xdr:col>4</xdr:col>
      <xdr:colOff>134598</xdr:colOff>
      <xdr:row>7</xdr:row>
      <xdr:rowOff>133350</xdr:rowOff>
    </xdr:from>
    <xdr:ext cx="739775" cy="393700"/>
    <xdr:pic>
      <xdr:nvPicPr>
        <xdr:cNvPr id="29" name="Picture 28">
          <a:extLst>
            <a:ext uri="{FF2B5EF4-FFF2-40B4-BE49-F238E27FC236}">
              <a16:creationId xmlns:a16="http://schemas.microsoft.com/office/drawing/2014/main" id="{4A22EF66-F7BC-455C-A109-A55661AF7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oneCellAnchor>
  <xdr:oneCellAnchor>
    <xdr:from>
      <xdr:col>13</xdr:col>
      <xdr:colOff>26648</xdr:colOff>
      <xdr:row>7</xdr:row>
      <xdr:rowOff>81643</xdr:rowOff>
    </xdr:from>
    <xdr:ext cx="653710" cy="482599"/>
    <xdr:pic>
      <xdr:nvPicPr>
        <xdr:cNvPr id="30" name="Picture 29">
          <a:extLst>
            <a:ext uri="{FF2B5EF4-FFF2-40B4-BE49-F238E27FC236}">
              <a16:creationId xmlns:a16="http://schemas.microsoft.com/office/drawing/2014/main" id="{D5A3D407-55CE-4AE7-95D9-E71C1BFD9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one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5FD47114-8309-4E04-93FA-9B3012E832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6962FF77-951C-4299-9BF8-AD735DA071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C0347-031E-41BF-9698-B9D2F9703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A14BA3-34AF-404D-9061-B4634F44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FC2162-A6BC-4391-9A69-3D8C5544F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3FA3AE-9984-4154-B374-4610ED1E6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528374-C385-4D0B-BC3C-A1B06CB6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3FE29D3-8F89-4F3F-84DA-37414C1B5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2C67768-AB9B-43C5-9CF9-EED2366D9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28159B-FC13-4FCA-ADF6-4FEC6C382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30E89F1-CD3B-4869-AE97-8EFA4900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6B891E8-B6FF-4446-BB0E-8326D5C8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A3F91A-FB1F-4FA7-8EC9-86727745C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9AAF4C-3770-465C-8BD4-005CF8234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95FF5EB-DAD7-4CB9-A84F-7E6DCE4CA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3A10EFF-54D3-42C6-A641-4F2C5D8BB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897E610-198F-4797-B1DD-819E571F0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8581BB7-4A56-4ADF-96B2-6F63A98F5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C0EE7467-1F6D-4023-AC93-9D31E59676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F653D9D5-1AA7-4F12-9706-1B0A7ACEE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3A3E1A3E-75D5-436C-91C4-9AB492DEA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CDAE4003-18FB-4CFF-89B2-02F034BC2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90D4CBB-929B-4C17-A05B-0D712F88A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68889A31-B48B-4D0F-AA11-94C5E485D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9EB0A7A9-DC23-49E0-AD95-EA311FFE9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AE6F1A73-0141-4A88-8BE9-F7695B8753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26BD0A9B-EA1D-44E5-981D-63F19A35E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5D7975B8-265F-4C76-8DD5-4DD1683F3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28" name="Picture 4">
          <a:extLst>
            <a:ext uri="{FF2B5EF4-FFF2-40B4-BE49-F238E27FC236}">
              <a16:creationId xmlns:a16="http://schemas.microsoft.com/office/drawing/2014/main" id="{E178B363-6B6A-413F-88DC-0B026F3E6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oneCellAnchor>
    <xdr:from>
      <xdr:col>4</xdr:col>
      <xdr:colOff>134598</xdr:colOff>
      <xdr:row>7</xdr:row>
      <xdr:rowOff>133350</xdr:rowOff>
    </xdr:from>
    <xdr:ext cx="739775" cy="393700"/>
    <xdr:pic>
      <xdr:nvPicPr>
        <xdr:cNvPr id="29" name="Picture 28">
          <a:extLst>
            <a:ext uri="{FF2B5EF4-FFF2-40B4-BE49-F238E27FC236}">
              <a16:creationId xmlns:a16="http://schemas.microsoft.com/office/drawing/2014/main" id="{3217FED0-4B58-49CE-81F5-9E10EF449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oneCellAnchor>
  <xdr:oneCellAnchor>
    <xdr:from>
      <xdr:col>13</xdr:col>
      <xdr:colOff>26648</xdr:colOff>
      <xdr:row>7</xdr:row>
      <xdr:rowOff>81643</xdr:rowOff>
    </xdr:from>
    <xdr:ext cx="653710" cy="482599"/>
    <xdr:pic>
      <xdr:nvPicPr>
        <xdr:cNvPr id="30" name="Picture 29">
          <a:extLst>
            <a:ext uri="{FF2B5EF4-FFF2-40B4-BE49-F238E27FC236}">
              <a16:creationId xmlns:a16="http://schemas.microsoft.com/office/drawing/2014/main" id="{53CA92CA-C98D-4BF6-83B8-EB1DF8944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one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30B44059-2924-45FA-B6B5-1F570BC6E4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0CC038E9-2CD3-4455-A034-676298824C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D83B4B-FDF8-4F87-8F75-60637E0F5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2E341C-99E0-4E94-B000-EF651B159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57BF90-5E78-4CE9-8F6D-17919CF93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510501-ECDE-4C26-91A3-A96646FDA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7C0573-D332-492A-A3A7-3FE018587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8BE280-8189-4E91-A8F8-A2BBBB1D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908D9BF-8405-4431-A904-8C08188A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D73E152-1E1E-4B07-9426-D9D662F02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81ADE5-C017-481D-AC00-CAB3F2681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A66D135-723A-4789-B7B4-ECA20A0FF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A303E91-D188-4198-9869-D6544838D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3035FD1-0A58-44C6-B7CB-2E208566C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14DE2D-8B57-4FC6-B505-2EE9020AA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1441D28-4BFD-464B-AA5C-64C94D171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812AF20-09AA-4DDA-9975-7AE7B3E29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2C644DC-E669-4020-AC88-491A3FEAB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8A306C40-FF8E-4182-B0B9-22A0F166ED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1BF4D093-5BA7-4DDF-AE9E-84FD94486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D272C3D7-B8F5-440F-9018-7E3B60C9E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90AF8900-A6BC-4065-B670-3244717B2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308FD465-B6BB-4A1E-B23C-A21F59522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2177C218-8CE2-4B3C-9A92-B849AC5FB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D16A93E4-EA6D-4D42-84A3-A92C7582E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97A2CD76-4DDA-4C52-BEF1-4A947BE4F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930C9C1-13F0-4C09-A4C2-03915EB75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E3EE67E-2A42-4125-A14E-EEDFFB70F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28" name="Picture 4">
          <a:extLst>
            <a:ext uri="{FF2B5EF4-FFF2-40B4-BE49-F238E27FC236}">
              <a16:creationId xmlns:a16="http://schemas.microsoft.com/office/drawing/2014/main" id="{A680354D-2A10-4384-BDE8-E8061222B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E0FC4BC5-B160-42DD-9263-9BD59BE047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81B2CDFC-C0EC-4C63-B02A-16AC30639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447BD5B-8A9D-4048-84A8-9758F3CBC8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06616648-A085-4779-A920-32F9516956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E50EFE-1DE0-4F36-B48C-A69FF3611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EBDA1F-EC34-4EA9-976D-6289DE0FB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A6D516-6369-4DF7-976B-FBD3A1EF0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BF08E9-0317-45DF-9764-5E2AFD153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647EFF-C4C1-44C3-AC8E-F40BB82E1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84C3A2-0AA3-4E8E-A647-EBD805BB4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2C3E48D-2F03-4F5E-8402-482EEA7BC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7F25959-7B9A-4DD0-8D16-556A4E809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704E06-1314-4D2D-8CBA-81BD622C6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F8145C8-FE4D-4244-A206-AA0C05319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79485777-7D50-46B6-965E-65B58F2D5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656E12E-5B01-4152-825E-79993A11E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957C12B-D8EF-4055-B4D0-7E0011F8E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F5C02A8-A5EC-4B9F-85CB-E1BEE4C52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6B69222-0397-44E0-9C74-708D4A6DB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2A5628F-C824-44D7-A41E-75796BEF0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2EE8C943-4352-4FB3-A475-9A4EC61550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BD9FF96-4CDA-4982-9489-FCE37649B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77234489-78B8-4248-A27A-DDA915CCC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20AF521A-425F-4D84-BA89-3C7A000E4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86386A2B-2264-4B38-9558-F217979F3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CB48066-1023-4B88-879E-1E9B0FDF9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B60409F-7A8D-446A-B391-DC8A132EB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137A60F1-CC4C-4D93-A15C-0216E4D93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BF20CCC-8851-40A4-BEC4-7C2E9503A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65E1EBDB-3819-4A09-963D-F351ED572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28" name="Picture 4">
          <a:extLst>
            <a:ext uri="{FF2B5EF4-FFF2-40B4-BE49-F238E27FC236}">
              <a16:creationId xmlns:a16="http://schemas.microsoft.com/office/drawing/2014/main" id="{C3D5C3D5-B750-4BA7-865B-F967651E1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8D225506-12D0-46A6-AC62-E6C921F933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A55D39E3-0510-426B-8AA1-114833BF7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867BF87F-C0F5-4ABC-AE29-0C5EC45E8E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0D1939B0-27E7-4B1B-AA4E-DFCFD23971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61C7AC-8404-4FB2-9E2A-96A3009AB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85E319-E1D8-4517-B949-556C3CE30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B457DF-B5A1-410D-9BB1-A95BB7E5D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0BB277-1955-4EDC-9A5C-BC7DCD124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E017E93-72EF-48E2-831E-CD7D7EEB4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FF92E4-C563-4536-987C-D24D1C74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9BCA9A5-16A1-413D-8FBC-CB7CC854F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408C7D7-F161-4A8D-ACEC-EB041736E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97CD0D3-73F8-42EC-85C5-3E1C385FA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FD549FA-B008-417E-BF85-75D96392B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D5A0C7D-7BAB-4935-8EE1-FEC5A375C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1C839DE-231F-4ACD-86F3-F59FB50EF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D641106-2317-4F80-87C7-C13B5FB04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4D0AED3-3098-4D8D-B25D-9F5581AA5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3CB3AE0-43BD-4850-9667-0DE1DC525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EA84219-10C6-4B19-97B2-1D4D595AB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B00FFE-DD09-45A9-B33F-4C450DB09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73AE11-444F-4EC3-B71E-F539F0647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D4C580-EC77-4048-AC2B-2BD67560D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518047-B158-4835-92F8-EAC36AEE4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7311B7-08BF-42A8-ACEC-0D016FD3D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0F041C-2D0D-4BAC-ACDD-966BB3849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FD4D835-662A-4596-8863-F9E128B03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DCEF17B-C14E-47EA-AF5C-30EE46F71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CA8A7C0-DB2A-4BCE-8988-68C272C05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10A3017-8013-4BF0-B56E-544ABCD02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A2E5C341-0FBD-4FBD-A30D-34D809452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1FAE38C-A41A-46F2-AA04-7F38CF91F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486FF56-DA39-420A-9E58-7B3F931CC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313355F-B328-417E-8CC5-FCD157B1F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5BCD592-340E-492C-96BD-36C9FC542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0FA51-49AF-4CA3-893F-A6307CD37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387249-FF27-4F30-987E-FC22E7B52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32569C-9E75-463F-ACBE-CF56B22E1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2D3384-2668-4564-822A-662D7C8E5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3CE831-D300-49E1-8F9A-D08884AEE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E34F9B-964E-4D0D-A88C-FC65CFB86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160651-F549-4C3F-909F-ED55905A2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F2A909-B6DE-424E-A030-5AE73C58F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73ED4A3-7329-4B47-96A7-1D4BAF08A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8E7A2BB-1E98-4723-BFA1-4F9AE5932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8646930-FD6D-4C3B-BCD4-B71CD4928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787FB74-CC8A-46EC-9323-5806E8842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5AD1D5-6AEB-4429-B00D-A6CE4C8ED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F200170-D06E-4657-AE7F-2C965A096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7BEA8A8-6B06-44C3-9B82-A3448FA4E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000981-BCC2-455D-92B1-84DD7DCCB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67BD92-CB62-48CA-9DD0-D7D774A43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B28062-6AFE-4011-AC68-49C6148E7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BBE398-A56C-48CA-BFC1-610BFA1F6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16943D-B516-40D0-9F97-98CDF879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D749C9-5906-4CCA-B152-603DD1B86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1ACD35-E8D5-49D7-8A70-A0EE7F238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3A3C7FF-69D9-458C-90FE-961D7820F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6C6BECF-838E-467B-9866-1751A3FA8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8C437B6-5E45-41B7-A976-1F2FE4714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4B44EA52-C439-4105-8E19-92FF5E0EE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92DAE31-610C-4B7C-92D5-87E824242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C5A4F1F-083B-416F-92CC-4CB874426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8D37E80-8382-43D6-89E4-90052E5CA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B672CC8-D710-48E5-AB41-49A38A9B5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078940-D67E-4802-9FBB-4F55C4BD16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530FB7-75AB-4825-A797-D7AA75235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5A41DF-59D0-4AD7-92C6-E962F44A8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CCC58F1-3EDC-423C-B2A6-04BAD9A48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DBBFF5B-347F-438A-8A35-2E65D31C3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571D3F-AFC5-4A01-A84E-8CEB978B6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6F93436-8CDE-45F1-868D-1F76FB408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F520AE7-EC71-4888-B58B-81185D165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92A2E0E-4AE9-4466-BC9C-576389348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090FDE7-E4CB-4E22-B076-5707B6D0E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4AD34A0-4ABD-4539-AB95-A0B25A4F5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73990A3-EB40-4A65-9507-E2A0F49D1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3078063-06B0-4C57-8381-301B07C37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4096C3F-CC05-4533-A944-12E0A90C9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82EA7F7-7ED0-4466-A41A-9E4F7CA51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05ED10C-2476-4BCE-8984-47C0B6FAA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FDDE2E-EA38-4B4D-8F37-64E25CE88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A60D40-9565-4BE5-885C-69774B7BD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DA518A-CF2C-4098-A02A-1FEED12B5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7427E8-FCCB-4B05-902E-94004146B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457C5FA-4230-45D3-9BEA-5E77FB0BF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0933819-0678-4844-93F6-365B817E1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2CCF32F-F899-4E8E-B169-C557ED0E3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23289F-04AC-42EC-BEB0-F19B76801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C56928B-5F6F-4CA9-95A8-F399437D4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FF91CBE-F1A9-4733-8633-AD10A781A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C6E00A70-5769-4FF4-BE23-24F31F730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6B68D07-B3D3-4201-B269-156425BE3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49B6ACB-2E8A-4F79-8D8F-272D6FB94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1D804CD-FF7D-4398-800E-A1697F34F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24A468D-B7E9-45D8-994D-4AB3845E9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B99EDFE-EFBB-4B74-9F4F-C15AA0D8A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6BAE67-7657-4CBA-B466-028138B9BD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39429B5-1466-4D67-89F9-3303AB812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98532EC-DBCA-4396-A874-BCB28853D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9DA1067-5697-4152-9ADD-A833DC408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82F424A-55D8-473C-B038-5C1DB6578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D152C01-F792-4D55-904E-E11B0EC40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E43EBFA-EEDA-4303-BD75-458E33BF7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08F9926-038E-4D62-8A3C-F0370801E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0B68E92-6518-4D27-81B7-2DF643E94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35C3BB0-27E0-49F1-9B19-3F9C70882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33169FF1-A2BC-476A-9E39-3ACA402B9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53F09D7-EFAD-46AC-8B85-717F3CAE2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9C3D5AA-4156-4DFD-92CB-F437F7FDF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1608534-F63E-4CA7-A7C2-7C0244E24D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382EC22F-C09F-4459-A07F-F2FF91E4FB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29522793-ABA7-4012-BF6F-D2CC56AAD9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A507F1B-3EEF-4674-9A5B-3BE2C8F4D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5C23A0C-0877-47E9-BF42-470F2FB52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1D001140-1DAE-4237-AE3E-611537E98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C055242C-D510-4358-AC91-8771794A2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DAF77C82-44A9-4834-8324-54112BA7D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BE1B1CC5-02AD-4A1A-A6F7-0B9B19697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9AE81401-65FF-4B2C-A1B0-4C28FFB55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937ED164-88CE-43BD-8FA3-B99BBF2E6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102957EF-80F4-48CD-8CCA-4E73F6CAF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27" name="Picture 4">
          <a:extLst>
            <a:ext uri="{FF2B5EF4-FFF2-40B4-BE49-F238E27FC236}">
              <a16:creationId xmlns:a16="http://schemas.microsoft.com/office/drawing/2014/main" id="{0F41E9EA-9C48-42A8-A997-CCDF2D86D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2BE375DD-D519-473A-8280-27011FDAE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F0FFC4A3-3DBC-47F8-B97B-C5C1FD6EB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35B092CB-E41D-41E6-B1B4-E2B69F6ED2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1931E8C1-A235-430D-B88F-7D04A77CA7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2D21E9-EB26-4A04-860E-6CD3160229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427BA2F-DE81-4EC1-8FA3-DBBA6DDBC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2245FFB-8A82-4559-9E59-6B591D48B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EF76C34-7DE3-4DA9-A3B5-B335F0ECC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6224DB8-2139-44CE-802E-32E3A4CB8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405A972-24C5-42B1-8909-0C7CCB049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60ACBE1-AFA6-48D5-8305-D45F51F53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2DF11CA-E6DD-4447-93D4-41E9C2B52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7E07500-5518-4C49-BB2B-ED61A2215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0ACB760-08A4-41B1-A9A2-F8CA3EE0F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5A31D9D-55E5-45A4-947B-2A5C2C716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6582AD4-4137-4109-A82D-A37F4112F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3DA5561-643F-477F-BF5A-127563FC4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194963C-7134-45E4-A8D8-5EFF9DBCA2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0099C0D-2600-47CD-8912-D2E00FB5B6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B8560C9F-AA2B-4F66-A42A-92F5D08B99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DA188702-CFFB-4795-BD6C-4D6607114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84A88A4-0AEE-4BAB-BBA0-0187C838E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DC43862B-5DB3-460D-BE67-8C0921E0C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9AF6834C-9D33-4BA7-B98C-83D6C581A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AFC3699A-FC25-44EB-B209-DE46D0E02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ECB63D3-6362-4DBA-9498-1351EC14D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E4C8B5-8977-4717-B885-711D3F060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E1143D86-945B-421C-A835-DC4055A45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41C8B453-AE48-43F5-8ADA-C01B94651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27" name="Picture 4">
          <a:extLst>
            <a:ext uri="{FF2B5EF4-FFF2-40B4-BE49-F238E27FC236}">
              <a16:creationId xmlns:a16="http://schemas.microsoft.com/office/drawing/2014/main" id="{ED5496E8-4D99-4BE7-9FA9-6DCED1ECE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49046EAD-AD91-46A0-8BEB-1222F8440D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1C1F53AC-0DC6-4EDF-9058-D657FD5CDD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A5EB8AF1-26B7-4213-8EDD-149BE6F41F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29A0DE2D-F268-4795-8017-1DB92B8485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769D03-56A4-48BA-B708-B148277AB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B164D1-D3A6-4F49-9915-40FB592F1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E22DE1-2830-460C-AD37-672B9EDF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B4FF9F-7500-457A-A8E0-459FE0B6B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0ABC7C4-EBC7-43FB-81F4-8FD3DD694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1605433-CB66-4379-9010-6F98A56B2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160004-F210-483C-B162-76455BE5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1BE1DF2-A9D8-4961-907D-55040170A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B691F47-86A4-4229-906C-ECE96BF79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DDFCDC9-1F96-4F74-B537-4F2AFC05E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5EF5D29-A47E-4AF8-85B3-1374B4F6A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ABD53E-2D47-4AB7-9914-01C65DBFF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0D1C830-FF5D-4624-ABBF-4B163D9A5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FCDC906-6885-45D8-83E7-FFBB67A63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E1C5C6E-100B-42E3-92B6-502B45D5A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8EE9ABE-75B0-4BCE-B434-CB5CBADB7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6859DA76-92A5-4952-AB8E-4CE2052542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C761C8ED-EE77-4934-A3E7-799297727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41B834A3-8619-47CF-A55F-D4D0AC2E0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ABDBE706-3687-47BE-9D34-E426978EC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9979760C-1104-4F92-83DC-FC24F6053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64F81969-D0F0-4BDD-8350-C0891CAEF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4ADA75D-3DAA-44B7-AD86-B21401570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77BB3ACF-5D90-4654-9AE7-3D27B6078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491C28F5-FE8E-4791-BAA6-259E10D3A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34EAE073-2843-46B8-9D60-3415A9DA6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28" name="Picture 4">
          <a:extLst>
            <a:ext uri="{FF2B5EF4-FFF2-40B4-BE49-F238E27FC236}">
              <a16:creationId xmlns:a16="http://schemas.microsoft.com/office/drawing/2014/main" id="{F2CF21AF-6B56-40D5-9CC3-3BE5A49D9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234D6965-2637-48FD-963E-80A7960DE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82D3D706-8174-4244-8EC6-E53BC665C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8BD59D05-63BC-4589-9546-A2A307D521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4433D8CA-87FF-47C3-A9D2-F5823AF5F4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4D07F7-A505-4739-B386-7B6D7DD089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BBC979-15AA-4A11-9224-18E0E7CF6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B8E3D4-7E5F-418C-BBAF-8F5F6270B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05A13E-1128-4A13-B522-6EF66121E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07A79A5-DE2C-43B6-93E8-029BEE79C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335A27C-6117-4ADE-BAD3-8B5E13539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099A6C3-B976-4FB8-8A58-5E45F6D0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EA27B75-11E2-47C3-92D0-E1274591C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DE68A34-6B83-4CE1-B89D-93C3D05F7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A6CD2C4-2193-49F0-A361-74A7AAA29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9D090DF-78EB-40DF-8A6D-54E8002AB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CC2D505-B814-4153-9006-3734F6912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849053B-C2A2-4B10-B63A-9FD0112A1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75497C2-F34C-49E6-A4E9-41E13AD16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44922A7-8790-46BB-B71A-6BD4B4C9D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F0904D3-4B8A-474B-86E5-F1190B285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27D151FA-082B-45A8-9E6C-AFCB8455FB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6BF916B-3A9C-4104-AF24-7C897CDDD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B0FC02BF-A5A1-44A0-AE8F-66B26FD9E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900448F4-256D-4FD9-B1A9-89CC69CF6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5FBADD85-5337-45DE-AA23-153F2076B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3261A6C-5B32-427E-ADEA-0A99019D5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4C20D75F-D02F-48D1-9A73-BE3983002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F05ABC7C-6A4C-4A8B-BA3B-3AF32EFC9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E022A9D-20AC-4478-A158-823037687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22A782BB-00FF-4376-A1E8-DE261D6CB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28" name="Picture 4">
          <a:extLst>
            <a:ext uri="{FF2B5EF4-FFF2-40B4-BE49-F238E27FC236}">
              <a16:creationId xmlns:a16="http://schemas.microsoft.com/office/drawing/2014/main" id="{5386616C-078F-4F9B-8A17-C6C1B24BC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561E9383-7274-4209-A708-FC4F236B1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F33568E-2738-4BF2-BB60-3AD188152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F5FEA0CA-FF6A-4EE5-A194-7BBA483416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3ED35FF6-48F3-4AD7-A111-BE41F7BEB2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146961</xdr:colOff>
      <xdr:row>42</xdr:row>
      <xdr:rowOff>276224</xdr:rowOff>
    </xdr:from>
    <xdr:to>
      <xdr:col>28</xdr:col>
      <xdr:colOff>0</xdr:colOff>
      <xdr:row>56</xdr:row>
      <xdr:rowOff>285749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6C45E2-77C7-4510-884F-FEF0715DD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9AEE80-7130-4FE5-8DCD-05DF10B8C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E1E659-91F2-4594-978C-33DD6417A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B73A80-E2E3-4174-B73D-D61B63E60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E46CF73-4595-47F7-B47F-2B24A9AA9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AF59A5-69EA-4554-923B-279A64D6C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0AE0E0-9A4F-45E2-BBB2-010A32C6E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AD0C11-87DE-4860-AEB0-7F2EB944A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53AA64-9B63-48C4-86C6-C93F94745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A31503D-49F8-4886-9D79-D1CF7783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89B662C-1BD4-43B0-ACB7-D5C2088AE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2C04AF1-D698-4B62-BF42-BE1F9D58F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06F0358-DE0D-42DF-9D85-A89ACE833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</xdr:colOff>
      <xdr:row>58</xdr:row>
      <xdr:rowOff>9525</xdr:rowOff>
    </xdr:from>
    <xdr:to>
      <xdr:col>23</xdr:col>
      <xdr:colOff>1</xdr:colOff>
      <xdr:row>73</xdr:row>
      <xdr:rowOff>15875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72B518F-3318-457A-AD2F-F257EB81D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1</xdr:colOff>
      <xdr:row>58</xdr:row>
      <xdr:rowOff>15876</xdr:rowOff>
    </xdr:from>
    <xdr:to>
      <xdr:col>30</xdr:col>
      <xdr:colOff>698501</xdr:colOff>
      <xdr:row>73</xdr:row>
      <xdr:rowOff>15875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07B1E9E-4942-4AD4-98C8-E1AF83660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4086</xdr:colOff>
      <xdr:row>43</xdr:row>
      <xdr:rowOff>6350</xdr:rowOff>
    </xdr:from>
    <xdr:to>
      <xdr:col>28</xdr:col>
      <xdr:colOff>47625</xdr:colOff>
      <xdr:row>57</xdr:row>
      <xdr:rowOff>15876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270C2-815D-4851-AC3C-4EA46B2C6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68EABE-F73F-486D-BB3C-580522512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A39479-5D94-439F-AAAE-4B1288B89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639D45-A3C5-49D6-8FD7-337DBA870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2685D6-892C-43F5-AFA8-62F9167E7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B110D7-9219-4421-AE6E-5DABBB7F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C9CC16-C5B8-4879-9435-5E3796BA4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D0DABC-8D47-4952-A548-79AF3DF1F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F999087-E9AB-4F93-B9EF-BE24ADD19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963AAD9-4121-45A3-93F6-094DAF14F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B7D99CA-796E-4A36-B9D3-FD180F1A8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936931-6EFD-4A74-AEA9-47EEB365E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200DC7B-A120-4F30-A5FF-185ED29C0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16</xdr:col>
      <xdr:colOff>142876</xdr:colOff>
      <xdr:row>57</xdr:row>
      <xdr:rowOff>263525</xdr:rowOff>
    </xdr:from>
    <xdr:to>
      <xdr:col>23</xdr:col>
      <xdr:colOff>15876</xdr:colOff>
      <xdr:row>72</xdr:row>
      <xdr:rowOff>269875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7033F9A-A642-43E1-B688-5FBA3AD22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15876</xdr:colOff>
      <xdr:row>58</xdr:row>
      <xdr:rowOff>15875</xdr:rowOff>
    </xdr:from>
    <xdr:to>
      <xdr:col>31</xdr:col>
      <xdr:colOff>1</xdr:colOff>
      <xdr:row>72</xdr:row>
      <xdr:rowOff>269875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288892E-53EA-4DAD-967C-F738DF767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92412C-BA1C-4D34-B971-DE0C21045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3F6493-22B5-43D3-89E3-9CBBD5F67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6F653-AFF5-4987-B236-C85A1CE13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621B9F-62A3-4E5A-AFD4-DC12703D4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E15982-C002-4BDF-96C3-22A45DA5C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3C3AB7B-75D5-418A-958E-EACBF65A1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CF7CE4-A85A-4C22-9DC3-589350809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90AC934-2ABE-477D-8A15-38EFC0941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E53BA24-BE44-430F-9803-6A8B6CB29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11BA8E67-A1DD-42EA-85BC-CB4649F50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AA7FF40-C1FE-4D4D-88B0-F8E6F9213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65D294B-6A53-4A12-9BC4-B2A9462DB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57</xdr:row>
      <xdr:rowOff>41275</xdr:rowOff>
    </xdr:from>
    <xdr:to>
      <xdr:col>23</xdr:col>
      <xdr:colOff>698500</xdr:colOff>
      <xdr:row>71</xdr:row>
      <xdr:rowOff>269875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829EB85-A50A-4379-94F7-6C2E31DC1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15875</xdr:colOff>
      <xdr:row>71</xdr:row>
      <xdr:rowOff>269874</xdr:rowOff>
    </xdr:from>
    <xdr:to>
      <xdr:col>23</xdr:col>
      <xdr:colOff>698500</xdr:colOff>
      <xdr:row>87</xdr:row>
      <xdr:rowOff>127000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03DD9D7-E468-486E-B0CF-46B1770E4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0</xdr:colOff>
      <xdr:row>43</xdr:row>
      <xdr:rowOff>15875</xdr:rowOff>
    </xdr:from>
    <xdr:to>
      <xdr:col>28</xdr:col>
      <xdr:colOff>31750</xdr:colOff>
      <xdr:row>57</xdr:row>
      <xdr:rowOff>31750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1F3C755B-FA06-4641-8226-864954F6E9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0</xdr:colOff>
      <xdr:row>57</xdr:row>
      <xdr:rowOff>47625</xdr:rowOff>
    </xdr:from>
    <xdr:to>
      <xdr:col>31</xdr:col>
      <xdr:colOff>0</xdr:colOff>
      <xdr:row>72</xdr:row>
      <xdr:rowOff>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3627A04-1E0E-4C3A-8B25-FA92ABCB63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0</xdr:colOff>
      <xdr:row>71</xdr:row>
      <xdr:rowOff>285749</xdr:rowOff>
    </xdr:from>
    <xdr:to>
      <xdr:col>30</xdr:col>
      <xdr:colOff>698500</xdr:colOff>
      <xdr:row>87</xdr:row>
      <xdr:rowOff>127000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7CD2BF54-C297-4A9B-8975-0C4CE3D1A6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teward%20Consultancy\EDMP%20DATA-C2\Compiled%20Data\23.09\MCC-C2-STN%2073-SONDE%20ROA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teward%20Consultancy\EDMP%20DATA-C2\Compiled%20Data\23.09\MCC-C2-STN%2072-KIRA-KYALIWAJALA%20R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teward%20Consultancy\EDMP%20DATA-C2\Compiled%20Data\23.09\MCC-C2-STN-64-Bukasa-Wakiso%20R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teward%20Consultancy\EDMP%20DATA-C2\Compiled%20Data\24.09\MCC%20-C2-STNO%2072-KIRA-KYALIWAJALA%20R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uzan%203.10\MCC-C2-Kira-Kyaliwajala%2024hrs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uzan%203.10\MCC-C2-STN%2072%20Kira-Kyaliwajala%2012h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3.09.19-Ssonde-Namugongo"/>
      <sheetName val="23.09.19-Namugongo-Ssonde"/>
    </sheetNames>
    <sheetDataSet>
      <sheetData sheetId="0">
        <row r="5">
          <cell r="D5" t="str">
            <v>23.09.19</v>
          </cell>
        </row>
      </sheetData>
      <sheetData sheetId="1">
        <row r="6">
          <cell r="K6" t="str">
            <v>Tracy</v>
          </cell>
          <cell r="L6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3.09.19 -Kira-Kyaliwajara"/>
      <sheetName val="23.09.19 -Kyaliwajara -Kira"/>
    </sheetNames>
    <sheetDataSet>
      <sheetData sheetId="0">
        <row r="5">
          <cell r="D5" t="str">
            <v>23.09.19</v>
          </cell>
          <cell r="G5" t="str">
            <v>Kira Police Division</v>
          </cell>
          <cell r="H5">
            <v>0</v>
          </cell>
          <cell r="K5" t="str">
            <v>Nairuba Apothio</v>
          </cell>
          <cell r="L5">
            <v>0</v>
          </cell>
        </row>
        <row r="6">
          <cell r="K6" t="str">
            <v>Tracy</v>
          </cell>
          <cell r="L6">
            <v>0</v>
          </cell>
        </row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0</v>
          </cell>
          <cell r="AF10">
            <v>0</v>
          </cell>
        </row>
        <row r="11">
          <cell r="R11" t="str">
            <v>0800-0900</v>
          </cell>
          <cell r="AE11">
            <v>422</v>
          </cell>
          <cell r="AF11">
            <v>745</v>
          </cell>
        </row>
        <row r="12">
          <cell r="R12" t="str">
            <v>0900-1000</v>
          </cell>
          <cell r="AE12">
            <v>367</v>
          </cell>
          <cell r="AF12">
            <v>747</v>
          </cell>
        </row>
        <row r="13">
          <cell r="R13" t="str">
            <v>1000-1100</v>
          </cell>
          <cell r="AE13">
            <v>338</v>
          </cell>
          <cell r="AF13">
            <v>709</v>
          </cell>
        </row>
        <row r="14">
          <cell r="R14" t="str">
            <v>1100-1200</v>
          </cell>
          <cell r="AE14">
            <v>319</v>
          </cell>
          <cell r="AF14">
            <v>623</v>
          </cell>
        </row>
        <row r="15">
          <cell r="R15" t="str">
            <v>1200-1300</v>
          </cell>
          <cell r="AE15">
            <v>274</v>
          </cell>
          <cell r="AF15">
            <v>547</v>
          </cell>
        </row>
        <row r="16">
          <cell r="R16" t="str">
            <v>1300-1400</v>
          </cell>
          <cell r="AE16">
            <v>299</v>
          </cell>
          <cell r="AF16">
            <v>546</v>
          </cell>
        </row>
        <row r="17">
          <cell r="R17" t="str">
            <v>1400-1500</v>
          </cell>
          <cell r="AE17">
            <v>259</v>
          </cell>
          <cell r="AF17">
            <v>424</v>
          </cell>
        </row>
        <row r="18">
          <cell r="R18" t="str">
            <v>1500-1600</v>
          </cell>
          <cell r="AE18">
            <v>270</v>
          </cell>
          <cell r="AF18">
            <v>393</v>
          </cell>
        </row>
        <row r="19">
          <cell r="R19" t="str">
            <v>1600-1700</v>
          </cell>
          <cell r="AE19">
            <v>331</v>
          </cell>
          <cell r="AF19">
            <v>555</v>
          </cell>
        </row>
        <row r="20">
          <cell r="R20" t="str">
            <v>1700-1800</v>
          </cell>
          <cell r="AE20">
            <v>404</v>
          </cell>
          <cell r="AF20">
            <v>676</v>
          </cell>
        </row>
        <row r="21">
          <cell r="R21" t="str">
            <v>1800-1900</v>
          </cell>
          <cell r="AE21">
            <v>323</v>
          </cell>
          <cell r="AF21">
            <v>573</v>
          </cell>
        </row>
        <row r="59">
          <cell r="C59">
            <v>0.18950749464668093</v>
          </cell>
          <cell r="D59">
            <v>0.14224533496482106</v>
          </cell>
          <cell r="E59">
            <v>4.3285408381768121E-2</v>
          </cell>
          <cell r="F59">
            <v>0.11578464362190272</v>
          </cell>
          <cell r="G59">
            <v>1.5295197308045274E-3</v>
          </cell>
          <cell r="H59">
            <v>3.0590394616090549E-4</v>
          </cell>
          <cell r="I59">
            <v>2.9978586723768737E-2</v>
          </cell>
          <cell r="J59">
            <v>2.4778219639033344E-2</v>
          </cell>
          <cell r="K59">
            <v>3.6708473539308656E-3</v>
          </cell>
          <cell r="L59">
            <v>4.588559192413582E-4</v>
          </cell>
          <cell r="M59">
            <v>0.44845518507188742</v>
          </cell>
          <cell r="N59">
            <v>0</v>
          </cell>
        </row>
        <row r="60">
          <cell r="C60">
            <v>0.34359400998336104</v>
          </cell>
          <cell r="D60">
            <v>0.25790349417637271</v>
          </cell>
          <cell r="E60">
            <v>7.8480310593455352E-2</v>
          </cell>
          <cell r="F60">
            <v>0.20992789794786468</v>
          </cell>
          <cell r="G60">
            <v>2.7731558513588465E-3</v>
          </cell>
          <cell r="H60">
            <v>5.5463117027176932E-4</v>
          </cell>
          <cell r="I60">
            <v>5.4353854686633389E-2</v>
          </cell>
          <cell r="J60">
            <v>4.4925124792013313E-2</v>
          </cell>
          <cell r="K60">
            <v>6.6555740432612314E-3</v>
          </cell>
          <cell r="L60">
            <v>8.3194675540765393E-4</v>
          </cell>
          <cell r="M60">
            <v>0</v>
          </cell>
          <cell r="N60">
            <v>0</v>
          </cell>
        </row>
      </sheetData>
      <sheetData sheetId="1"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198</v>
          </cell>
          <cell r="AF10">
            <v>409</v>
          </cell>
        </row>
        <row r="11">
          <cell r="R11" t="str">
            <v>0800-0900</v>
          </cell>
          <cell r="AE11">
            <v>266</v>
          </cell>
          <cell r="AF11">
            <v>530</v>
          </cell>
        </row>
        <row r="12">
          <cell r="R12" t="str">
            <v>0900-1000</v>
          </cell>
          <cell r="AE12">
            <v>278</v>
          </cell>
          <cell r="AF12">
            <v>646</v>
          </cell>
        </row>
        <row r="13">
          <cell r="R13" t="str">
            <v>1000-1100</v>
          </cell>
          <cell r="AE13">
            <v>269</v>
          </cell>
          <cell r="AF13">
            <v>588</v>
          </cell>
        </row>
        <row r="14">
          <cell r="R14" t="str">
            <v>1100-1200</v>
          </cell>
          <cell r="AE14">
            <v>297</v>
          </cell>
          <cell r="AF14">
            <v>574</v>
          </cell>
        </row>
        <row r="15">
          <cell r="R15" t="str">
            <v>1200-1300</v>
          </cell>
          <cell r="AE15">
            <v>255</v>
          </cell>
          <cell r="AF15">
            <v>513</v>
          </cell>
        </row>
        <row r="16">
          <cell r="R16" t="str">
            <v>1300-1400</v>
          </cell>
          <cell r="AE16">
            <v>214</v>
          </cell>
          <cell r="AF16">
            <v>432</v>
          </cell>
        </row>
        <row r="17">
          <cell r="R17" t="str">
            <v>1400-1500</v>
          </cell>
          <cell r="AE17">
            <v>311</v>
          </cell>
          <cell r="AF17">
            <v>459</v>
          </cell>
        </row>
        <row r="18">
          <cell r="R18" t="str">
            <v>1500-1600</v>
          </cell>
          <cell r="AE18">
            <v>278</v>
          </cell>
          <cell r="AF18">
            <v>414</v>
          </cell>
        </row>
        <row r="19">
          <cell r="R19" t="str">
            <v>1600-1700</v>
          </cell>
          <cell r="AE19">
            <v>470</v>
          </cell>
          <cell r="AF19">
            <v>687</v>
          </cell>
        </row>
        <row r="20">
          <cell r="R20" t="str">
            <v>1700-1800</v>
          </cell>
          <cell r="AE20">
            <v>359</v>
          </cell>
          <cell r="AF20">
            <v>573</v>
          </cell>
        </row>
        <row r="21">
          <cell r="R21" t="str">
            <v>1800-1900</v>
          </cell>
          <cell r="AE21">
            <v>315</v>
          </cell>
          <cell r="AF21">
            <v>523</v>
          </cell>
        </row>
        <row r="59">
          <cell r="C59">
            <v>0.14020163831127913</v>
          </cell>
          <cell r="D59">
            <v>0.23881537492123503</v>
          </cell>
          <cell r="E59">
            <v>4.2218021424070572E-2</v>
          </cell>
          <cell r="F59">
            <v>7.1676118462507876E-2</v>
          </cell>
          <cell r="G59">
            <v>3.3081285444234404E-3</v>
          </cell>
          <cell r="H59">
            <v>3.15059861373661E-4</v>
          </cell>
          <cell r="I59">
            <v>3.544423440453686E-2</v>
          </cell>
          <cell r="J59">
            <v>1.3390044108380593E-2</v>
          </cell>
          <cell r="K59">
            <v>7.0888468809073724E-3</v>
          </cell>
          <cell r="L59">
            <v>4.7258979206049151E-4</v>
          </cell>
          <cell r="M59">
            <v>0.44706994328922495</v>
          </cell>
          <cell r="N59">
            <v>0</v>
          </cell>
        </row>
        <row r="60">
          <cell r="C60">
            <v>0.25356125356125359</v>
          </cell>
          <cell r="D60">
            <v>0.43190883190883189</v>
          </cell>
          <cell r="E60">
            <v>7.635327635327635E-2</v>
          </cell>
          <cell r="F60">
            <v>0.12962962962962962</v>
          </cell>
          <cell r="G60">
            <v>5.9829059829059833E-3</v>
          </cell>
          <cell r="H60">
            <v>5.6980056980056976E-4</v>
          </cell>
          <cell r="I60">
            <v>6.4102564102564097E-2</v>
          </cell>
          <cell r="J60">
            <v>2.4216524216524215E-2</v>
          </cell>
          <cell r="K60">
            <v>1.282051282051282E-2</v>
          </cell>
          <cell r="L60">
            <v>8.547008547008547E-4</v>
          </cell>
          <cell r="M60">
            <v>0</v>
          </cell>
          <cell r="N60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23.09.19 Bukasa-Wakiso"/>
      <sheetName val="23.09.19 Wakiso-Bukasa"/>
      <sheetName val="26.07 Kibuye-Makindye-24h"/>
      <sheetName val="26.07 Makindye-Kibuye-24h"/>
      <sheetName val="27.07 Kibuye-Makindye-24h"/>
      <sheetName val="27.07 Makindye-Kibuye-24h"/>
      <sheetName val="28.07 Kibuye-Makindye"/>
      <sheetName val="28.07 Makindye-Kibuye"/>
      <sheetName val="Avg Week Kibuye-Makindye"/>
      <sheetName val="Avg Week Makindye-Kibuye"/>
      <sheetName val="Avg Week Makindye-Kibuye-2Dir"/>
      <sheetName val="23.09.19 -Kira-Kyaliwajara"/>
      <sheetName val="23.09.19 -Kyaliwajara -Kira"/>
    </sheetNames>
    <sheetDataSet>
      <sheetData sheetId="0">
        <row r="5">
          <cell r="G5" t="str">
            <v>Bukasa</v>
          </cell>
        </row>
      </sheetData>
      <sheetData sheetId="1">
        <row r="3">
          <cell r="C3" t="str">
            <v>MCC - C2- STN0 64-Bukasa RD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  <row r="6">
          <cell r="D6" t="str">
            <v>Wakiso</v>
          </cell>
          <cell r="E6">
            <v>0</v>
          </cell>
          <cell r="G6" t="str">
            <v>Bukasa</v>
          </cell>
          <cell r="H6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4.09.19 Kyaliwajala-Kira"/>
      <sheetName val="24.09.19 Kira-Kyaliwajala"/>
      <sheetName val="23.07 Kibuye-Makindye"/>
      <sheetName val="23.07 Makindye-Kibuye"/>
      <sheetName val="24.07 Kibuye-Makindye"/>
      <sheetName val="24.07 Makindye-Kibuye"/>
      <sheetName val="25.07 Kibuye-Makindye"/>
      <sheetName val="25.07 Makindye-Kibuye"/>
      <sheetName val="26.07 Kibuye-Makindye-24h"/>
      <sheetName val="26.07 Makindye-Kibuye-24h"/>
      <sheetName val="27.07 Kibuye-Makindye-24h"/>
      <sheetName val="27.07 Makindye-Kibuye-24h"/>
      <sheetName val="28.07 Kibuye-Makindye"/>
      <sheetName val="28.07 Makindye-Kibuye"/>
      <sheetName val="Avg Week Kibuye-Makindye"/>
      <sheetName val="Avg Week Makindye-Kibuye"/>
      <sheetName val="Avg Week Makindye-Kibuye-2Dir"/>
    </sheetNames>
    <sheetDataSet>
      <sheetData sheetId="0">
        <row r="3">
          <cell r="C3" t="str">
            <v xml:space="preserve">MCC - C2- STN072 - KIRA POLICE STATION RD 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  <row r="5">
          <cell r="D5" t="str">
            <v>24.09.19</v>
          </cell>
          <cell r="G5" t="str">
            <v>KIRA POLICE STATION</v>
          </cell>
          <cell r="H5">
            <v>0</v>
          </cell>
        </row>
        <row r="6">
          <cell r="K6" t="str">
            <v>Tracy</v>
          </cell>
          <cell r="L6">
            <v>0</v>
          </cell>
        </row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278</v>
          </cell>
          <cell r="AF10">
            <v>516</v>
          </cell>
        </row>
        <row r="11">
          <cell r="R11" t="str">
            <v>0800-0900</v>
          </cell>
          <cell r="AE11">
            <v>367</v>
          </cell>
          <cell r="AF11">
            <v>757</v>
          </cell>
        </row>
        <row r="12">
          <cell r="R12" t="str">
            <v>0900-1000</v>
          </cell>
          <cell r="AE12">
            <v>197</v>
          </cell>
          <cell r="AF12">
            <v>586</v>
          </cell>
        </row>
        <row r="13">
          <cell r="R13" t="str">
            <v>1000-1100</v>
          </cell>
          <cell r="AE13">
            <v>302</v>
          </cell>
          <cell r="AF13">
            <v>658</v>
          </cell>
        </row>
        <row r="14">
          <cell r="R14" t="str">
            <v>1100-1200</v>
          </cell>
          <cell r="AE14">
            <v>219</v>
          </cell>
          <cell r="AF14">
            <v>493</v>
          </cell>
        </row>
        <row r="15">
          <cell r="R15" t="str">
            <v>1200-1300</v>
          </cell>
          <cell r="AE15">
            <v>258</v>
          </cell>
          <cell r="AF15">
            <v>513</v>
          </cell>
        </row>
        <row r="16">
          <cell r="R16" t="str">
            <v>1300-1400</v>
          </cell>
          <cell r="AE16">
            <v>237</v>
          </cell>
          <cell r="AF16">
            <v>486</v>
          </cell>
        </row>
        <row r="17">
          <cell r="R17" t="str">
            <v>1400-1500</v>
          </cell>
          <cell r="AE17">
            <v>227</v>
          </cell>
          <cell r="AF17">
            <v>502</v>
          </cell>
        </row>
        <row r="18">
          <cell r="R18" t="str">
            <v>1500-1600</v>
          </cell>
          <cell r="AE18">
            <v>236</v>
          </cell>
          <cell r="AF18">
            <v>480</v>
          </cell>
        </row>
        <row r="19">
          <cell r="R19" t="str">
            <v>1600-1700</v>
          </cell>
          <cell r="AE19">
            <v>390</v>
          </cell>
          <cell r="AF19">
            <v>715</v>
          </cell>
        </row>
        <row r="20">
          <cell r="R20" t="str">
            <v>1700-1800</v>
          </cell>
          <cell r="AE20">
            <v>431</v>
          </cell>
          <cell r="AF20">
            <v>761</v>
          </cell>
        </row>
        <row r="21">
          <cell r="R21" t="str">
            <v>1800-1900</v>
          </cell>
          <cell r="AE21">
            <v>412</v>
          </cell>
          <cell r="AF21">
            <v>775</v>
          </cell>
        </row>
        <row r="59">
          <cell r="C59">
            <v>0.22990886495443247</v>
          </cell>
          <cell r="D59">
            <v>0.12551781275890639</v>
          </cell>
          <cell r="E59">
            <v>5.2195526097763047E-2</v>
          </cell>
          <cell r="F59">
            <v>3.4106600386633525E-2</v>
          </cell>
          <cell r="G59">
            <v>8.2850041425020708E-4</v>
          </cell>
          <cell r="H59">
            <v>1.3808340237503452E-4</v>
          </cell>
          <cell r="I59">
            <v>2.9549848108257386E-2</v>
          </cell>
          <cell r="J59">
            <v>8.9754211543772444E-3</v>
          </cell>
          <cell r="K59">
            <v>8.1469207401270363E-3</v>
          </cell>
          <cell r="L59">
            <v>1.1046672190002762E-3</v>
          </cell>
          <cell r="M59">
            <v>0.50925158795912728</v>
          </cell>
          <cell r="N59">
            <v>2.7616680475006904E-4</v>
          </cell>
        </row>
        <row r="60">
          <cell r="C60">
            <v>0.46848621271806418</v>
          </cell>
          <cell r="D60">
            <v>0.25576814856499719</v>
          </cell>
          <cell r="E60">
            <v>0.10635903207653348</v>
          </cell>
          <cell r="F60">
            <v>6.9499155880697799E-2</v>
          </cell>
          <cell r="G60">
            <v>1.6882386043894203E-3</v>
          </cell>
          <cell r="H60">
            <v>2.8137310073157008E-4</v>
          </cell>
          <cell r="I60">
            <v>6.0213843556555992E-2</v>
          </cell>
          <cell r="J60">
            <v>1.8289251547552055E-2</v>
          </cell>
          <cell r="K60">
            <v>1.6601012943162633E-2</v>
          </cell>
          <cell r="L60">
            <v>2.2509848058525606E-3</v>
          </cell>
          <cell r="M60">
            <v>0</v>
          </cell>
          <cell r="N60">
            <v>5.6274620146314015E-4</v>
          </cell>
        </row>
      </sheetData>
      <sheetData sheetId="1"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623</v>
          </cell>
          <cell r="AF10">
            <v>1057</v>
          </cell>
        </row>
        <row r="11">
          <cell r="R11" t="str">
            <v>0800-0900</v>
          </cell>
          <cell r="AE11">
            <v>497</v>
          </cell>
          <cell r="AF11">
            <v>932</v>
          </cell>
        </row>
        <row r="12">
          <cell r="R12" t="str">
            <v>0900-1000</v>
          </cell>
          <cell r="AE12">
            <v>396</v>
          </cell>
          <cell r="AF12">
            <v>766</v>
          </cell>
        </row>
        <row r="13">
          <cell r="R13" t="str">
            <v>1000-1100</v>
          </cell>
          <cell r="AE13">
            <v>358</v>
          </cell>
          <cell r="AF13">
            <v>646</v>
          </cell>
        </row>
        <row r="14">
          <cell r="R14" t="str">
            <v>1100-1200</v>
          </cell>
          <cell r="AE14">
            <v>288</v>
          </cell>
          <cell r="AF14">
            <v>546</v>
          </cell>
        </row>
        <row r="15">
          <cell r="R15" t="str">
            <v>1200-1300</v>
          </cell>
          <cell r="AE15">
            <v>273</v>
          </cell>
          <cell r="AF15">
            <v>568</v>
          </cell>
        </row>
        <row r="16">
          <cell r="R16" t="str">
            <v>1300-1400</v>
          </cell>
          <cell r="AE16">
            <v>289</v>
          </cell>
          <cell r="AF16">
            <v>504</v>
          </cell>
        </row>
        <row r="17">
          <cell r="R17" t="str">
            <v>1400-1500</v>
          </cell>
          <cell r="AE17">
            <v>280</v>
          </cell>
          <cell r="AF17">
            <v>479</v>
          </cell>
        </row>
        <row r="18">
          <cell r="R18" t="str">
            <v>1500-1600</v>
          </cell>
          <cell r="AE18">
            <v>259</v>
          </cell>
          <cell r="AF18">
            <v>424</v>
          </cell>
        </row>
        <row r="19">
          <cell r="R19" t="str">
            <v>1600-1700</v>
          </cell>
          <cell r="AE19">
            <v>398</v>
          </cell>
          <cell r="AF19">
            <v>685</v>
          </cell>
        </row>
        <row r="20">
          <cell r="R20" t="str">
            <v>1700-1800</v>
          </cell>
          <cell r="AE20">
            <v>412</v>
          </cell>
          <cell r="AF20">
            <v>766</v>
          </cell>
        </row>
        <row r="21">
          <cell r="R21" t="str">
            <v>1800-1900</v>
          </cell>
          <cell r="AE21">
            <v>370</v>
          </cell>
          <cell r="AF21">
            <v>790</v>
          </cell>
        </row>
        <row r="59">
          <cell r="C59">
            <v>0.16219527134631875</v>
          </cell>
          <cell r="D59">
            <v>0.20409163297807179</v>
          </cell>
          <cell r="E59">
            <v>3.5158642655886314E-2</v>
          </cell>
          <cell r="F59">
            <v>8.51402670586794E-2</v>
          </cell>
          <cell r="G59">
            <v>1.8375597206909224E-3</v>
          </cell>
          <cell r="H59">
            <v>1.2250398137939484E-4</v>
          </cell>
          <cell r="I59">
            <v>3.9813793948303318E-2</v>
          </cell>
          <cell r="J59">
            <v>7.4727428641430844E-3</v>
          </cell>
          <cell r="K59">
            <v>7.8402548082812697E-3</v>
          </cell>
          <cell r="L59">
            <v>6.1251990689697414E-4</v>
          </cell>
          <cell r="M59">
            <v>0.45571481073134879</v>
          </cell>
          <cell r="N59">
            <v>0</v>
          </cell>
        </row>
        <row r="60">
          <cell r="C60">
            <v>0.29799684897591716</v>
          </cell>
          <cell r="D60">
            <v>0.37497186585640335</v>
          </cell>
          <cell r="E60">
            <v>6.459599369795184E-2</v>
          </cell>
          <cell r="F60">
            <v>0.15642583839747917</v>
          </cell>
          <cell r="G60">
            <v>3.37609723160027E-3</v>
          </cell>
          <cell r="H60">
            <v>2.2507314877335134E-4</v>
          </cell>
          <cell r="I60">
            <v>7.314877335133918E-2</v>
          </cell>
          <cell r="J60">
            <v>1.3729462075174432E-2</v>
          </cell>
          <cell r="K60">
            <v>1.4404681521494486E-2</v>
          </cell>
          <cell r="L60">
            <v>1.1253657438667567E-3</v>
          </cell>
          <cell r="M60">
            <v>0</v>
          </cell>
          <cell r="N6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2.07 Kibuye-Makindye"/>
      <sheetName val="22.07 Makindye-Kibuye"/>
      <sheetName val="23.07 Kibuye-Makindye"/>
      <sheetName val="23.07 Makindye-Kibuye"/>
      <sheetName val="24.07 Kibuye-Makindye"/>
      <sheetName val="24.07 Makindye-Kibuye"/>
      <sheetName val="25.07 Kibuye-Makindye"/>
      <sheetName val="25.07 Makindye-Kibuye"/>
      <sheetName val="1.10 Nsambya-Mukwano-16h"/>
      <sheetName val="28.09 Kira-Kyaliwajala-24h"/>
      <sheetName val="28.09 Kyaliwajala-Kira-24h"/>
      <sheetName val="27.07 Makindye-Kibuye-24h"/>
      <sheetName val="28.07 Kibuye-Makindye"/>
      <sheetName val="28.07 Makindye-Kibuye"/>
      <sheetName val="Avg Week Kibuye-Makindye"/>
      <sheetName val="Avg Week Makindye-Kibuye"/>
      <sheetName val="Avg Week Makindye-Kibuye-2D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349</v>
          </cell>
          <cell r="AF10">
            <v>631</v>
          </cell>
        </row>
        <row r="11">
          <cell r="R11" t="str">
            <v>0800-0900</v>
          </cell>
          <cell r="AE11">
            <v>510</v>
          </cell>
          <cell r="AF11">
            <v>895</v>
          </cell>
        </row>
        <row r="12">
          <cell r="R12" t="str">
            <v>0900-1000</v>
          </cell>
          <cell r="AE12">
            <v>508</v>
          </cell>
          <cell r="AF12">
            <v>946</v>
          </cell>
        </row>
        <row r="13">
          <cell r="R13" t="str">
            <v>1000-1100</v>
          </cell>
          <cell r="AE13">
            <v>503</v>
          </cell>
          <cell r="AF13">
            <v>897</v>
          </cell>
        </row>
        <row r="14">
          <cell r="R14" t="str">
            <v>1100-1200</v>
          </cell>
          <cell r="AE14">
            <v>445</v>
          </cell>
          <cell r="AF14">
            <v>858</v>
          </cell>
        </row>
        <row r="15">
          <cell r="R15" t="str">
            <v>1200-1300</v>
          </cell>
          <cell r="AE15">
            <v>396</v>
          </cell>
          <cell r="AF15">
            <v>742</v>
          </cell>
        </row>
        <row r="16">
          <cell r="R16" t="str">
            <v>1300-1400</v>
          </cell>
          <cell r="AE16">
            <v>500</v>
          </cell>
          <cell r="AF16">
            <v>844</v>
          </cell>
        </row>
        <row r="17">
          <cell r="R17" t="str">
            <v>1400-1500</v>
          </cell>
          <cell r="AE17">
            <v>417</v>
          </cell>
          <cell r="AF17">
            <v>717</v>
          </cell>
        </row>
        <row r="18">
          <cell r="R18" t="str">
            <v>1500-1600</v>
          </cell>
          <cell r="AE18">
            <v>321</v>
          </cell>
          <cell r="AF18">
            <v>558</v>
          </cell>
        </row>
        <row r="19">
          <cell r="R19" t="str">
            <v>1600-1700</v>
          </cell>
          <cell r="AE19">
            <v>401</v>
          </cell>
          <cell r="AF19">
            <v>718</v>
          </cell>
        </row>
        <row r="20">
          <cell r="R20" t="str">
            <v>1700-1800</v>
          </cell>
          <cell r="AE20">
            <v>399</v>
          </cell>
          <cell r="AF20">
            <v>613</v>
          </cell>
        </row>
        <row r="21">
          <cell r="R21" t="str">
            <v>1800-1900</v>
          </cell>
          <cell r="AE21">
            <v>370</v>
          </cell>
          <cell r="AF21">
            <v>689</v>
          </cell>
        </row>
        <row r="22">
          <cell r="R22" t="str">
            <v>1900-2000</v>
          </cell>
          <cell r="AE22">
            <v>284</v>
          </cell>
          <cell r="AF22">
            <v>544</v>
          </cell>
        </row>
        <row r="23">
          <cell r="R23" t="str">
            <v>2000-2100</v>
          </cell>
          <cell r="AE23">
            <v>308</v>
          </cell>
          <cell r="AF23">
            <v>620</v>
          </cell>
        </row>
        <row r="24">
          <cell r="R24" t="str">
            <v>2100-2200</v>
          </cell>
          <cell r="AE24">
            <v>262</v>
          </cell>
          <cell r="AF24">
            <v>505</v>
          </cell>
        </row>
        <row r="25">
          <cell r="R25" t="str">
            <v>2200-2300</v>
          </cell>
          <cell r="AE25">
            <v>210</v>
          </cell>
          <cell r="AF25">
            <v>417</v>
          </cell>
        </row>
        <row r="26">
          <cell r="R26" t="str">
            <v>2300-0000</v>
          </cell>
          <cell r="AE26">
            <v>215</v>
          </cell>
          <cell r="AF26">
            <v>355</v>
          </cell>
        </row>
        <row r="27">
          <cell r="R27" t="str">
            <v>0000-0100</v>
          </cell>
          <cell r="AE27">
            <v>98</v>
          </cell>
          <cell r="AF27">
            <v>192</v>
          </cell>
        </row>
        <row r="28">
          <cell r="R28" t="str">
            <v>0100-0200</v>
          </cell>
          <cell r="AE28">
            <v>44</v>
          </cell>
          <cell r="AF28">
            <v>85</v>
          </cell>
        </row>
        <row r="29">
          <cell r="R29" t="str">
            <v>0200-0300</v>
          </cell>
          <cell r="AE29">
            <v>36</v>
          </cell>
          <cell r="AF29">
            <v>79</v>
          </cell>
        </row>
        <row r="30">
          <cell r="R30" t="str">
            <v>0300-0400</v>
          </cell>
          <cell r="AE30">
            <v>34</v>
          </cell>
          <cell r="AF30">
            <v>64</v>
          </cell>
        </row>
        <row r="31">
          <cell r="R31" t="str">
            <v>0400-0500</v>
          </cell>
          <cell r="AE31">
            <v>31</v>
          </cell>
          <cell r="AF31">
            <v>85</v>
          </cell>
        </row>
        <row r="32">
          <cell r="R32" t="str">
            <v>0500-0600</v>
          </cell>
          <cell r="AE32">
            <v>34</v>
          </cell>
          <cell r="AF32">
            <v>61</v>
          </cell>
        </row>
        <row r="33">
          <cell r="R33" t="str">
            <v>0600-0700</v>
          </cell>
          <cell r="AE33">
            <v>110</v>
          </cell>
          <cell r="AF33">
            <v>197</v>
          </cell>
        </row>
        <row r="107">
          <cell r="C107">
            <v>0.20419103313840156</v>
          </cell>
          <cell r="D107">
            <v>0.18534762833008447</v>
          </cell>
          <cell r="E107">
            <v>3.4600389863547756E-2</v>
          </cell>
          <cell r="F107">
            <v>7.3911630929174785E-2</v>
          </cell>
          <cell r="G107">
            <v>1.4619883040935672E-3</v>
          </cell>
          <cell r="H107">
            <v>1.2995451591942819E-3</v>
          </cell>
          <cell r="I107">
            <v>3.9473684210526314E-2</v>
          </cell>
          <cell r="J107">
            <v>8.0409356725146194E-3</v>
          </cell>
          <cell r="K107">
            <v>1.5432098765432098E-3</v>
          </cell>
          <cell r="L107">
            <v>1.2183235867446393E-3</v>
          </cell>
          <cell r="M107">
            <v>0.4489116309291748</v>
          </cell>
          <cell r="N107">
            <v>0</v>
          </cell>
        </row>
        <row r="108">
          <cell r="C108">
            <v>0.3705232129697863</v>
          </cell>
          <cell r="D108">
            <v>0.33633014001473838</v>
          </cell>
          <cell r="E108">
            <v>6.2785556374355192E-2</v>
          </cell>
          <cell r="F108">
            <v>0.13411938098747236</v>
          </cell>
          <cell r="G108">
            <v>2.6529108327192335E-3</v>
          </cell>
          <cell r="H108">
            <v>2.3581429624170967E-3</v>
          </cell>
          <cell r="I108">
            <v>7.1628592483419309E-2</v>
          </cell>
          <cell r="J108">
            <v>1.4591009579955785E-2</v>
          </cell>
          <cell r="K108">
            <v>2.8002947678703021E-3</v>
          </cell>
          <cell r="L108">
            <v>2.2107590272660281E-3</v>
          </cell>
          <cell r="N108">
            <v>0</v>
          </cell>
        </row>
      </sheetData>
      <sheetData sheetId="10"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136</v>
          </cell>
          <cell r="AF10">
            <v>387</v>
          </cell>
        </row>
        <row r="11">
          <cell r="R11" t="str">
            <v>0800-0900</v>
          </cell>
          <cell r="AE11">
            <v>262</v>
          </cell>
          <cell r="AF11">
            <v>551</v>
          </cell>
        </row>
        <row r="12">
          <cell r="R12" t="str">
            <v>0900-1000</v>
          </cell>
          <cell r="AE12">
            <v>291</v>
          </cell>
          <cell r="AF12">
            <v>592</v>
          </cell>
        </row>
        <row r="13">
          <cell r="R13" t="str">
            <v>1000-1100</v>
          </cell>
          <cell r="AE13">
            <v>344</v>
          </cell>
          <cell r="AF13">
            <v>641</v>
          </cell>
        </row>
        <row r="14">
          <cell r="R14" t="str">
            <v>1100-1200</v>
          </cell>
          <cell r="AE14">
            <v>327</v>
          </cell>
          <cell r="AF14">
            <v>607</v>
          </cell>
        </row>
        <row r="15">
          <cell r="R15" t="str">
            <v>1200-1300</v>
          </cell>
          <cell r="AE15">
            <v>341</v>
          </cell>
          <cell r="AF15">
            <v>649</v>
          </cell>
        </row>
        <row r="16">
          <cell r="R16" t="str">
            <v>1300-1400</v>
          </cell>
          <cell r="AE16">
            <v>317</v>
          </cell>
          <cell r="AF16">
            <v>599</v>
          </cell>
        </row>
        <row r="17">
          <cell r="R17" t="str">
            <v>1400-1500</v>
          </cell>
          <cell r="AE17">
            <v>316</v>
          </cell>
          <cell r="AF17">
            <v>582</v>
          </cell>
        </row>
        <row r="18">
          <cell r="R18" t="str">
            <v>1500-1600</v>
          </cell>
          <cell r="AE18">
            <v>341</v>
          </cell>
          <cell r="AF18">
            <v>599</v>
          </cell>
        </row>
        <row r="19">
          <cell r="R19" t="str">
            <v>1600-1700</v>
          </cell>
          <cell r="AE19">
            <v>288</v>
          </cell>
          <cell r="AF19">
            <v>482</v>
          </cell>
        </row>
        <row r="20">
          <cell r="R20" t="str">
            <v>1700-1800</v>
          </cell>
          <cell r="AE20">
            <v>273</v>
          </cell>
          <cell r="AF20">
            <v>389</v>
          </cell>
        </row>
        <row r="21">
          <cell r="R21" t="str">
            <v>1800-1900</v>
          </cell>
          <cell r="AE21">
            <v>355</v>
          </cell>
          <cell r="AF21">
            <v>585</v>
          </cell>
        </row>
        <row r="22">
          <cell r="R22" t="str">
            <v>1900-2000</v>
          </cell>
          <cell r="AE22">
            <v>299</v>
          </cell>
          <cell r="AF22">
            <v>571</v>
          </cell>
        </row>
        <row r="23">
          <cell r="R23" t="str">
            <v>2000-2100</v>
          </cell>
          <cell r="AE23">
            <v>336</v>
          </cell>
          <cell r="AF23">
            <v>603</v>
          </cell>
        </row>
        <row r="24">
          <cell r="R24" t="str">
            <v>2100-2200</v>
          </cell>
          <cell r="AE24">
            <v>290</v>
          </cell>
          <cell r="AF24">
            <v>458</v>
          </cell>
        </row>
        <row r="25">
          <cell r="R25" t="str">
            <v>2200-2300</v>
          </cell>
          <cell r="AE25">
            <v>342</v>
          </cell>
          <cell r="AF25">
            <v>547</v>
          </cell>
        </row>
        <row r="26">
          <cell r="R26" t="str">
            <v>2300-0000</v>
          </cell>
          <cell r="AE26">
            <v>242</v>
          </cell>
          <cell r="AF26">
            <v>382</v>
          </cell>
        </row>
        <row r="27">
          <cell r="R27" t="str">
            <v>0000-0100</v>
          </cell>
          <cell r="AE27">
            <v>175</v>
          </cell>
          <cell r="AF27">
            <v>255</v>
          </cell>
        </row>
        <row r="28">
          <cell r="R28" t="str">
            <v>0100-0200</v>
          </cell>
          <cell r="AE28">
            <v>137</v>
          </cell>
          <cell r="AF28">
            <v>224</v>
          </cell>
        </row>
        <row r="29">
          <cell r="R29" t="str">
            <v>0200-0300</v>
          </cell>
          <cell r="AE29">
            <v>91</v>
          </cell>
          <cell r="AF29">
            <v>149</v>
          </cell>
        </row>
        <row r="30">
          <cell r="R30" t="str">
            <v>0300-0400</v>
          </cell>
          <cell r="AE30">
            <v>67</v>
          </cell>
          <cell r="AF30">
            <v>110</v>
          </cell>
        </row>
        <row r="31">
          <cell r="R31" t="str">
            <v>0400-0500</v>
          </cell>
          <cell r="AE31">
            <v>44</v>
          </cell>
          <cell r="AF31">
            <v>77</v>
          </cell>
        </row>
        <row r="32">
          <cell r="R32" t="str">
            <v>0500-0600</v>
          </cell>
          <cell r="AE32">
            <v>21</v>
          </cell>
          <cell r="AF32">
            <v>58</v>
          </cell>
        </row>
        <row r="33">
          <cell r="R33" t="str">
            <v>0600-0700</v>
          </cell>
          <cell r="AE33">
            <v>54</v>
          </cell>
          <cell r="AF33">
            <v>107</v>
          </cell>
        </row>
        <row r="107">
          <cell r="C107">
            <v>0.3807330458643669</v>
          </cell>
          <cell r="D107">
            <v>5.2822422579380635E-2</v>
          </cell>
          <cell r="E107">
            <v>4.1748333986671896E-2</v>
          </cell>
          <cell r="F107">
            <v>3.4986279890239121E-2</v>
          </cell>
          <cell r="G107">
            <v>1.862014896119169E-3</v>
          </cell>
          <cell r="H107">
            <v>1.0780086240689925E-3</v>
          </cell>
          <cell r="I107">
            <v>2.724421795374363E-2</v>
          </cell>
          <cell r="J107">
            <v>1.2348098784790278E-2</v>
          </cell>
          <cell r="K107">
            <v>3.1360250882007056E-3</v>
          </cell>
          <cell r="L107">
            <v>1.4700117600940808E-3</v>
          </cell>
          <cell r="M107">
            <v>0.44247353978831833</v>
          </cell>
          <cell r="N107">
            <v>9.800078400627205E-5</v>
          </cell>
        </row>
        <row r="108">
          <cell r="C108">
            <v>0.68289681842151517</v>
          </cell>
          <cell r="D108">
            <v>9.474424327649851E-2</v>
          </cell>
          <cell r="E108">
            <v>7.4881349973633327E-2</v>
          </cell>
          <cell r="F108">
            <v>6.2752680611706801E-2</v>
          </cell>
          <cell r="G108">
            <v>3.3397785199507824E-3</v>
          </cell>
          <cell r="H108">
            <v>1.9335559852346634E-3</v>
          </cell>
          <cell r="I108">
            <v>4.886623308138513E-2</v>
          </cell>
          <cell r="J108">
            <v>2.2148004921778871E-2</v>
          </cell>
          <cell r="K108">
            <v>5.6248901388644751E-3</v>
          </cell>
          <cell r="L108">
            <v>2.6366672525927229E-3</v>
          </cell>
          <cell r="N108">
            <v>1.7577781683951485E-4</v>
          </cell>
        </row>
      </sheetData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9.09 Kira-Kyaliwajala"/>
      <sheetName val="29.09.19 Kira- Kyaliwajala"/>
      <sheetName val="23.07 Kibuye-Makindye"/>
      <sheetName val="23.07 Makindye-Kibuye"/>
      <sheetName val="24.07 Kibuye-Makindye"/>
      <sheetName val="24.07 Makindye-Kibuye"/>
      <sheetName val="25.07 Kibuye-Makindye"/>
      <sheetName val="25.07 Makindye-Kibuye"/>
      <sheetName val="26.07 Kibuye-Makindye-24h"/>
      <sheetName val="26.07 Makindye-Kibuye-24h"/>
      <sheetName val="27.07 Kibuye-Makindye-24h"/>
      <sheetName val="27.07 Makindye-Kibuye-24h"/>
      <sheetName val="28.07 Kibuye-Makindye"/>
      <sheetName val="28.07 Makindye-Kibuye"/>
      <sheetName val="Avg Week Kibuye-Makindye"/>
      <sheetName val="Avg Week Makindye-Kibuye"/>
      <sheetName val="Avg Week Makindye-Kibuye-2Dir"/>
    </sheetNames>
    <sheetDataSet>
      <sheetData sheetId="0">
        <row r="3">
          <cell r="C3" t="str">
            <v>MCC-C2-STN 72 Kira-Kyaliwajala</v>
          </cell>
        </row>
        <row r="5">
          <cell r="D5" t="str">
            <v>29.09.19</v>
          </cell>
          <cell r="G5" t="str">
            <v>Kira-Kyalliwajala</v>
          </cell>
        </row>
        <row r="6">
          <cell r="K6" t="str">
            <v>Tracy</v>
          </cell>
        </row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243</v>
          </cell>
          <cell r="AF10">
            <v>462</v>
          </cell>
        </row>
        <row r="11">
          <cell r="R11" t="str">
            <v>0800-0900</v>
          </cell>
          <cell r="AE11">
            <v>303</v>
          </cell>
          <cell r="AF11">
            <v>590</v>
          </cell>
        </row>
        <row r="12">
          <cell r="R12" t="str">
            <v>0900-1000</v>
          </cell>
          <cell r="AE12">
            <v>398</v>
          </cell>
          <cell r="AF12">
            <v>727</v>
          </cell>
        </row>
        <row r="13">
          <cell r="R13" t="str">
            <v>1000-1100</v>
          </cell>
          <cell r="AE13">
            <v>365</v>
          </cell>
          <cell r="AF13">
            <v>707</v>
          </cell>
        </row>
        <row r="14">
          <cell r="R14" t="str">
            <v>1100-1200</v>
          </cell>
          <cell r="AE14">
            <v>380</v>
          </cell>
          <cell r="AF14">
            <v>668</v>
          </cell>
        </row>
        <row r="15">
          <cell r="R15" t="str">
            <v>1200-1300</v>
          </cell>
          <cell r="AE15">
            <v>320</v>
          </cell>
          <cell r="AF15">
            <v>394</v>
          </cell>
        </row>
        <row r="16">
          <cell r="R16" t="str">
            <v>1300-1400</v>
          </cell>
          <cell r="AE16">
            <v>276</v>
          </cell>
          <cell r="AF16">
            <v>446</v>
          </cell>
        </row>
        <row r="17">
          <cell r="R17" t="str">
            <v>1400-1500</v>
          </cell>
          <cell r="AE17">
            <v>392</v>
          </cell>
          <cell r="AF17">
            <v>676</v>
          </cell>
        </row>
        <row r="18">
          <cell r="R18" t="str">
            <v>1500-1600</v>
          </cell>
          <cell r="AE18">
            <v>416</v>
          </cell>
          <cell r="AF18">
            <v>763</v>
          </cell>
        </row>
        <row r="19">
          <cell r="R19" t="str">
            <v>1600-1700</v>
          </cell>
          <cell r="AE19">
            <v>413</v>
          </cell>
          <cell r="AF19">
            <v>712</v>
          </cell>
        </row>
        <row r="20">
          <cell r="R20" t="str">
            <v>1700-1800</v>
          </cell>
          <cell r="AE20">
            <v>390</v>
          </cell>
          <cell r="AF20">
            <v>664</v>
          </cell>
        </row>
        <row r="21">
          <cell r="R21" t="str">
            <v>1800-1900</v>
          </cell>
          <cell r="AE21">
            <v>410</v>
          </cell>
          <cell r="AF21">
            <v>716</v>
          </cell>
        </row>
        <row r="59">
          <cell r="C59">
            <v>0.20199335548172759</v>
          </cell>
          <cell r="D59">
            <v>0.22684385382059802</v>
          </cell>
          <cell r="E59">
            <v>3.4950166112956808E-2</v>
          </cell>
          <cell r="F59">
            <v>6.9368770764119597E-2</v>
          </cell>
          <cell r="G59">
            <v>1.5946843853820599E-3</v>
          </cell>
          <cell r="H59">
            <v>0</v>
          </cell>
          <cell r="I59">
            <v>2.910299003322259E-2</v>
          </cell>
          <cell r="J59">
            <v>4.5182724252491695E-3</v>
          </cell>
          <cell r="K59">
            <v>3.0564784053156145E-3</v>
          </cell>
          <cell r="L59">
            <v>7.9734219269102995E-4</v>
          </cell>
          <cell r="M59">
            <v>0.42777408637873754</v>
          </cell>
          <cell r="N59">
            <v>0</v>
          </cell>
        </row>
        <row r="60">
          <cell r="C60">
            <v>0.35299581978634464</v>
          </cell>
          <cell r="D60">
            <v>0.39642359498374363</v>
          </cell>
          <cell r="E60">
            <v>6.1077566186716212E-2</v>
          </cell>
          <cell r="F60">
            <v>0.12122619600557362</v>
          </cell>
          <cell r="G60">
            <v>2.7868091035764052E-3</v>
          </cell>
          <cell r="H60">
            <v>0</v>
          </cell>
          <cell r="I60">
            <v>5.0859266140269394E-2</v>
          </cell>
          <cell r="J60">
            <v>7.8959591267998147E-3</v>
          </cell>
          <cell r="K60">
            <v>5.3413841151881093E-3</v>
          </cell>
          <cell r="L60">
            <v>1.3934045517882026E-3</v>
          </cell>
          <cell r="N60">
            <v>0</v>
          </cell>
        </row>
      </sheetData>
      <sheetData sheetId="1"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126</v>
          </cell>
          <cell r="AF10">
            <v>327</v>
          </cell>
        </row>
        <row r="11">
          <cell r="R11" t="str">
            <v>0800-0900</v>
          </cell>
          <cell r="AE11">
            <v>147</v>
          </cell>
          <cell r="AF11">
            <v>443</v>
          </cell>
        </row>
        <row r="12">
          <cell r="R12" t="str">
            <v>0900-1000</v>
          </cell>
          <cell r="AE12">
            <v>195</v>
          </cell>
          <cell r="AF12">
            <v>466</v>
          </cell>
        </row>
        <row r="13">
          <cell r="R13" t="str">
            <v>1000-1100</v>
          </cell>
          <cell r="AE13">
            <v>248</v>
          </cell>
          <cell r="AF13">
            <v>533</v>
          </cell>
        </row>
        <row r="14">
          <cell r="R14" t="str">
            <v>1100-1200</v>
          </cell>
          <cell r="AE14">
            <v>301</v>
          </cell>
          <cell r="AF14">
            <v>386</v>
          </cell>
        </row>
        <row r="15">
          <cell r="R15" t="str">
            <v>1200-1300</v>
          </cell>
          <cell r="AE15">
            <v>245</v>
          </cell>
          <cell r="AF15">
            <v>413</v>
          </cell>
        </row>
        <row r="16">
          <cell r="R16" t="str">
            <v>1300-1400</v>
          </cell>
          <cell r="AE16">
            <v>248</v>
          </cell>
          <cell r="AF16">
            <v>453</v>
          </cell>
        </row>
        <row r="17">
          <cell r="R17" t="str">
            <v>1400-1500</v>
          </cell>
          <cell r="AE17">
            <v>254</v>
          </cell>
          <cell r="AF17">
            <v>526</v>
          </cell>
        </row>
        <row r="18">
          <cell r="R18" t="str">
            <v>1500-1600</v>
          </cell>
          <cell r="AE18">
            <v>314</v>
          </cell>
          <cell r="AF18">
            <v>575</v>
          </cell>
        </row>
        <row r="19">
          <cell r="R19" t="str">
            <v>1600-1700</v>
          </cell>
          <cell r="AE19">
            <v>358</v>
          </cell>
          <cell r="AF19">
            <v>639</v>
          </cell>
        </row>
        <row r="20">
          <cell r="R20" t="str">
            <v>1700-1800</v>
          </cell>
          <cell r="AE20">
            <v>334</v>
          </cell>
          <cell r="AF20">
            <v>617</v>
          </cell>
        </row>
        <row r="21">
          <cell r="R21" t="str">
            <v>1800-1900</v>
          </cell>
          <cell r="AE21">
            <v>328</v>
          </cell>
          <cell r="AF21">
            <v>615</v>
          </cell>
        </row>
        <row r="59">
          <cell r="C59">
            <v>0.24945770065075923</v>
          </cell>
          <cell r="D59">
            <v>0.13031870515601535</v>
          </cell>
          <cell r="E59">
            <v>5.6232270982813283E-2</v>
          </cell>
          <cell r="F59">
            <v>3.1036208910395463E-2</v>
          </cell>
          <cell r="G59">
            <v>5.0058401468379779E-4</v>
          </cell>
          <cell r="H59">
            <v>0</v>
          </cell>
          <cell r="I59">
            <v>3.0535624895711662E-2</v>
          </cell>
          <cell r="J59">
            <v>1.2514600367094944E-2</v>
          </cell>
          <cell r="K59">
            <v>3.1703654263307191E-3</v>
          </cell>
          <cell r="L59">
            <v>3.0035040881027865E-3</v>
          </cell>
          <cell r="M59">
            <v>0.51560153512431173</v>
          </cell>
          <cell r="N59">
            <v>1.6686133822793259E-4</v>
          </cell>
        </row>
        <row r="60">
          <cell r="C60">
            <v>0.48256939961265333</v>
          </cell>
          <cell r="D60">
            <v>0.25209812782440283</v>
          </cell>
          <cell r="E60">
            <v>0.10877985797288574</v>
          </cell>
          <cell r="F60">
            <v>6.0038734667527439E-2</v>
          </cell>
          <cell r="G60">
            <v>9.6836668818592645E-4</v>
          </cell>
          <cell r="H60">
            <v>0</v>
          </cell>
          <cell r="I60">
            <v>5.9070367979341509E-2</v>
          </cell>
          <cell r="J60">
            <v>2.420916720464816E-2</v>
          </cell>
          <cell r="K60">
            <v>6.1329890251775338E-3</v>
          </cell>
          <cell r="L60">
            <v>5.8102001291155583E-3</v>
          </cell>
          <cell r="N60">
            <v>3.2278889606197545E-4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26"/>
  <sheetViews>
    <sheetView view="pageBreakPreview" zoomScale="60" workbookViewId="0">
      <selection activeCell="S50" sqref="S5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3" t="s">
        <v>23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</row>
    <row r="2" spans="2:32" ht="20.100000000000001" customHeight="1" x14ac:dyDescent="0.25">
      <c r="B2" s="64" t="s">
        <v>95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 spans="2:32" ht="20.100000000000001" customHeight="1" x14ac:dyDescent="0.25">
      <c r="B3" s="21" t="s">
        <v>96</v>
      </c>
      <c r="C3" s="65" t="s">
        <v>164</v>
      </c>
      <c r="D3" s="65"/>
      <c r="E3" s="65"/>
      <c r="F3" s="65"/>
      <c r="G3" s="65"/>
      <c r="H3" s="21"/>
      <c r="I3" s="21"/>
      <c r="J3" s="21"/>
      <c r="K3" s="21"/>
      <c r="L3" s="21"/>
      <c r="M3" s="21"/>
      <c r="N3" s="21"/>
      <c r="O3" s="21"/>
      <c r="P3" s="21"/>
      <c r="R3"/>
      <c r="S3" s="19"/>
      <c r="T3" s="19"/>
    </row>
    <row r="4" spans="2:32" ht="20.100000000000001" customHeight="1" x14ac:dyDescent="0.25"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R4"/>
      <c r="S4" s="19"/>
      <c r="T4" s="19"/>
    </row>
    <row r="5" spans="2:32" ht="20.100000000000001" customHeight="1" x14ac:dyDescent="0.25">
      <c r="C5" s="2" t="s">
        <v>3</v>
      </c>
      <c r="D5" s="35" t="s">
        <v>165</v>
      </c>
      <c r="F5" s="40" t="s">
        <v>1</v>
      </c>
      <c r="G5" s="60" t="s">
        <v>166</v>
      </c>
      <c r="H5" s="61"/>
      <c r="I5" s="14"/>
      <c r="J5" s="2" t="s">
        <v>5</v>
      </c>
      <c r="K5" s="60" t="s">
        <v>167</v>
      </c>
      <c r="L5" s="61"/>
      <c r="M5" s="19"/>
      <c r="N5" s="19"/>
      <c r="R5"/>
      <c r="S5" s="19"/>
      <c r="T5" s="19"/>
    </row>
    <row r="6" spans="2:32" ht="23.25" customHeight="1" x14ac:dyDescent="0.25">
      <c r="C6" s="2" t="s">
        <v>4</v>
      </c>
      <c r="D6" s="60" t="s">
        <v>168</v>
      </c>
      <c r="E6" s="61"/>
      <c r="F6" s="2" t="s">
        <v>2</v>
      </c>
      <c r="G6" s="60" t="s">
        <v>169</v>
      </c>
      <c r="H6" s="61"/>
      <c r="J6" s="2" t="s">
        <v>21</v>
      </c>
      <c r="K6" s="60" t="str">
        <f>'[1]23.09.19-Namugongo-Ssonde'!K6:L6</f>
        <v>Tracy</v>
      </c>
      <c r="L6" s="61"/>
      <c r="M6" s="19"/>
      <c r="N6" s="19"/>
      <c r="R6"/>
      <c r="S6" s="19"/>
      <c r="T6" s="19"/>
    </row>
    <row r="7" spans="2:32" ht="20.100000000000001" customHeight="1" x14ac:dyDescent="0.25">
      <c r="B7" s="2"/>
      <c r="I7" s="2"/>
      <c r="R7"/>
      <c r="S7" s="19"/>
      <c r="T7" s="19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2" t="s">
        <v>88</v>
      </c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6" t="s">
        <v>24</v>
      </c>
      <c r="T9" s="26" t="s">
        <v>25</v>
      </c>
      <c r="U9" s="26" t="s">
        <v>26</v>
      </c>
      <c r="V9" s="26" t="s">
        <v>27</v>
      </c>
      <c r="W9" s="26" t="s">
        <v>28</v>
      </c>
      <c r="X9" s="26" t="s">
        <v>29</v>
      </c>
      <c r="Y9" s="26" t="s">
        <v>30</v>
      </c>
      <c r="Z9" s="26" t="s">
        <v>31</v>
      </c>
      <c r="AA9" s="26" t="s">
        <v>32</v>
      </c>
      <c r="AB9" s="26" t="s">
        <v>33</v>
      </c>
      <c r="AC9" s="26" t="s">
        <v>34</v>
      </c>
      <c r="AD9" s="26" t="s">
        <v>35</v>
      </c>
      <c r="AE9" s="29" t="s">
        <v>89</v>
      </c>
      <c r="AF9" s="29" t="s">
        <v>22</v>
      </c>
    </row>
    <row r="10" spans="2:32" ht="23.1" customHeight="1" x14ac:dyDescent="0.25">
      <c r="B10" s="22" t="s">
        <v>37</v>
      </c>
      <c r="C10" s="49">
        <v>0</v>
      </c>
      <c r="D10" s="49">
        <v>0</v>
      </c>
      <c r="E10" s="49">
        <v>0</v>
      </c>
      <c r="F10" s="49">
        <v>0</v>
      </c>
      <c r="G10" s="49">
        <v>0</v>
      </c>
      <c r="H10" s="49">
        <v>0</v>
      </c>
      <c r="I10" s="49">
        <v>0</v>
      </c>
      <c r="J10" s="49">
        <v>0</v>
      </c>
      <c r="K10" s="49">
        <v>0</v>
      </c>
      <c r="L10" s="49">
        <v>0</v>
      </c>
      <c r="M10" s="49">
        <v>0</v>
      </c>
      <c r="N10" s="49">
        <v>0</v>
      </c>
      <c r="O10" s="17">
        <f t="shared" ref="O10:O57" si="0">SUM(C10:L10,N10)</f>
        <v>0</v>
      </c>
      <c r="P10" s="17">
        <f t="shared" ref="P10:P57" si="1">SUM(C10:N10)</f>
        <v>0</v>
      </c>
      <c r="R10" s="1" t="s">
        <v>6</v>
      </c>
      <c r="S10" s="17">
        <f t="shared" ref="S10:AF10" si="2">SUM(C10:C13)</f>
        <v>0</v>
      </c>
      <c r="T10" s="17">
        <f t="shared" si="2"/>
        <v>0</v>
      </c>
      <c r="U10" s="17">
        <f t="shared" si="2"/>
        <v>0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0</v>
      </c>
      <c r="AD10" s="17">
        <f t="shared" si="2"/>
        <v>0</v>
      </c>
      <c r="AE10" s="30">
        <f t="shared" si="2"/>
        <v>0</v>
      </c>
      <c r="AF10" s="30">
        <f t="shared" si="2"/>
        <v>0</v>
      </c>
    </row>
    <row r="11" spans="2:32" s="6" customFormat="1" ht="23.1" customHeight="1" x14ac:dyDescent="0.25">
      <c r="B11" s="22" t="s">
        <v>38</v>
      </c>
      <c r="C11" s="49">
        <v>0</v>
      </c>
      <c r="D11" s="49">
        <v>0</v>
      </c>
      <c r="E11" s="49">
        <v>0</v>
      </c>
      <c r="F11" s="49">
        <v>0</v>
      </c>
      <c r="G11" s="49">
        <v>0</v>
      </c>
      <c r="H11" s="49">
        <v>0</v>
      </c>
      <c r="I11" s="49">
        <v>0</v>
      </c>
      <c r="J11" s="49">
        <v>0</v>
      </c>
      <c r="K11" s="49">
        <v>0</v>
      </c>
      <c r="L11" s="49">
        <v>0</v>
      </c>
      <c r="M11" s="49">
        <v>0</v>
      </c>
      <c r="N11" s="49">
        <v>0</v>
      </c>
      <c r="O11" s="17">
        <f t="shared" si="0"/>
        <v>0</v>
      </c>
      <c r="P11" s="17">
        <f t="shared" si="1"/>
        <v>0</v>
      </c>
      <c r="R11" s="1" t="s">
        <v>7</v>
      </c>
      <c r="S11" s="17">
        <f t="shared" ref="S11:AF11" si="3">SUM(C14:C17)</f>
        <v>168</v>
      </c>
      <c r="T11" s="17">
        <f t="shared" si="3"/>
        <v>103</v>
      </c>
      <c r="U11" s="17">
        <f t="shared" si="3"/>
        <v>49</v>
      </c>
      <c r="V11" s="17">
        <f t="shared" si="3"/>
        <v>72</v>
      </c>
      <c r="W11" s="17">
        <f t="shared" si="3"/>
        <v>0</v>
      </c>
      <c r="X11" s="17">
        <f t="shared" si="3"/>
        <v>0</v>
      </c>
      <c r="Y11" s="17">
        <f t="shared" si="3"/>
        <v>16</v>
      </c>
      <c r="Z11" s="17">
        <f t="shared" si="3"/>
        <v>12</v>
      </c>
      <c r="AA11" s="17">
        <f t="shared" si="3"/>
        <v>2</v>
      </c>
      <c r="AB11" s="17">
        <f t="shared" si="3"/>
        <v>0</v>
      </c>
      <c r="AC11" s="17">
        <f t="shared" si="3"/>
        <v>323</v>
      </c>
      <c r="AD11" s="17">
        <f t="shared" si="3"/>
        <v>0</v>
      </c>
      <c r="AE11" s="30">
        <f t="shared" si="3"/>
        <v>422</v>
      </c>
      <c r="AF11" s="30">
        <f t="shared" si="3"/>
        <v>745</v>
      </c>
    </row>
    <row r="12" spans="2:32" ht="23.1" customHeight="1" x14ac:dyDescent="0.25">
      <c r="B12" s="22" t="s">
        <v>39</v>
      </c>
      <c r="C12" s="49">
        <v>0</v>
      </c>
      <c r="D12" s="49">
        <v>0</v>
      </c>
      <c r="E12" s="49">
        <v>0</v>
      </c>
      <c r="F12" s="49">
        <v>0</v>
      </c>
      <c r="G12" s="49">
        <v>0</v>
      </c>
      <c r="H12" s="49">
        <v>0</v>
      </c>
      <c r="I12" s="49">
        <v>0</v>
      </c>
      <c r="J12" s="49">
        <v>0</v>
      </c>
      <c r="K12" s="49">
        <v>0</v>
      </c>
      <c r="L12" s="49">
        <v>0</v>
      </c>
      <c r="M12" s="49">
        <v>0</v>
      </c>
      <c r="N12" s="49">
        <v>0</v>
      </c>
      <c r="O12" s="17">
        <f t="shared" si="0"/>
        <v>0</v>
      </c>
      <c r="P12" s="17">
        <f t="shared" si="1"/>
        <v>0</v>
      </c>
      <c r="R12" s="1" t="s">
        <v>8</v>
      </c>
      <c r="S12" s="17">
        <f t="shared" ref="S12:AF12" si="4">SUM(C18:C21)</f>
        <v>136</v>
      </c>
      <c r="T12" s="17">
        <f t="shared" si="4"/>
        <v>80</v>
      </c>
      <c r="U12" s="17">
        <f t="shared" si="4"/>
        <v>22</v>
      </c>
      <c r="V12" s="17">
        <f t="shared" si="4"/>
        <v>93</v>
      </c>
      <c r="W12" s="17">
        <f t="shared" si="4"/>
        <v>2</v>
      </c>
      <c r="X12" s="17">
        <f t="shared" si="4"/>
        <v>1</v>
      </c>
      <c r="Y12" s="17">
        <f t="shared" si="4"/>
        <v>19</v>
      </c>
      <c r="Z12" s="17">
        <f t="shared" si="4"/>
        <v>11</v>
      </c>
      <c r="AA12" s="17">
        <f t="shared" si="4"/>
        <v>1</v>
      </c>
      <c r="AB12" s="17">
        <f t="shared" si="4"/>
        <v>2</v>
      </c>
      <c r="AC12" s="17">
        <f t="shared" si="4"/>
        <v>380</v>
      </c>
      <c r="AD12" s="17">
        <f t="shared" si="4"/>
        <v>0</v>
      </c>
      <c r="AE12" s="30">
        <f t="shared" si="4"/>
        <v>367</v>
      </c>
      <c r="AF12" s="30">
        <f t="shared" si="4"/>
        <v>747</v>
      </c>
    </row>
    <row r="13" spans="2:32" ht="23.1" customHeight="1" x14ac:dyDescent="0.25">
      <c r="B13" s="22" t="s">
        <v>40</v>
      </c>
      <c r="C13" s="49">
        <v>0</v>
      </c>
      <c r="D13" s="49">
        <v>0</v>
      </c>
      <c r="E13" s="49">
        <v>0</v>
      </c>
      <c r="F13" s="49">
        <v>0</v>
      </c>
      <c r="G13" s="49">
        <v>0</v>
      </c>
      <c r="H13" s="49">
        <v>0</v>
      </c>
      <c r="I13" s="49">
        <v>0</v>
      </c>
      <c r="J13" s="49">
        <v>0</v>
      </c>
      <c r="K13" s="49">
        <v>0</v>
      </c>
      <c r="L13" s="49">
        <v>0</v>
      </c>
      <c r="M13" s="49">
        <v>0</v>
      </c>
      <c r="N13" s="49">
        <v>0</v>
      </c>
      <c r="O13" s="17">
        <f t="shared" si="0"/>
        <v>0</v>
      </c>
      <c r="P13" s="17">
        <f t="shared" si="1"/>
        <v>0</v>
      </c>
      <c r="R13" s="1" t="s">
        <v>9</v>
      </c>
      <c r="S13" s="17">
        <f t="shared" ref="S13:AF13" si="5">SUM(C22:C25)</f>
        <v>156</v>
      </c>
      <c r="T13" s="17">
        <f t="shared" si="5"/>
        <v>62</v>
      </c>
      <c r="U13" s="17">
        <f t="shared" si="5"/>
        <v>16</v>
      </c>
      <c r="V13" s="17">
        <f t="shared" si="5"/>
        <v>71</v>
      </c>
      <c r="W13" s="17">
        <f t="shared" si="5"/>
        <v>0</v>
      </c>
      <c r="X13" s="17">
        <f t="shared" si="5"/>
        <v>0</v>
      </c>
      <c r="Y13" s="17">
        <f t="shared" si="5"/>
        <v>15</v>
      </c>
      <c r="Z13" s="17">
        <f t="shared" si="5"/>
        <v>14</v>
      </c>
      <c r="AA13" s="17">
        <f t="shared" si="5"/>
        <v>4</v>
      </c>
      <c r="AB13" s="17">
        <f t="shared" si="5"/>
        <v>0</v>
      </c>
      <c r="AC13" s="17">
        <f t="shared" si="5"/>
        <v>371</v>
      </c>
      <c r="AD13" s="17">
        <f t="shared" si="5"/>
        <v>0</v>
      </c>
      <c r="AE13" s="30">
        <f t="shared" si="5"/>
        <v>338</v>
      </c>
      <c r="AF13" s="30">
        <f t="shared" si="5"/>
        <v>709</v>
      </c>
    </row>
    <row r="14" spans="2:32" ht="23.1" customHeight="1" x14ac:dyDescent="0.25">
      <c r="B14" s="22" t="s">
        <v>41</v>
      </c>
      <c r="C14" s="49">
        <v>23</v>
      </c>
      <c r="D14" s="49">
        <v>26</v>
      </c>
      <c r="E14" s="49">
        <v>7</v>
      </c>
      <c r="F14" s="49">
        <v>20</v>
      </c>
      <c r="G14" s="49">
        <v>0</v>
      </c>
      <c r="H14" s="49">
        <v>0</v>
      </c>
      <c r="I14" s="49">
        <v>3</v>
      </c>
      <c r="J14" s="49">
        <v>0</v>
      </c>
      <c r="K14" s="49">
        <v>0</v>
      </c>
      <c r="L14" s="49">
        <v>0</v>
      </c>
      <c r="M14" s="49">
        <v>40</v>
      </c>
      <c r="N14" s="49">
        <v>0</v>
      </c>
      <c r="O14" s="17">
        <f t="shared" si="0"/>
        <v>79</v>
      </c>
      <c r="P14" s="17">
        <f t="shared" si="1"/>
        <v>119</v>
      </c>
      <c r="R14" s="1" t="s">
        <v>10</v>
      </c>
      <c r="S14" s="17">
        <f t="shared" ref="S14:AF14" si="6">SUM(C26:C29)</f>
        <v>130</v>
      </c>
      <c r="T14" s="17">
        <f t="shared" si="6"/>
        <v>68</v>
      </c>
      <c r="U14" s="17">
        <f t="shared" si="6"/>
        <v>27</v>
      </c>
      <c r="V14" s="17">
        <f t="shared" si="6"/>
        <v>54</v>
      </c>
      <c r="W14" s="17">
        <f t="shared" si="6"/>
        <v>0</v>
      </c>
      <c r="X14" s="17">
        <f t="shared" si="6"/>
        <v>0</v>
      </c>
      <c r="Y14" s="17">
        <f t="shared" si="6"/>
        <v>14</v>
      </c>
      <c r="Z14" s="17">
        <f t="shared" si="6"/>
        <v>23</v>
      </c>
      <c r="AA14" s="17">
        <f t="shared" si="6"/>
        <v>3</v>
      </c>
      <c r="AB14" s="17">
        <f t="shared" si="6"/>
        <v>0</v>
      </c>
      <c r="AC14" s="17">
        <f t="shared" si="6"/>
        <v>304</v>
      </c>
      <c r="AD14" s="17">
        <f t="shared" si="6"/>
        <v>0</v>
      </c>
      <c r="AE14" s="30">
        <f t="shared" si="6"/>
        <v>319</v>
      </c>
      <c r="AF14" s="30">
        <f t="shared" si="6"/>
        <v>623</v>
      </c>
    </row>
    <row r="15" spans="2:32" ht="23.1" customHeight="1" x14ac:dyDescent="0.25">
      <c r="B15" s="22" t="s">
        <v>42</v>
      </c>
      <c r="C15" s="49">
        <v>40</v>
      </c>
      <c r="D15" s="49">
        <v>15</v>
      </c>
      <c r="E15" s="49">
        <v>15</v>
      </c>
      <c r="F15" s="49">
        <v>12</v>
      </c>
      <c r="G15" s="49">
        <v>0</v>
      </c>
      <c r="H15" s="49">
        <v>0</v>
      </c>
      <c r="I15" s="49">
        <v>5</v>
      </c>
      <c r="J15" s="49">
        <v>0</v>
      </c>
      <c r="K15" s="49">
        <v>0</v>
      </c>
      <c r="L15" s="49">
        <v>0</v>
      </c>
      <c r="M15" s="49">
        <v>58</v>
      </c>
      <c r="N15" s="49">
        <v>0</v>
      </c>
      <c r="O15" s="17">
        <f t="shared" si="0"/>
        <v>87</v>
      </c>
      <c r="P15" s="17">
        <f t="shared" si="1"/>
        <v>145</v>
      </c>
      <c r="R15" s="1" t="s">
        <v>11</v>
      </c>
      <c r="S15" s="17">
        <f t="shared" ref="S15:AF15" si="7">SUM(C30:C33)</f>
        <v>108</v>
      </c>
      <c r="T15" s="17">
        <f t="shared" si="7"/>
        <v>45</v>
      </c>
      <c r="U15" s="17">
        <f t="shared" si="7"/>
        <v>29</v>
      </c>
      <c r="V15" s="17">
        <f t="shared" si="7"/>
        <v>60</v>
      </c>
      <c r="W15" s="17">
        <f t="shared" si="7"/>
        <v>0</v>
      </c>
      <c r="X15" s="17">
        <f t="shared" si="7"/>
        <v>0</v>
      </c>
      <c r="Y15" s="17">
        <f t="shared" si="7"/>
        <v>11</v>
      </c>
      <c r="Z15" s="17">
        <f t="shared" si="7"/>
        <v>20</v>
      </c>
      <c r="AA15" s="17">
        <f t="shared" si="7"/>
        <v>0</v>
      </c>
      <c r="AB15" s="17">
        <f t="shared" si="7"/>
        <v>1</v>
      </c>
      <c r="AC15" s="17">
        <f t="shared" si="7"/>
        <v>273</v>
      </c>
      <c r="AD15" s="17">
        <f t="shared" si="7"/>
        <v>0</v>
      </c>
      <c r="AE15" s="30">
        <f t="shared" si="7"/>
        <v>274</v>
      </c>
      <c r="AF15" s="30">
        <f t="shared" si="7"/>
        <v>547</v>
      </c>
    </row>
    <row r="16" spans="2:32" ht="23.1" customHeight="1" x14ac:dyDescent="0.25">
      <c r="B16" s="22" t="s">
        <v>43</v>
      </c>
      <c r="C16" s="49">
        <v>59</v>
      </c>
      <c r="D16" s="49">
        <v>39</v>
      </c>
      <c r="E16" s="49">
        <v>16</v>
      </c>
      <c r="F16" s="49">
        <v>22</v>
      </c>
      <c r="G16" s="49">
        <v>0</v>
      </c>
      <c r="H16" s="49">
        <v>0</v>
      </c>
      <c r="I16" s="49">
        <v>4</v>
      </c>
      <c r="J16" s="49">
        <v>9</v>
      </c>
      <c r="K16" s="49">
        <v>0</v>
      </c>
      <c r="L16" s="49">
        <v>0</v>
      </c>
      <c r="M16" s="49">
        <v>121</v>
      </c>
      <c r="N16" s="49">
        <v>0</v>
      </c>
      <c r="O16" s="17">
        <f t="shared" si="0"/>
        <v>149</v>
      </c>
      <c r="P16" s="17">
        <f t="shared" si="1"/>
        <v>270</v>
      </c>
      <c r="R16" s="1" t="s">
        <v>12</v>
      </c>
      <c r="S16" s="17">
        <f t="shared" ref="S16:AF16" si="8">SUM(C34:C37)</f>
        <v>105</v>
      </c>
      <c r="T16" s="17">
        <f t="shared" si="8"/>
        <v>57</v>
      </c>
      <c r="U16" s="17">
        <f t="shared" si="8"/>
        <v>31</v>
      </c>
      <c r="V16" s="17">
        <f t="shared" si="8"/>
        <v>71</v>
      </c>
      <c r="W16" s="17">
        <f t="shared" si="8"/>
        <v>0</v>
      </c>
      <c r="X16" s="17">
        <f t="shared" si="8"/>
        <v>0</v>
      </c>
      <c r="Y16" s="17">
        <f t="shared" si="8"/>
        <v>14</v>
      </c>
      <c r="Z16" s="17">
        <f t="shared" si="8"/>
        <v>16</v>
      </c>
      <c r="AA16" s="17">
        <f t="shared" si="8"/>
        <v>5</v>
      </c>
      <c r="AB16" s="17">
        <f t="shared" si="8"/>
        <v>0</v>
      </c>
      <c r="AC16" s="17">
        <f t="shared" si="8"/>
        <v>247</v>
      </c>
      <c r="AD16" s="17">
        <f t="shared" si="8"/>
        <v>0</v>
      </c>
      <c r="AE16" s="30">
        <f t="shared" si="8"/>
        <v>299</v>
      </c>
      <c r="AF16" s="30">
        <f t="shared" si="8"/>
        <v>546</v>
      </c>
    </row>
    <row r="17" spans="2:32" ht="23.1" customHeight="1" x14ac:dyDescent="0.25">
      <c r="B17" s="22" t="s">
        <v>44</v>
      </c>
      <c r="C17" s="49">
        <v>46</v>
      </c>
      <c r="D17" s="49">
        <v>23</v>
      </c>
      <c r="E17" s="49">
        <v>11</v>
      </c>
      <c r="F17" s="49">
        <v>18</v>
      </c>
      <c r="G17" s="49">
        <v>0</v>
      </c>
      <c r="H17" s="49">
        <v>0</v>
      </c>
      <c r="I17" s="49">
        <v>4</v>
      </c>
      <c r="J17" s="49">
        <v>3</v>
      </c>
      <c r="K17" s="49">
        <v>2</v>
      </c>
      <c r="L17" s="49">
        <v>0</v>
      </c>
      <c r="M17" s="49">
        <v>104</v>
      </c>
      <c r="N17" s="49">
        <v>0</v>
      </c>
      <c r="O17" s="17">
        <f t="shared" si="0"/>
        <v>107</v>
      </c>
      <c r="P17" s="17">
        <f t="shared" si="1"/>
        <v>211</v>
      </c>
      <c r="R17" s="1" t="s">
        <v>13</v>
      </c>
      <c r="S17" s="17">
        <f t="shared" ref="S17:AF17" si="9">SUM(C38:C41)</f>
        <v>93</v>
      </c>
      <c r="T17" s="17">
        <f t="shared" si="9"/>
        <v>35</v>
      </c>
      <c r="U17" s="17">
        <f t="shared" si="9"/>
        <v>22</v>
      </c>
      <c r="V17" s="17">
        <f t="shared" si="9"/>
        <v>71</v>
      </c>
      <c r="W17" s="17">
        <f t="shared" si="9"/>
        <v>0</v>
      </c>
      <c r="X17" s="17">
        <f t="shared" si="9"/>
        <v>0</v>
      </c>
      <c r="Y17" s="17">
        <f t="shared" si="9"/>
        <v>12</v>
      </c>
      <c r="Z17" s="17">
        <f t="shared" si="9"/>
        <v>26</v>
      </c>
      <c r="AA17" s="17">
        <f t="shared" si="9"/>
        <v>0</v>
      </c>
      <c r="AB17" s="17">
        <f t="shared" si="9"/>
        <v>0</v>
      </c>
      <c r="AC17" s="17">
        <f t="shared" si="9"/>
        <v>165</v>
      </c>
      <c r="AD17" s="17">
        <f t="shared" si="9"/>
        <v>0</v>
      </c>
      <c r="AE17" s="30">
        <f t="shared" si="9"/>
        <v>259</v>
      </c>
      <c r="AF17" s="30">
        <f t="shared" si="9"/>
        <v>424</v>
      </c>
    </row>
    <row r="18" spans="2:32" ht="23.1" customHeight="1" x14ac:dyDescent="0.25">
      <c r="B18" s="22" t="s">
        <v>45</v>
      </c>
      <c r="C18" s="49">
        <v>36</v>
      </c>
      <c r="D18" s="49">
        <v>23</v>
      </c>
      <c r="E18" s="49">
        <v>7</v>
      </c>
      <c r="F18" s="49">
        <v>23</v>
      </c>
      <c r="G18" s="49">
        <v>0</v>
      </c>
      <c r="H18" s="49">
        <v>0</v>
      </c>
      <c r="I18" s="49">
        <v>3</v>
      </c>
      <c r="J18" s="49">
        <v>0</v>
      </c>
      <c r="K18" s="49">
        <v>0</v>
      </c>
      <c r="L18" s="49">
        <v>0</v>
      </c>
      <c r="M18" s="49">
        <v>95</v>
      </c>
      <c r="N18" s="49">
        <v>0</v>
      </c>
      <c r="O18" s="17">
        <f t="shared" si="0"/>
        <v>92</v>
      </c>
      <c r="P18" s="17">
        <f t="shared" si="1"/>
        <v>187</v>
      </c>
      <c r="R18" s="1" t="s">
        <v>14</v>
      </c>
      <c r="S18" s="17">
        <f t="shared" ref="S18:AF18" si="10">SUM(C42:C45)</f>
        <v>91</v>
      </c>
      <c r="T18" s="17">
        <f t="shared" si="10"/>
        <v>64</v>
      </c>
      <c r="U18" s="17">
        <f t="shared" si="10"/>
        <v>11</v>
      </c>
      <c r="V18" s="17">
        <f t="shared" si="10"/>
        <v>61</v>
      </c>
      <c r="W18" s="17">
        <f t="shared" si="10"/>
        <v>1</v>
      </c>
      <c r="X18" s="17">
        <f t="shared" si="10"/>
        <v>1</v>
      </c>
      <c r="Y18" s="17">
        <f t="shared" si="10"/>
        <v>16</v>
      </c>
      <c r="Z18" s="17">
        <f t="shared" si="10"/>
        <v>20</v>
      </c>
      <c r="AA18" s="17">
        <f t="shared" si="10"/>
        <v>5</v>
      </c>
      <c r="AB18" s="17">
        <f t="shared" si="10"/>
        <v>0</v>
      </c>
      <c r="AC18" s="17">
        <f t="shared" si="10"/>
        <v>123</v>
      </c>
      <c r="AD18" s="17">
        <f t="shared" si="10"/>
        <v>0</v>
      </c>
      <c r="AE18" s="30">
        <f t="shared" si="10"/>
        <v>270</v>
      </c>
      <c r="AF18" s="30">
        <f t="shared" si="10"/>
        <v>393</v>
      </c>
    </row>
    <row r="19" spans="2:32" ht="23.1" customHeight="1" x14ac:dyDescent="0.25">
      <c r="B19" s="22" t="s">
        <v>46</v>
      </c>
      <c r="C19" s="49">
        <v>35</v>
      </c>
      <c r="D19" s="49">
        <v>22</v>
      </c>
      <c r="E19" s="49">
        <v>1</v>
      </c>
      <c r="F19" s="49">
        <v>28</v>
      </c>
      <c r="G19" s="49">
        <v>0</v>
      </c>
      <c r="H19" s="49">
        <v>0</v>
      </c>
      <c r="I19" s="49">
        <v>4</v>
      </c>
      <c r="J19" s="49">
        <v>3</v>
      </c>
      <c r="K19" s="49">
        <v>0</v>
      </c>
      <c r="L19" s="49">
        <v>2</v>
      </c>
      <c r="M19" s="49">
        <v>96</v>
      </c>
      <c r="N19" s="49">
        <v>0</v>
      </c>
      <c r="O19" s="17">
        <f t="shared" si="0"/>
        <v>95</v>
      </c>
      <c r="P19" s="17">
        <f t="shared" si="1"/>
        <v>191</v>
      </c>
      <c r="R19" s="1" t="s">
        <v>15</v>
      </c>
      <c r="S19" s="17">
        <f t="shared" ref="S19:AF19" si="11">SUM(C46:C49)</f>
        <v>100</v>
      </c>
      <c r="T19" s="17">
        <f t="shared" si="11"/>
        <v>100</v>
      </c>
      <c r="U19" s="17">
        <f t="shared" si="11"/>
        <v>32</v>
      </c>
      <c r="V19" s="17">
        <f t="shared" si="11"/>
        <v>59</v>
      </c>
      <c r="W19" s="17">
        <f t="shared" si="11"/>
        <v>2</v>
      </c>
      <c r="X19" s="17">
        <f t="shared" si="11"/>
        <v>0</v>
      </c>
      <c r="Y19" s="17">
        <f t="shared" si="11"/>
        <v>24</v>
      </c>
      <c r="Z19" s="17">
        <f t="shared" si="11"/>
        <v>11</v>
      </c>
      <c r="AA19" s="17">
        <f t="shared" si="11"/>
        <v>3</v>
      </c>
      <c r="AB19" s="17">
        <f t="shared" si="11"/>
        <v>0</v>
      </c>
      <c r="AC19" s="17">
        <f t="shared" si="11"/>
        <v>224</v>
      </c>
      <c r="AD19" s="17">
        <f t="shared" si="11"/>
        <v>0</v>
      </c>
      <c r="AE19" s="30">
        <f t="shared" si="11"/>
        <v>331</v>
      </c>
      <c r="AF19" s="30">
        <f t="shared" si="11"/>
        <v>555</v>
      </c>
    </row>
    <row r="20" spans="2:32" ht="23.1" customHeight="1" x14ac:dyDescent="0.25">
      <c r="B20" s="22" t="s">
        <v>47</v>
      </c>
      <c r="C20" s="49">
        <v>26</v>
      </c>
      <c r="D20" s="49">
        <v>20</v>
      </c>
      <c r="E20" s="49">
        <v>10</v>
      </c>
      <c r="F20" s="49">
        <v>23</v>
      </c>
      <c r="G20" s="49">
        <v>1</v>
      </c>
      <c r="H20" s="49">
        <v>0</v>
      </c>
      <c r="I20" s="49">
        <v>8</v>
      </c>
      <c r="J20" s="49">
        <v>7</v>
      </c>
      <c r="K20" s="49">
        <v>0</v>
      </c>
      <c r="L20" s="49">
        <v>0</v>
      </c>
      <c r="M20" s="49">
        <v>99</v>
      </c>
      <c r="N20" s="49">
        <v>0</v>
      </c>
      <c r="O20" s="17">
        <f t="shared" si="0"/>
        <v>95</v>
      </c>
      <c r="P20" s="17">
        <f t="shared" si="1"/>
        <v>194</v>
      </c>
      <c r="R20" s="1" t="s">
        <v>16</v>
      </c>
      <c r="S20" s="17">
        <f t="shared" ref="S20:AF20" si="12">SUM(C50:C53)</f>
        <v>96</v>
      </c>
      <c r="T20" s="17">
        <f t="shared" si="12"/>
        <v>158</v>
      </c>
      <c r="U20" s="17">
        <f t="shared" si="12"/>
        <v>27</v>
      </c>
      <c r="V20" s="17">
        <f t="shared" si="12"/>
        <v>79</v>
      </c>
      <c r="W20" s="17">
        <f t="shared" si="12"/>
        <v>4</v>
      </c>
      <c r="X20" s="17">
        <f t="shared" si="12"/>
        <v>0</v>
      </c>
      <c r="Y20" s="17">
        <f t="shared" si="12"/>
        <v>33</v>
      </c>
      <c r="Z20" s="17">
        <f t="shared" si="12"/>
        <v>6</v>
      </c>
      <c r="AA20" s="17">
        <f t="shared" si="12"/>
        <v>1</v>
      </c>
      <c r="AB20" s="17">
        <f t="shared" si="12"/>
        <v>0</v>
      </c>
      <c r="AC20" s="17">
        <f t="shared" si="12"/>
        <v>272</v>
      </c>
      <c r="AD20" s="17">
        <f t="shared" si="12"/>
        <v>0</v>
      </c>
      <c r="AE20" s="30">
        <f t="shared" si="12"/>
        <v>404</v>
      </c>
      <c r="AF20" s="30">
        <f t="shared" si="12"/>
        <v>676</v>
      </c>
    </row>
    <row r="21" spans="2:32" ht="23.1" customHeight="1" x14ac:dyDescent="0.25">
      <c r="B21" s="22" t="s">
        <v>48</v>
      </c>
      <c r="C21" s="49">
        <v>39</v>
      </c>
      <c r="D21" s="49">
        <v>15</v>
      </c>
      <c r="E21" s="49">
        <v>4</v>
      </c>
      <c r="F21" s="49">
        <v>19</v>
      </c>
      <c r="G21" s="49">
        <v>1</v>
      </c>
      <c r="H21" s="49">
        <v>1</v>
      </c>
      <c r="I21" s="49">
        <v>4</v>
      </c>
      <c r="J21" s="49">
        <v>1</v>
      </c>
      <c r="K21" s="49">
        <v>1</v>
      </c>
      <c r="L21" s="49">
        <v>0</v>
      </c>
      <c r="M21" s="49">
        <v>90</v>
      </c>
      <c r="N21" s="49">
        <v>0</v>
      </c>
      <c r="O21" s="17">
        <f t="shared" si="0"/>
        <v>85</v>
      </c>
      <c r="P21" s="17">
        <f t="shared" si="1"/>
        <v>175</v>
      </c>
      <c r="R21" s="35" t="s">
        <v>20</v>
      </c>
      <c r="S21" s="33">
        <f t="shared" ref="S21:AF21" si="13">SUM(C54:C57)</f>
        <v>56</v>
      </c>
      <c r="T21" s="17">
        <f t="shared" si="13"/>
        <v>158</v>
      </c>
      <c r="U21" s="17">
        <f t="shared" si="13"/>
        <v>17</v>
      </c>
      <c r="V21" s="17">
        <f t="shared" si="13"/>
        <v>66</v>
      </c>
      <c r="W21" s="17">
        <f t="shared" si="13"/>
        <v>1</v>
      </c>
      <c r="X21" s="17">
        <f t="shared" si="13"/>
        <v>0</v>
      </c>
      <c r="Y21" s="17">
        <f t="shared" si="13"/>
        <v>22</v>
      </c>
      <c r="Z21" s="17">
        <f t="shared" si="13"/>
        <v>3</v>
      </c>
      <c r="AA21" s="17">
        <f t="shared" si="13"/>
        <v>0</v>
      </c>
      <c r="AB21" s="17">
        <f t="shared" si="13"/>
        <v>0</v>
      </c>
      <c r="AC21" s="17">
        <f t="shared" si="13"/>
        <v>250</v>
      </c>
      <c r="AD21" s="17">
        <f t="shared" si="13"/>
        <v>0</v>
      </c>
      <c r="AE21" s="30">
        <f t="shared" si="13"/>
        <v>323</v>
      </c>
      <c r="AF21" s="30">
        <f t="shared" si="13"/>
        <v>573</v>
      </c>
    </row>
    <row r="22" spans="2:32" ht="23.1" customHeight="1" x14ac:dyDescent="0.25">
      <c r="B22" s="22" t="s">
        <v>49</v>
      </c>
      <c r="C22" s="49">
        <v>43</v>
      </c>
      <c r="D22" s="49">
        <v>27</v>
      </c>
      <c r="E22" s="49">
        <v>5</v>
      </c>
      <c r="F22" s="49">
        <v>22</v>
      </c>
      <c r="G22" s="49">
        <v>0</v>
      </c>
      <c r="H22" s="49">
        <v>0</v>
      </c>
      <c r="I22" s="49">
        <v>3</v>
      </c>
      <c r="J22" s="49">
        <v>3</v>
      </c>
      <c r="K22" s="49">
        <v>0</v>
      </c>
      <c r="L22" s="49">
        <v>0</v>
      </c>
      <c r="M22" s="49">
        <v>103</v>
      </c>
      <c r="N22" s="49">
        <v>0</v>
      </c>
      <c r="O22" s="17">
        <f t="shared" si="0"/>
        <v>103</v>
      </c>
      <c r="P22" s="17">
        <f t="shared" si="1"/>
        <v>206</v>
      </c>
      <c r="R22" s="50" t="s">
        <v>90</v>
      </c>
      <c r="S22" s="51">
        <f t="shared" ref="S22:AF22" si="14">MAX(S10:S12)</f>
        <v>168</v>
      </c>
      <c r="T22" s="51">
        <f t="shared" si="14"/>
        <v>103</v>
      </c>
      <c r="U22" s="51">
        <f t="shared" si="14"/>
        <v>49</v>
      </c>
      <c r="V22" s="51">
        <f t="shared" si="14"/>
        <v>93</v>
      </c>
      <c r="W22" s="51">
        <f t="shared" si="14"/>
        <v>2</v>
      </c>
      <c r="X22" s="51">
        <f t="shared" si="14"/>
        <v>1</v>
      </c>
      <c r="Y22" s="51">
        <f t="shared" si="14"/>
        <v>19</v>
      </c>
      <c r="Z22" s="51">
        <f t="shared" si="14"/>
        <v>12</v>
      </c>
      <c r="AA22" s="51">
        <f t="shared" si="14"/>
        <v>2</v>
      </c>
      <c r="AB22" s="51">
        <f t="shared" si="14"/>
        <v>2</v>
      </c>
      <c r="AC22" s="51">
        <f t="shared" si="14"/>
        <v>380</v>
      </c>
      <c r="AD22" s="51">
        <f t="shared" si="14"/>
        <v>0</v>
      </c>
      <c r="AE22" s="39">
        <f t="shared" si="14"/>
        <v>422</v>
      </c>
      <c r="AF22" s="39">
        <f t="shared" si="14"/>
        <v>747</v>
      </c>
    </row>
    <row r="23" spans="2:32" ht="23.1" customHeight="1" x14ac:dyDescent="0.25">
      <c r="B23" s="22" t="s">
        <v>50</v>
      </c>
      <c r="C23" s="49">
        <v>36</v>
      </c>
      <c r="D23" s="49">
        <v>15</v>
      </c>
      <c r="E23" s="49">
        <v>7</v>
      </c>
      <c r="F23" s="49">
        <v>15</v>
      </c>
      <c r="G23" s="49">
        <v>0</v>
      </c>
      <c r="H23" s="49">
        <v>0</v>
      </c>
      <c r="I23" s="49">
        <v>6</v>
      </c>
      <c r="J23" s="49">
        <v>6</v>
      </c>
      <c r="K23" s="49">
        <v>1</v>
      </c>
      <c r="L23" s="49">
        <v>0</v>
      </c>
      <c r="M23" s="49">
        <v>96</v>
      </c>
      <c r="N23" s="49">
        <v>0</v>
      </c>
      <c r="O23" s="17">
        <f t="shared" si="0"/>
        <v>86</v>
      </c>
      <c r="P23" s="17">
        <f t="shared" si="1"/>
        <v>182</v>
      </c>
      <c r="R23" s="50" t="s">
        <v>91</v>
      </c>
      <c r="S23" s="51">
        <f t="shared" ref="S23:AF23" si="15">MAX(S13:S18)</f>
        <v>156</v>
      </c>
      <c r="T23" s="51">
        <f t="shared" si="15"/>
        <v>68</v>
      </c>
      <c r="U23" s="51">
        <f t="shared" si="15"/>
        <v>31</v>
      </c>
      <c r="V23" s="51">
        <f t="shared" si="15"/>
        <v>71</v>
      </c>
      <c r="W23" s="51">
        <f t="shared" si="15"/>
        <v>1</v>
      </c>
      <c r="X23" s="51">
        <f t="shared" si="15"/>
        <v>1</v>
      </c>
      <c r="Y23" s="51">
        <f t="shared" si="15"/>
        <v>16</v>
      </c>
      <c r="Z23" s="51">
        <f t="shared" si="15"/>
        <v>26</v>
      </c>
      <c r="AA23" s="51">
        <f t="shared" si="15"/>
        <v>5</v>
      </c>
      <c r="AB23" s="51">
        <f t="shared" si="15"/>
        <v>1</v>
      </c>
      <c r="AC23" s="51">
        <f t="shared" si="15"/>
        <v>371</v>
      </c>
      <c r="AD23" s="51">
        <f t="shared" si="15"/>
        <v>0</v>
      </c>
      <c r="AE23" s="39">
        <f t="shared" si="15"/>
        <v>338</v>
      </c>
      <c r="AF23" s="39">
        <f t="shared" si="15"/>
        <v>709</v>
      </c>
    </row>
    <row r="24" spans="2:32" ht="23.1" customHeight="1" x14ac:dyDescent="0.25">
      <c r="B24" s="22" t="s">
        <v>51</v>
      </c>
      <c r="C24" s="49">
        <v>45</v>
      </c>
      <c r="D24" s="49">
        <v>13</v>
      </c>
      <c r="E24" s="49">
        <v>1</v>
      </c>
      <c r="F24" s="49">
        <v>16</v>
      </c>
      <c r="G24" s="49">
        <v>0</v>
      </c>
      <c r="H24" s="49">
        <v>0</v>
      </c>
      <c r="I24" s="49">
        <v>3</v>
      </c>
      <c r="J24" s="49">
        <v>4</v>
      </c>
      <c r="K24" s="49">
        <v>1</v>
      </c>
      <c r="L24" s="49">
        <v>0</v>
      </c>
      <c r="M24" s="49">
        <v>90</v>
      </c>
      <c r="N24" s="49">
        <v>0</v>
      </c>
      <c r="O24" s="17">
        <f t="shared" si="0"/>
        <v>83</v>
      </c>
      <c r="P24" s="17">
        <f t="shared" si="1"/>
        <v>173</v>
      </c>
      <c r="R24" s="50" t="s">
        <v>92</v>
      </c>
      <c r="S24" s="51">
        <f t="shared" ref="S24:AF24" si="16">MAX(S19:S21)</f>
        <v>100</v>
      </c>
      <c r="T24" s="51">
        <f t="shared" si="16"/>
        <v>158</v>
      </c>
      <c r="U24" s="51">
        <f t="shared" si="16"/>
        <v>32</v>
      </c>
      <c r="V24" s="51">
        <f t="shared" si="16"/>
        <v>79</v>
      </c>
      <c r="W24" s="51">
        <f t="shared" si="16"/>
        <v>4</v>
      </c>
      <c r="X24" s="51">
        <f t="shared" si="16"/>
        <v>0</v>
      </c>
      <c r="Y24" s="51">
        <f t="shared" si="16"/>
        <v>33</v>
      </c>
      <c r="Z24" s="51">
        <f t="shared" si="16"/>
        <v>11</v>
      </c>
      <c r="AA24" s="51">
        <f t="shared" si="16"/>
        <v>3</v>
      </c>
      <c r="AB24" s="51">
        <f t="shared" si="16"/>
        <v>0</v>
      </c>
      <c r="AC24" s="51">
        <f t="shared" si="16"/>
        <v>272</v>
      </c>
      <c r="AD24" s="51">
        <f t="shared" si="16"/>
        <v>0</v>
      </c>
      <c r="AE24" s="39">
        <f t="shared" si="16"/>
        <v>404</v>
      </c>
      <c r="AF24" s="39">
        <f t="shared" si="16"/>
        <v>676</v>
      </c>
    </row>
    <row r="25" spans="2:32" ht="23.1" customHeight="1" x14ac:dyDescent="0.25">
      <c r="B25" s="22" t="s">
        <v>52</v>
      </c>
      <c r="C25" s="49">
        <v>32</v>
      </c>
      <c r="D25" s="49">
        <v>7</v>
      </c>
      <c r="E25" s="49">
        <v>3</v>
      </c>
      <c r="F25" s="49">
        <v>18</v>
      </c>
      <c r="G25" s="49">
        <v>0</v>
      </c>
      <c r="H25" s="49">
        <v>0</v>
      </c>
      <c r="I25" s="49">
        <v>3</v>
      </c>
      <c r="J25" s="49">
        <v>1</v>
      </c>
      <c r="K25" s="49">
        <v>2</v>
      </c>
      <c r="L25" s="49">
        <v>0</v>
      </c>
      <c r="M25" s="49">
        <v>82</v>
      </c>
      <c r="N25" s="49">
        <v>0</v>
      </c>
      <c r="O25" s="17">
        <f t="shared" si="0"/>
        <v>66</v>
      </c>
      <c r="P25" s="17">
        <f t="shared" si="1"/>
        <v>148</v>
      </c>
      <c r="R25" s="36" t="s">
        <v>85</v>
      </c>
      <c r="S25" s="34">
        <f t="shared" ref="S25:AF25" si="17">SUM(S10:S12)</f>
        <v>304</v>
      </c>
      <c r="T25" s="16">
        <f t="shared" si="17"/>
        <v>183</v>
      </c>
      <c r="U25" s="16">
        <f t="shared" si="17"/>
        <v>71</v>
      </c>
      <c r="V25" s="16">
        <f t="shared" si="17"/>
        <v>165</v>
      </c>
      <c r="W25" s="16">
        <f t="shared" si="17"/>
        <v>2</v>
      </c>
      <c r="X25" s="16">
        <f t="shared" si="17"/>
        <v>1</v>
      </c>
      <c r="Y25" s="16">
        <f t="shared" si="17"/>
        <v>35</v>
      </c>
      <c r="Z25" s="16">
        <f t="shared" si="17"/>
        <v>23</v>
      </c>
      <c r="AA25" s="16">
        <f t="shared" si="17"/>
        <v>3</v>
      </c>
      <c r="AB25" s="16">
        <f t="shared" si="17"/>
        <v>2</v>
      </c>
      <c r="AC25" s="16">
        <f t="shared" si="17"/>
        <v>703</v>
      </c>
      <c r="AD25" s="16">
        <f t="shared" si="17"/>
        <v>0</v>
      </c>
      <c r="AE25" s="31">
        <f t="shared" si="17"/>
        <v>789</v>
      </c>
      <c r="AF25" s="31">
        <f t="shared" si="17"/>
        <v>1492</v>
      </c>
    </row>
    <row r="26" spans="2:32" ht="23.1" customHeight="1" x14ac:dyDescent="0.25">
      <c r="B26" s="22" t="s">
        <v>53</v>
      </c>
      <c r="C26" s="49">
        <v>41</v>
      </c>
      <c r="D26" s="49">
        <v>30</v>
      </c>
      <c r="E26" s="49">
        <v>5</v>
      </c>
      <c r="F26" s="49">
        <v>21</v>
      </c>
      <c r="G26" s="49">
        <v>0</v>
      </c>
      <c r="H26" s="49">
        <v>0</v>
      </c>
      <c r="I26" s="49">
        <v>6</v>
      </c>
      <c r="J26" s="49">
        <v>6</v>
      </c>
      <c r="K26" s="49">
        <v>0</v>
      </c>
      <c r="L26" s="49">
        <v>0</v>
      </c>
      <c r="M26" s="49">
        <v>85</v>
      </c>
      <c r="N26" s="49">
        <v>0</v>
      </c>
      <c r="O26" s="17">
        <f t="shared" si="0"/>
        <v>109</v>
      </c>
      <c r="P26" s="17">
        <f t="shared" si="1"/>
        <v>194</v>
      </c>
      <c r="R26" s="27" t="s">
        <v>86</v>
      </c>
      <c r="S26" s="16">
        <f t="shared" ref="S26:AF26" si="18">SUM(S13:S18)</f>
        <v>683</v>
      </c>
      <c r="T26" s="16">
        <f t="shared" si="18"/>
        <v>331</v>
      </c>
      <c r="U26" s="16">
        <f t="shared" si="18"/>
        <v>136</v>
      </c>
      <c r="V26" s="16">
        <f t="shared" si="18"/>
        <v>388</v>
      </c>
      <c r="W26" s="16">
        <f t="shared" si="18"/>
        <v>1</v>
      </c>
      <c r="X26" s="16">
        <f t="shared" si="18"/>
        <v>1</v>
      </c>
      <c r="Y26" s="16">
        <f t="shared" si="18"/>
        <v>82</v>
      </c>
      <c r="Z26" s="16">
        <f t="shared" si="18"/>
        <v>119</v>
      </c>
      <c r="AA26" s="16">
        <f t="shared" si="18"/>
        <v>17</v>
      </c>
      <c r="AB26" s="16">
        <f t="shared" si="18"/>
        <v>1</v>
      </c>
      <c r="AC26" s="16">
        <f t="shared" si="18"/>
        <v>1483</v>
      </c>
      <c r="AD26" s="16">
        <f t="shared" si="18"/>
        <v>0</v>
      </c>
      <c r="AE26" s="31">
        <f t="shared" si="18"/>
        <v>1759</v>
      </c>
      <c r="AF26" s="31">
        <f t="shared" si="18"/>
        <v>3242</v>
      </c>
    </row>
    <row r="27" spans="2:32" ht="23.1" customHeight="1" x14ac:dyDescent="0.25">
      <c r="B27" s="22" t="s">
        <v>54</v>
      </c>
      <c r="C27" s="49">
        <v>28</v>
      </c>
      <c r="D27" s="49">
        <v>18</v>
      </c>
      <c r="E27" s="49">
        <v>3</v>
      </c>
      <c r="F27" s="49">
        <v>12</v>
      </c>
      <c r="G27" s="49">
        <v>0</v>
      </c>
      <c r="H27" s="49">
        <v>0</v>
      </c>
      <c r="I27" s="49">
        <v>1</v>
      </c>
      <c r="J27" s="49">
        <v>7</v>
      </c>
      <c r="K27" s="49">
        <v>0</v>
      </c>
      <c r="L27" s="49">
        <v>0</v>
      </c>
      <c r="M27" s="49">
        <v>68</v>
      </c>
      <c r="N27" s="49">
        <v>0</v>
      </c>
      <c r="O27" s="17">
        <f t="shared" si="0"/>
        <v>69</v>
      </c>
      <c r="P27" s="17">
        <f t="shared" si="1"/>
        <v>137</v>
      </c>
      <c r="R27" s="28" t="s">
        <v>87</v>
      </c>
      <c r="S27" s="16">
        <f t="shared" ref="S27:AF27" si="19">SUM(S19:S21)</f>
        <v>252</v>
      </c>
      <c r="T27" s="16">
        <f t="shared" si="19"/>
        <v>416</v>
      </c>
      <c r="U27" s="16">
        <f t="shared" si="19"/>
        <v>76</v>
      </c>
      <c r="V27" s="16">
        <f t="shared" si="19"/>
        <v>204</v>
      </c>
      <c r="W27" s="16">
        <f t="shared" si="19"/>
        <v>7</v>
      </c>
      <c r="X27" s="16">
        <f t="shared" si="19"/>
        <v>0</v>
      </c>
      <c r="Y27" s="16">
        <f t="shared" si="19"/>
        <v>79</v>
      </c>
      <c r="Z27" s="16">
        <f t="shared" si="19"/>
        <v>20</v>
      </c>
      <c r="AA27" s="16">
        <f t="shared" si="19"/>
        <v>4</v>
      </c>
      <c r="AB27" s="16">
        <f t="shared" si="19"/>
        <v>0</v>
      </c>
      <c r="AC27" s="16">
        <f t="shared" si="19"/>
        <v>746</v>
      </c>
      <c r="AD27" s="16">
        <f t="shared" si="19"/>
        <v>0</v>
      </c>
      <c r="AE27" s="31">
        <f t="shared" si="19"/>
        <v>1058</v>
      </c>
      <c r="AF27" s="31">
        <f t="shared" si="19"/>
        <v>1804</v>
      </c>
    </row>
    <row r="28" spans="2:32" ht="23.1" customHeight="1" x14ac:dyDescent="0.25">
      <c r="B28" s="22" t="s">
        <v>55</v>
      </c>
      <c r="C28" s="49">
        <v>30</v>
      </c>
      <c r="D28" s="49">
        <v>10</v>
      </c>
      <c r="E28" s="49">
        <v>11</v>
      </c>
      <c r="F28" s="49">
        <v>13</v>
      </c>
      <c r="G28" s="49">
        <v>0</v>
      </c>
      <c r="H28" s="49">
        <v>0</v>
      </c>
      <c r="I28" s="49">
        <v>2</v>
      </c>
      <c r="J28" s="49">
        <v>8</v>
      </c>
      <c r="K28" s="49">
        <v>0</v>
      </c>
      <c r="L28" s="49">
        <v>0</v>
      </c>
      <c r="M28" s="49">
        <v>76</v>
      </c>
      <c r="N28" s="49">
        <v>0</v>
      </c>
      <c r="O28" s="17">
        <f t="shared" si="0"/>
        <v>74</v>
      </c>
      <c r="P28" s="17">
        <f t="shared" si="1"/>
        <v>150</v>
      </c>
      <c r="R28" s="5" t="s">
        <v>17</v>
      </c>
      <c r="S28" s="16">
        <f t="shared" ref="S28:AF28" si="20">SUM(S10:S21)</f>
        <v>1239</v>
      </c>
      <c r="T28" s="16">
        <f t="shared" si="20"/>
        <v>930</v>
      </c>
      <c r="U28" s="16">
        <f t="shared" si="20"/>
        <v>283</v>
      </c>
      <c r="V28" s="16">
        <f t="shared" si="20"/>
        <v>757</v>
      </c>
      <c r="W28" s="16">
        <f t="shared" si="20"/>
        <v>10</v>
      </c>
      <c r="X28" s="16">
        <f t="shared" si="20"/>
        <v>2</v>
      </c>
      <c r="Y28" s="16">
        <f t="shared" si="20"/>
        <v>196</v>
      </c>
      <c r="Z28" s="16">
        <f t="shared" si="20"/>
        <v>162</v>
      </c>
      <c r="AA28" s="16">
        <f t="shared" si="20"/>
        <v>24</v>
      </c>
      <c r="AB28" s="16">
        <f t="shared" si="20"/>
        <v>3</v>
      </c>
      <c r="AC28" s="16">
        <f t="shared" si="20"/>
        <v>2932</v>
      </c>
      <c r="AD28" s="16">
        <f t="shared" si="20"/>
        <v>0</v>
      </c>
      <c r="AE28" s="31">
        <f t="shared" si="20"/>
        <v>3606</v>
      </c>
      <c r="AF28" s="31">
        <f t="shared" si="20"/>
        <v>6538</v>
      </c>
    </row>
    <row r="29" spans="2:32" ht="23.1" customHeight="1" x14ac:dyDescent="0.25">
      <c r="B29" s="22" t="s">
        <v>56</v>
      </c>
      <c r="C29" s="49">
        <v>31</v>
      </c>
      <c r="D29" s="49">
        <v>10</v>
      </c>
      <c r="E29" s="49">
        <v>8</v>
      </c>
      <c r="F29" s="49">
        <v>8</v>
      </c>
      <c r="G29" s="49">
        <v>0</v>
      </c>
      <c r="H29" s="49">
        <v>0</v>
      </c>
      <c r="I29" s="49">
        <v>5</v>
      </c>
      <c r="J29" s="49">
        <v>2</v>
      </c>
      <c r="K29" s="49">
        <v>3</v>
      </c>
      <c r="L29" s="49">
        <v>0</v>
      </c>
      <c r="M29" s="49">
        <v>75</v>
      </c>
      <c r="N29" s="49">
        <v>0</v>
      </c>
      <c r="O29" s="17">
        <f t="shared" si="0"/>
        <v>67</v>
      </c>
      <c r="P29" s="17">
        <f t="shared" si="1"/>
        <v>142</v>
      </c>
      <c r="R29"/>
      <c r="S29" s="20"/>
      <c r="T29" s="19"/>
    </row>
    <row r="30" spans="2:32" ht="23.1" customHeight="1" x14ac:dyDescent="0.25">
      <c r="B30" s="22" t="s">
        <v>57</v>
      </c>
      <c r="C30" s="49">
        <v>48</v>
      </c>
      <c r="D30" s="49">
        <v>14</v>
      </c>
      <c r="E30" s="49">
        <v>3</v>
      </c>
      <c r="F30" s="49">
        <v>26</v>
      </c>
      <c r="G30" s="49">
        <v>0</v>
      </c>
      <c r="H30" s="49">
        <v>0</v>
      </c>
      <c r="I30" s="49">
        <v>5</v>
      </c>
      <c r="J30" s="49">
        <v>7</v>
      </c>
      <c r="K30" s="49">
        <v>0</v>
      </c>
      <c r="L30" s="49">
        <v>0</v>
      </c>
      <c r="M30" s="49">
        <v>87</v>
      </c>
      <c r="N30" s="49">
        <v>0</v>
      </c>
      <c r="O30" s="17">
        <f t="shared" si="0"/>
        <v>103</v>
      </c>
      <c r="P30" s="17">
        <f t="shared" si="1"/>
        <v>190</v>
      </c>
      <c r="R30"/>
      <c r="S30" s="19"/>
      <c r="T30" s="19"/>
    </row>
    <row r="31" spans="2:32" ht="23.1" customHeight="1" x14ac:dyDescent="0.25">
      <c r="B31" s="23" t="s">
        <v>58</v>
      </c>
      <c r="C31" s="49">
        <v>17</v>
      </c>
      <c r="D31" s="49">
        <v>10</v>
      </c>
      <c r="E31" s="49">
        <v>4</v>
      </c>
      <c r="F31" s="49">
        <v>10</v>
      </c>
      <c r="G31" s="49">
        <v>0</v>
      </c>
      <c r="H31" s="49">
        <v>0</v>
      </c>
      <c r="I31" s="49">
        <v>3</v>
      </c>
      <c r="J31" s="49">
        <v>5</v>
      </c>
      <c r="K31" s="49">
        <v>0</v>
      </c>
      <c r="L31" s="49">
        <v>0</v>
      </c>
      <c r="M31" s="49">
        <v>72</v>
      </c>
      <c r="N31" s="49">
        <v>0</v>
      </c>
      <c r="O31" s="17">
        <f t="shared" si="0"/>
        <v>49</v>
      </c>
      <c r="P31" s="17">
        <f t="shared" si="1"/>
        <v>121</v>
      </c>
      <c r="R31"/>
      <c r="S31" s="19"/>
      <c r="T31" s="19"/>
    </row>
    <row r="32" spans="2:32" ht="23.1" customHeight="1" x14ac:dyDescent="0.25">
      <c r="B32" s="23" t="s">
        <v>59</v>
      </c>
      <c r="C32" s="49">
        <v>20</v>
      </c>
      <c r="D32" s="49">
        <v>12</v>
      </c>
      <c r="E32" s="49">
        <v>17</v>
      </c>
      <c r="F32" s="49">
        <v>14</v>
      </c>
      <c r="G32" s="49">
        <v>0</v>
      </c>
      <c r="H32" s="49">
        <v>0</v>
      </c>
      <c r="I32" s="49">
        <v>1</v>
      </c>
      <c r="J32" s="49">
        <v>3</v>
      </c>
      <c r="K32" s="49">
        <v>0</v>
      </c>
      <c r="L32" s="49">
        <v>0</v>
      </c>
      <c r="M32" s="49">
        <v>55</v>
      </c>
      <c r="N32" s="49">
        <v>0</v>
      </c>
      <c r="O32" s="17">
        <f t="shared" si="0"/>
        <v>67</v>
      </c>
      <c r="P32" s="17">
        <f t="shared" si="1"/>
        <v>122</v>
      </c>
      <c r="R32"/>
      <c r="S32" s="19"/>
      <c r="T32" s="19"/>
    </row>
    <row r="33" spans="2:20" ht="23.1" customHeight="1" x14ac:dyDescent="0.25">
      <c r="B33" s="22" t="s">
        <v>60</v>
      </c>
      <c r="C33" s="49">
        <v>23</v>
      </c>
      <c r="D33" s="49">
        <v>9</v>
      </c>
      <c r="E33" s="49">
        <v>5</v>
      </c>
      <c r="F33" s="49">
        <v>10</v>
      </c>
      <c r="G33" s="49">
        <v>0</v>
      </c>
      <c r="H33" s="49">
        <v>0</v>
      </c>
      <c r="I33" s="49">
        <v>2</v>
      </c>
      <c r="J33" s="49">
        <v>5</v>
      </c>
      <c r="K33" s="49">
        <v>0</v>
      </c>
      <c r="L33" s="49">
        <v>1</v>
      </c>
      <c r="M33" s="49">
        <v>59</v>
      </c>
      <c r="N33" s="49">
        <v>0</v>
      </c>
      <c r="O33" s="17">
        <f t="shared" si="0"/>
        <v>55</v>
      </c>
      <c r="P33" s="17">
        <f t="shared" si="1"/>
        <v>114</v>
      </c>
      <c r="R33"/>
      <c r="S33" s="19"/>
      <c r="T33" s="19"/>
    </row>
    <row r="34" spans="2:20" ht="23.1" customHeight="1" x14ac:dyDescent="0.25">
      <c r="B34" s="23" t="s">
        <v>61</v>
      </c>
      <c r="C34" s="49">
        <v>25</v>
      </c>
      <c r="D34" s="49">
        <v>12</v>
      </c>
      <c r="E34" s="49">
        <v>9</v>
      </c>
      <c r="F34" s="49">
        <v>16</v>
      </c>
      <c r="G34" s="49">
        <v>0</v>
      </c>
      <c r="H34" s="49">
        <v>0</v>
      </c>
      <c r="I34" s="49">
        <v>6</v>
      </c>
      <c r="J34" s="49">
        <v>3</v>
      </c>
      <c r="K34" s="49">
        <v>1</v>
      </c>
      <c r="L34" s="49">
        <v>0</v>
      </c>
      <c r="M34" s="49">
        <v>66</v>
      </c>
      <c r="N34" s="49">
        <v>0</v>
      </c>
      <c r="O34" s="17">
        <f t="shared" si="0"/>
        <v>72</v>
      </c>
      <c r="P34" s="17">
        <f t="shared" si="1"/>
        <v>138</v>
      </c>
      <c r="R34"/>
      <c r="S34" s="19"/>
      <c r="T34" s="19"/>
    </row>
    <row r="35" spans="2:20" ht="23.1" customHeight="1" x14ac:dyDescent="0.25">
      <c r="B35" s="23" t="s">
        <v>62</v>
      </c>
      <c r="C35" s="49">
        <v>30</v>
      </c>
      <c r="D35" s="49">
        <v>22</v>
      </c>
      <c r="E35" s="49">
        <v>7</v>
      </c>
      <c r="F35" s="49">
        <v>20</v>
      </c>
      <c r="G35" s="49">
        <v>0</v>
      </c>
      <c r="H35" s="49">
        <v>0</v>
      </c>
      <c r="I35" s="49">
        <v>3</v>
      </c>
      <c r="J35" s="49">
        <v>5</v>
      </c>
      <c r="K35" s="49">
        <v>2</v>
      </c>
      <c r="L35" s="49">
        <v>0</v>
      </c>
      <c r="M35" s="49">
        <v>62</v>
      </c>
      <c r="N35" s="49">
        <v>0</v>
      </c>
      <c r="O35" s="17">
        <f t="shared" si="0"/>
        <v>89</v>
      </c>
      <c r="P35" s="17">
        <f t="shared" si="1"/>
        <v>151</v>
      </c>
      <c r="R35"/>
      <c r="S35" s="19"/>
      <c r="T35" s="19"/>
    </row>
    <row r="36" spans="2:20" ht="23.1" customHeight="1" x14ac:dyDescent="0.25">
      <c r="B36" s="23" t="s">
        <v>63</v>
      </c>
      <c r="C36" s="49">
        <v>27</v>
      </c>
      <c r="D36" s="49">
        <v>12</v>
      </c>
      <c r="E36" s="49">
        <v>7</v>
      </c>
      <c r="F36" s="49">
        <v>18</v>
      </c>
      <c r="G36" s="49">
        <v>0</v>
      </c>
      <c r="H36" s="49">
        <v>0</v>
      </c>
      <c r="I36" s="49">
        <v>2</v>
      </c>
      <c r="J36" s="49">
        <v>6</v>
      </c>
      <c r="K36" s="49">
        <v>0</v>
      </c>
      <c r="L36" s="49">
        <v>0</v>
      </c>
      <c r="M36" s="49">
        <v>71</v>
      </c>
      <c r="N36" s="49">
        <v>0</v>
      </c>
      <c r="O36" s="17">
        <f t="shared" si="0"/>
        <v>72</v>
      </c>
      <c r="P36" s="17">
        <f t="shared" si="1"/>
        <v>143</v>
      </c>
      <c r="R36"/>
      <c r="S36" s="19"/>
      <c r="T36" s="19"/>
    </row>
    <row r="37" spans="2:20" ht="23.1" customHeight="1" x14ac:dyDescent="0.25">
      <c r="B37" s="22" t="s">
        <v>64</v>
      </c>
      <c r="C37" s="49">
        <v>23</v>
      </c>
      <c r="D37" s="49">
        <v>11</v>
      </c>
      <c r="E37" s="49">
        <v>8</v>
      </c>
      <c r="F37" s="49">
        <v>17</v>
      </c>
      <c r="G37" s="49">
        <v>0</v>
      </c>
      <c r="H37" s="49">
        <v>0</v>
      </c>
      <c r="I37" s="49">
        <v>3</v>
      </c>
      <c r="J37" s="49">
        <v>2</v>
      </c>
      <c r="K37" s="49">
        <v>2</v>
      </c>
      <c r="L37" s="49">
        <v>0</v>
      </c>
      <c r="M37" s="49">
        <v>48</v>
      </c>
      <c r="N37" s="49">
        <v>0</v>
      </c>
      <c r="O37" s="17">
        <f t="shared" si="0"/>
        <v>66</v>
      </c>
      <c r="P37" s="17">
        <f t="shared" si="1"/>
        <v>114</v>
      </c>
      <c r="R37"/>
      <c r="S37" s="19"/>
      <c r="T37" s="19"/>
    </row>
    <row r="38" spans="2:20" ht="23.1" customHeight="1" x14ac:dyDescent="0.25">
      <c r="B38" s="23" t="s">
        <v>65</v>
      </c>
      <c r="C38" s="49">
        <v>30</v>
      </c>
      <c r="D38" s="49">
        <v>10</v>
      </c>
      <c r="E38" s="49">
        <v>12</v>
      </c>
      <c r="F38" s="49">
        <v>22</v>
      </c>
      <c r="G38" s="49">
        <v>0</v>
      </c>
      <c r="H38" s="49">
        <v>0</v>
      </c>
      <c r="I38" s="49">
        <v>9</v>
      </c>
      <c r="J38" s="49">
        <v>9</v>
      </c>
      <c r="K38" s="49">
        <v>0</v>
      </c>
      <c r="L38" s="49">
        <v>0</v>
      </c>
      <c r="M38" s="49">
        <v>60</v>
      </c>
      <c r="N38" s="49">
        <v>0</v>
      </c>
      <c r="O38" s="17">
        <f t="shared" si="0"/>
        <v>92</v>
      </c>
      <c r="P38" s="17">
        <f t="shared" si="1"/>
        <v>152</v>
      </c>
      <c r="R38"/>
      <c r="S38" s="19"/>
      <c r="T38" s="19"/>
    </row>
    <row r="39" spans="2:20" ht="23.1" customHeight="1" x14ac:dyDescent="0.25">
      <c r="B39" s="23" t="s">
        <v>66</v>
      </c>
      <c r="C39" s="49">
        <v>25</v>
      </c>
      <c r="D39" s="49">
        <v>7</v>
      </c>
      <c r="E39" s="49">
        <v>4</v>
      </c>
      <c r="F39" s="49">
        <v>15</v>
      </c>
      <c r="G39" s="49">
        <v>0</v>
      </c>
      <c r="H39" s="49">
        <v>0</v>
      </c>
      <c r="I39" s="49">
        <v>1</v>
      </c>
      <c r="J39" s="49">
        <v>8</v>
      </c>
      <c r="K39" s="49">
        <v>0</v>
      </c>
      <c r="L39" s="49">
        <v>0</v>
      </c>
      <c r="M39" s="49">
        <v>50</v>
      </c>
      <c r="N39" s="49">
        <v>0</v>
      </c>
      <c r="O39" s="17">
        <f t="shared" si="0"/>
        <v>60</v>
      </c>
      <c r="P39" s="17">
        <f t="shared" si="1"/>
        <v>110</v>
      </c>
      <c r="R39"/>
      <c r="S39" s="19"/>
      <c r="T39" s="19"/>
    </row>
    <row r="40" spans="2:20" ht="23.1" customHeight="1" x14ac:dyDescent="0.25">
      <c r="B40" s="23" t="s">
        <v>67</v>
      </c>
      <c r="C40" s="49">
        <v>26</v>
      </c>
      <c r="D40" s="49">
        <v>12</v>
      </c>
      <c r="E40" s="49">
        <v>3</v>
      </c>
      <c r="F40" s="49">
        <v>22</v>
      </c>
      <c r="G40" s="49">
        <v>0</v>
      </c>
      <c r="H40" s="49">
        <v>0</v>
      </c>
      <c r="I40" s="49">
        <v>1</v>
      </c>
      <c r="J40" s="49">
        <v>5</v>
      </c>
      <c r="K40" s="49">
        <v>0</v>
      </c>
      <c r="L40" s="49">
        <v>0</v>
      </c>
      <c r="M40" s="49">
        <v>28</v>
      </c>
      <c r="N40" s="49">
        <v>0</v>
      </c>
      <c r="O40" s="17">
        <f t="shared" si="0"/>
        <v>69</v>
      </c>
      <c r="P40" s="17">
        <f t="shared" si="1"/>
        <v>97</v>
      </c>
      <c r="R40"/>
      <c r="S40" s="19"/>
      <c r="T40" s="19"/>
    </row>
    <row r="41" spans="2:20" ht="23.1" customHeight="1" x14ac:dyDescent="0.25">
      <c r="B41" s="22" t="s">
        <v>68</v>
      </c>
      <c r="C41" s="49">
        <v>12</v>
      </c>
      <c r="D41" s="49">
        <v>6</v>
      </c>
      <c r="E41" s="49">
        <v>3</v>
      </c>
      <c r="F41" s="49">
        <v>12</v>
      </c>
      <c r="G41" s="49">
        <v>0</v>
      </c>
      <c r="H41" s="49">
        <v>0</v>
      </c>
      <c r="I41" s="49">
        <v>1</v>
      </c>
      <c r="J41" s="49">
        <v>4</v>
      </c>
      <c r="K41" s="49">
        <v>0</v>
      </c>
      <c r="L41" s="49">
        <v>0</v>
      </c>
      <c r="M41" s="49">
        <v>27</v>
      </c>
      <c r="N41" s="49">
        <v>0</v>
      </c>
      <c r="O41" s="17">
        <f t="shared" si="0"/>
        <v>38</v>
      </c>
      <c r="P41" s="17">
        <f t="shared" si="1"/>
        <v>65</v>
      </c>
      <c r="R41"/>
      <c r="S41" s="19"/>
      <c r="T41" s="19"/>
    </row>
    <row r="42" spans="2:20" ht="23.1" customHeight="1" x14ac:dyDescent="0.25">
      <c r="B42" s="23" t="s">
        <v>69</v>
      </c>
      <c r="C42" s="49">
        <v>21</v>
      </c>
      <c r="D42" s="49">
        <v>15</v>
      </c>
      <c r="E42" s="49">
        <v>2</v>
      </c>
      <c r="F42" s="49">
        <v>17</v>
      </c>
      <c r="G42" s="49">
        <v>0</v>
      </c>
      <c r="H42" s="49">
        <v>0</v>
      </c>
      <c r="I42" s="49">
        <v>5</v>
      </c>
      <c r="J42" s="49">
        <v>6</v>
      </c>
      <c r="K42" s="49">
        <v>1</v>
      </c>
      <c r="L42" s="49">
        <v>0</v>
      </c>
      <c r="M42" s="49">
        <v>27</v>
      </c>
      <c r="N42" s="49">
        <v>0</v>
      </c>
      <c r="O42" s="17">
        <f t="shared" si="0"/>
        <v>67</v>
      </c>
      <c r="P42" s="17">
        <f t="shared" si="1"/>
        <v>94</v>
      </c>
      <c r="R42"/>
      <c r="S42" s="19"/>
      <c r="T42" s="19"/>
    </row>
    <row r="43" spans="2:20" ht="23.1" customHeight="1" x14ac:dyDescent="0.25">
      <c r="B43" s="22" t="s">
        <v>70</v>
      </c>
      <c r="C43" s="49">
        <v>26</v>
      </c>
      <c r="D43" s="49">
        <v>22</v>
      </c>
      <c r="E43" s="49">
        <v>3</v>
      </c>
      <c r="F43" s="49">
        <v>14</v>
      </c>
      <c r="G43" s="49">
        <v>0</v>
      </c>
      <c r="H43" s="49">
        <v>0</v>
      </c>
      <c r="I43" s="49">
        <v>6</v>
      </c>
      <c r="J43" s="49">
        <v>7</v>
      </c>
      <c r="K43" s="49">
        <v>2</v>
      </c>
      <c r="L43" s="49">
        <v>0</v>
      </c>
      <c r="M43" s="49">
        <v>30</v>
      </c>
      <c r="N43" s="49">
        <v>0</v>
      </c>
      <c r="O43" s="17">
        <f t="shared" si="0"/>
        <v>80</v>
      </c>
      <c r="P43" s="17">
        <f t="shared" si="1"/>
        <v>110</v>
      </c>
      <c r="R43"/>
      <c r="S43" s="19"/>
      <c r="T43" s="19"/>
    </row>
    <row r="44" spans="2:20" ht="23.1" customHeight="1" x14ac:dyDescent="0.25">
      <c r="B44" s="24" t="s">
        <v>71</v>
      </c>
      <c r="C44" s="49">
        <v>25</v>
      </c>
      <c r="D44" s="49">
        <v>16</v>
      </c>
      <c r="E44" s="49">
        <v>4</v>
      </c>
      <c r="F44" s="49">
        <v>16</v>
      </c>
      <c r="G44" s="49">
        <v>1</v>
      </c>
      <c r="H44" s="49">
        <v>0</v>
      </c>
      <c r="I44" s="49">
        <v>4</v>
      </c>
      <c r="J44" s="49">
        <v>3</v>
      </c>
      <c r="K44" s="49">
        <v>1</v>
      </c>
      <c r="L44" s="49">
        <v>0</v>
      </c>
      <c r="M44" s="49">
        <v>31</v>
      </c>
      <c r="N44" s="49">
        <v>0</v>
      </c>
      <c r="O44" s="17">
        <f t="shared" si="0"/>
        <v>70</v>
      </c>
      <c r="P44" s="17">
        <f t="shared" si="1"/>
        <v>101</v>
      </c>
      <c r="R44"/>
      <c r="S44" s="19"/>
      <c r="T44" s="19"/>
    </row>
    <row r="45" spans="2:20" ht="23.1" customHeight="1" x14ac:dyDescent="0.25">
      <c r="B45" s="22" t="s">
        <v>72</v>
      </c>
      <c r="C45" s="49">
        <v>19</v>
      </c>
      <c r="D45" s="49">
        <v>11</v>
      </c>
      <c r="E45" s="49">
        <v>2</v>
      </c>
      <c r="F45" s="49">
        <v>14</v>
      </c>
      <c r="G45" s="49">
        <v>0</v>
      </c>
      <c r="H45" s="49">
        <v>1</v>
      </c>
      <c r="I45" s="49">
        <v>1</v>
      </c>
      <c r="J45" s="49">
        <v>4</v>
      </c>
      <c r="K45" s="49">
        <v>1</v>
      </c>
      <c r="L45" s="49">
        <v>0</v>
      </c>
      <c r="M45" s="49">
        <v>35</v>
      </c>
      <c r="N45" s="49">
        <v>0</v>
      </c>
      <c r="O45" s="17">
        <f t="shared" si="0"/>
        <v>53</v>
      </c>
      <c r="P45" s="17">
        <f t="shared" si="1"/>
        <v>88</v>
      </c>
      <c r="R45"/>
      <c r="S45" s="19"/>
      <c r="T45" s="19"/>
    </row>
    <row r="46" spans="2:20" ht="23.1" customHeight="1" x14ac:dyDescent="0.25">
      <c r="B46" s="23" t="s">
        <v>73</v>
      </c>
      <c r="C46" s="49">
        <v>20</v>
      </c>
      <c r="D46" s="49">
        <v>17</v>
      </c>
      <c r="E46" s="49">
        <v>5</v>
      </c>
      <c r="F46" s="49">
        <v>13</v>
      </c>
      <c r="G46" s="49">
        <v>0</v>
      </c>
      <c r="H46" s="49">
        <v>0</v>
      </c>
      <c r="I46" s="49">
        <v>4</v>
      </c>
      <c r="J46" s="49">
        <v>6</v>
      </c>
      <c r="K46" s="49">
        <v>3</v>
      </c>
      <c r="L46" s="49">
        <v>0</v>
      </c>
      <c r="M46" s="49">
        <v>55</v>
      </c>
      <c r="N46" s="49">
        <v>0</v>
      </c>
      <c r="O46" s="17">
        <f t="shared" si="0"/>
        <v>68</v>
      </c>
      <c r="P46" s="17">
        <f t="shared" si="1"/>
        <v>123</v>
      </c>
      <c r="R46" s="19"/>
      <c r="S46" s="19"/>
      <c r="T46"/>
    </row>
    <row r="47" spans="2:20" ht="23.1" customHeight="1" x14ac:dyDescent="0.25">
      <c r="B47" s="23" t="s">
        <v>74</v>
      </c>
      <c r="C47" s="49">
        <v>22</v>
      </c>
      <c r="D47" s="49">
        <v>21</v>
      </c>
      <c r="E47" s="49">
        <v>11</v>
      </c>
      <c r="F47" s="49">
        <v>14</v>
      </c>
      <c r="G47" s="49">
        <v>0</v>
      </c>
      <c r="H47" s="49">
        <v>0</v>
      </c>
      <c r="I47" s="49">
        <v>5</v>
      </c>
      <c r="J47" s="49">
        <v>3</v>
      </c>
      <c r="K47" s="49">
        <v>0</v>
      </c>
      <c r="L47" s="49">
        <v>0</v>
      </c>
      <c r="M47" s="49">
        <v>41</v>
      </c>
      <c r="N47" s="49">
        <v>0</v>
      </c>
      <c r="O47" s="17">
        <f t="shared" si="0"/>
        <v>76</v>
      </c>
      <c r="P47" s="17">
        <f t="shared" si="1"/>
        <v>117</v>
      </c>
      <c r="R47" s="19"/>
      <c r="S47" s="19"/>
      <c r="T47"/>
    </row>
    <row r="48" spans="2:20" ht="23.1" customHeight="1" x14ac:dyDescent="0.25">
      <c r="B48" s="23" t="s">
        <v>75</v>
      </c>
      <c r="C48" s="49">
        <v>33</v>
      </c>
      <c r="D48" s="49">
        <v>31</v>
      </c>
      <c r="E48" s="49">
        <v>6</v>
      </c>
      <c r="F48" s="49">
        <v>16</v>
      </c>
      <c r="G48" s="49">
        <v>0</v>
      </c>
      <c r="H48" s="49">
        <v>0</v>
      </c>
      <c r="I48" s="49">
        <v>7</v>
      </c>
      <c r="J48" s="49">
        <v>1</v>
      </c>
      <c r="K48" s="49">
        <v>0</v>
      </c>
      <c r="L48" s="49">
        <v>0</v>
      </c>
      <c r="M48" s="49">
        <v>47</v>
      </c>
      <c r="N48" s="49">
        <v>0</v>
      </c>
      <c r="O48" s="17">
        <f t="shared" si="0"/>
        <v>94</v>
      </c>
      <c r="P48" s="17">
        <f t="shared" si="1"/>
        <v>141</v>
      </c>
      <c r="R48" s="19"/>
      <c r="S48" s="19"/>
      <c r="T48"/>
    </row>
    <row r="49" spans="2:20" ht="23.1" customHeight="1" x14ac:dyDescent="0.25">
      <c r="B49" s="22" t="s">
        <v>76</v>
      </c>
      <c r="C49" s="49">
        <v>25</v>
      </c>
      <c r="D49" s="49">
        <v>31</v>
      </c>
      <c r="E49" s="49">
        <v>10</v>
      </c>
      <c r="F49" s="49">
        <v>16</v>
      </c>
      <c r="G49" s="49">
        <v>2</v>
      </c>
      <c r="H49" s="49">
        <v>0</v>
      </c>
      <c r="I49" s="49">
        <v>8</v>
      </c>
      <c r="J49" s="49">
        <v>1</v>
      </c>
      <c r="K49" s="49">
        <v>0</v>
      </c>
      <c r="L49" s="49">
        <v>0</v>
      </c>
      <c r="M49" s="49">
        <v>81</v>
      </c>
      <c r="N49" s="49">
        <v>0</v>
      </c>
      <c r="O49" s="17">
        <f t="shared" si="0"/>
        <v>93</v>
      </c>
      <c r="P49" s="17">
        <f t="shared" si="1"/>
        <v>174</v>
      </c>
      <c r="R49" s="19"/>
      <c r="S49" s="19"/>
      <c r="T49"/>
    </row>
    <row r="50" spans="2:20" ht="23.1" customHeight="1" x14ac:dyDescent="0.25">
      <c r="B50" s="23" t="s">
        <v>77</v>
      </c>
      <c r="C50" s="49">
        <v>33</v>
      </c>
      <c r="D50" s="49">
        <v>58</v>
      </c>
      <c r="E50" s="49">
        <v>10</v>
      </c>
      <c r="F50" s="49">
        <v>14</v>
      </c>
      <c r="G50" s="49">
        <v>2</v>
      </c>
      <c r="H50" s="49">
        <v>0</v>
      </c>
      <c r="I50" s="49">
        <v>5</v>
      </c>
      <c r="J50" s="49">
        <v>4</v>
      </c>
      <c r="K50" s="49">
        <v>1</v>
      </c>
      <c r="L50" s="49">
        <v>0</v>
      </c>
      <c r="M50" s="49">
        <v>69</v>
      </c>
      <c r="N50" s="49">
        <v>0</v>
      </c>
      <c r="O50" s="17">
        <f t="shared" si="0"/>
        <v>127</v>
      </c>
      <c r="P50" s="17">
        <f t="shared" si="1"/>
        <v>196</v>
      </c>
      <c r="R50" s="19"/>
      <c r="S50" s="19"/>
      <c r="T50"/>
    </row>
    <row r="51" spans="2:20" ht="23.1" customHeight="1" x14ac:dyDescent="0.25">
      <c r="B51" s="23" t="s">
        <v>78</v>
      </c>
      <c r="C51" s="49">
        <v>24</v>
      </c>
      <c r="D51" s="49">
        <v>36</v>
      </c>
      <c r="E51" s="49">
        <v>7</v>
      </c>
      <c r="F51" s="49">
        <v>24</v>
      </c>
      <c r="G51" s="49">
        <v>1</v>
      </c>
      <c r="H51" s="49">
        <v>0</v>
      </c>
      <c r="I51" s="49">
        <v>12</v>
      </c>
      <c r="J51" s="49">
        <v>1</v>
      </c>
      <c r="K51" s="49">
        <v>0</v>
      </c>
      <c r="L51" s="49">
        <v>0</v>
      </c>
      <c r="M51" s="49">
        <v>56</v>
      </c>
      <c r="N51" s="49">
        <v>0</v>
      </c>
      <c r="O51" s="17">
        <f t="shared" si="0"/>
        <v>105</v>
      </c>
      <c r="P51" s="17">
        <f t="shared" si="1"/>
        <v>161</v>
      </c>
      <c r="R51" s="19"/>
      <c r="S51" s="19"/>
      <c r="T51"/>
    </row>
    <row r="52" spans="2:20" ht="23.1" customHeight="1" x14ac:dyDescent="0.25">
      <c r="B52" s="23" t="s">
        <v>79</v>
      </c>
      <c r="C52" s="49">
        <v>23</v>
      </c>
      <c r="D52" s="49">
        <v>46</v>
      </c>
      <c r="E52" s="49">
        <v>7</v>
      </c>
      <c r="F52" s="49">
        <v>26</v>
      </c>
      <c r="G52" s="49">
        <v>1</v>
      </c>
      <c r="H52" s="49">
        <v>0</v>
      </c>
      <c r="I52" s="49">
        <v>14</v>
      </c>
      <c r="J52" s="49">
        <v>1</v>
      </c>
      <c r="K52" s="49">
        <v>0</v>
      </c>
      <c r="L52" s="49">
        <v>0</v>
      </c>
      <c r="M52" s="49">
        <v>98</v>
      </c>
      <c r="N52" s="49">
        <v>0</v>
      </c>
      <c r="O52" s="17">
        <f t="shared" si="0"/>
        <v>118</v>
      </c>
      <c r="P52" s="17">
        <f t="shared" si="1"/>
        <v>216</v>
      </c>
      <c r="R52" s="19"/>
      <c r="S52" s="19"/>
      <c r="T52"/>
    </row>
    <row r="53" spans="2:20" ht="23.1" customHeight="1" x14ac:dyDescent="0.25">
      <c r="B53" s="22" t="s">
        <v>80</v>
      </c>
      <c r="C53" s="49">
        <v>16</v>
      </c>
      <c r="D53" s="49">
        <v>18</v>
      </c>
      <c r="E53" s="49">
        <v>3</v>
      </c>
      <c r="F53" s="49">
        <v>15</v>
      </c>
      <c r="G53" s="49">
        <v>0</v>
      </c>
      <c r="H53" s="49">
        <v>0</v>
      </c>
      <c r="I53" s="49">
        <v>2</v>
      </c>
      <c r="J53" s="49">
        <v>0</v>
      </c>
      <c r="K53" s="49">
        <v>0</v>
      </c>
      <c r="L53" s="49">
        <v>0</v>
      </c>
      <c r="M53" s="49">
        <v>49</v>
      </c>
      <c r="N53" s="49">
        <v>0</v>
      </c>
      <c r="O53" s="17">
        <f t="shared" si="0"/>
        <v>54</v>
      </c>
      <c r="P53" s="17">
        <f t="shared" si="1"/>
        <v>103</v>
      </c>
      <c r="R53" s="19"/>
      <c r="S53" s="19"/>
      <c r="T53"/>
    </row>
    <row r="54" spans="2:20" ht="23.1" customHeight="1" x14ac:dyDescent="0.25">
      <c r="B54" s="22" t="s">
        <v>81</v>
      </c>
      <c r="C54" s="49">
        <v>17</v>
      </c>
      <c r="D54" s="49">
        <v>37</v>
      </c>
      <c r="E54" s="49">
        <v>3</v>
      </c>
      <c r="F54" s="49">
        <v>28</v>
      </c>
      <c r="G54" s="49">
        <v>1</v>
      </c>
      <c r="H54" s="49">
        <v>0</v>
      </c>
      <c r="I54" s="49">
        <v>3</v>
      </c>
      <c r="J54" s="49">
        <v>3</v>
      </c>
      <c r="K54" s="49">
        <v>0</v>
      </c>
      <c r="L54" s="49">
        <v>0</v>
      </c>
      <c r="M54" s="49">
        <v>75</v>
      </c>
      <c r="N54" s="49">
        <v>0</v>
      </c>
      <c r="O54" s="17">
        <f t="shared" si="0"/>
        <v>92</v>
      </c>
      <c r="P54" s="17">
        <f t="shared" si="1"/>
        <v>167</v>
      </c>
      <c r="R54" s="19"/>
      <c r="S54" s="19"/>
      <c r="T54"/>
    </row>
    <row r="55" spans="2:20" ht="23.1" customHeight="1" x14ac:dyDescent="0.25">
      <c r="B55" s="22" t="s">
        <v>82</v>
      </c>
      <c r="C55" s="49">
        <v>20</v>
      </c>
      <c r="D55" s="49">
        <v>57</v>
      </c>
      <c r="E55" s="49">
        <v>7</v>
      </c>
      <c r="F55" s="49">
        <v>16</v>
      </c>
      <c r="G55" s="49">
        <v>0</v>
      </c>
      <c r="H55" s="49">
        <v>0</v>
      </c>
      <c r="I55" s="49">
        <v>10</v>
      </c>
      <c r="J55" s="49">
        <v>0</v>
      </c>
      <c r="K55" s="49">
        <v>0</v>
      </c>
      <c r="L55" s="49">
        <v>0</v>
      </c>
      <c r="M55" s="49">
        <v>84</v>
      </c>
      <c r="N55" s="49">
        <v>0</v>
      </c>
      <c r="O55" s="17">
        <f t="shared" si="0"/>
        <v>110</v>
      </c>
      <c r="P55" s="17">
        <f t="shared" si="1"/>
        <v>194</v>
      </c>
      <c r="R55" s="19"/>
      <c r="S55" s="19"/>
      <c r="T55"/>
    </row>
    <row r="56" spans="2:20" ht="23.1" customHeight="1" x14ac:dyDescent="0.25">
      <c r="B56" s="22" t="s">
        <v>83</v>
      </c>
      <c r="C56" s="49">
        <v>8</v>
      </c>
      <c r="D56" s="49">
        <v>36</v>
      </c>
      <c r="E56" s="49">
        <v>4</v>
      </c>
      <c r="F56" s="49">
        <v>8</v>
      </c>
      <c r="G56" s="49">
        <v>0</v>
      </c>
      <c r="H56" s="49">
        <v>0</v>
      </c>
      <c r="I56" s="49">
        <v>3</v>
      </c>
      <c r="J56" s="49">
        <v>0</v>
      </c>
      <c r="K56" s="49">
        <v>0</v>
      </c>
      <c r="L56" s="49">
        <v>0</v>
      </c>
      <c r="M56" s="49">
        <v>33</v>
      </c>
      <c r="N56" s="49">
        <v>0</v>
      </c>
      <c r="O56" s="17">
        <f t="shared" si="0"/>
        <v>59</v>
      </c>
      <c r="P56" s="17">
        <f t="shared" si="1"/>
        <v>92</v>
      </c>
      <c r="R56" s="19"/>
      <c r="S56" s="19"/>
      <c r="T56"/>
    </row>
    <row r="57" spans="2:20" ht="23.1" customHeight="1" x14ac:dyDescent="0.25">
      <c r="B57" s="22" t="s">
        <v>84</v>
      </c>
      <c r="C57" s="49">
        <v>11</v>
      </c>
      <c r="D57" s="49">
        <v>28</v>
      </c>
      <c r="E57" s="49">
        <v>3</v>
      </c>
      <c r="F57" s="49">
        <v>14</v>
      </c>
      <c r="G57" s="49">
        <v>0</v>
      </c>
      <c r="H57" s="49">
        <v>0</v>
      </c>
      <c r="I57" s="49">
        <v>6</v>
      </c>
      <c r="J57" s="49">
        <v>0</v>
      </c>
      <c r="K57" s="49">
        <v>0</v>
      </c>
      <c r="L57" s="49">
        <v>0</v>
      </c>
      <c r="M57" s="49">
        <v>58</v>
      </c>
      <c r="N57" s="49">
        <v>0</v>
      </c>
      <c r="O57" s="17">
        <f t="shared" si="0"/>
        <v>62</v>
      </c>
      <c r="P57" s="17">
        <f t="shared" si="1"/>
        <v>120</v>
      </c>
      <c r="R57" s="19"/>
      <c r="S57" s="19"/>
      <c r="T57"/>
    </row>
    <row r="58" spans="2:20" ht="23.1" customHeight="1" x14ac:dyDescent="0.25">
      <c r="B58" s="52" t="s">
        <v>18</v>
      </c>
      <c r="C58" s="16">
        <f t="shared" ref="C58:P58" si="21">SUM(C10:C57)</f>
        <v>1239</v>
      </c>
      <c r="D58" s="16">
        <f t="shared" si="21"/>
        <v>930</v>
      </c>
      <c r="E58" s="16">
        <f t="shared" si="21"/>
        <v>283</v>
      </c>
      <c r="F58" s="16">
        <f t="shared" si="21"/>
        <v>757</v>
      </c>
      <c r="G58" s="16">
        <f t="shared" si="21"/>
        <v>10</v>
      </c>
      <c r="H58" s="16">
        <f t="shared" si="21"/>
        <v>2</v>
      </c>
      <c r="I58" s="16">
        <f t="shared" si="21"/>
        <v>196</v>
      </c>
      <c r="J58" s="16">
        <f t="shared" si="21"/>
        <v>162</v>
      </c>
      <c r="K58" s="16">
        <f t="shared" si="21"/>
        <v>24</v>
      </c>
      <c r="L58" s="16">
        <f t="shared" si="21"/>
        <v>3</v>
      </c>
      <c r="M58" s="16">
        <f t="shared" si="21"/>
        <v>2932</v>
      </c>
      <c r="N58" s="16">
        <f t="shared" si="21"/>
        <v>0</v>
      </c>
      <c r="O58" s="16">
        <f t="shared" si="21"/>
        <v>3606</v>
      </c>
      <c r="P58" s="16">
        <f t="shared" si="21"/>
        <v>6538</v>
      </c>
      <c r="R58" s="19"/>
      <c r="S58" s="19"/>
      <c r="T58"/>
    </row>
    <row r="59" spans="2:20" ht="23.1" customHeight="1" x14ac:dyDescent="0.25">
      <c r="B59" s="52" t="s">
        <v>93</v>
      </c>
      <c r="C59" s="42">
        <f t="shared" ref="C59:N59" si="22">C58/$P$58</f>
        <v>0.18950749464668093</v>
      </c>
      <c r="D59" s="42">
        <f t="shared" si="22"/>
        <v>0.14224533496482106</v>
      </c>
      <c r="E59" s="42">
        <f t="shared" si="22"/>
        <v>4.3285408381768121E-2</v>
      </c>
      <c r="F59" s="42">
        <f t="shared" si="22"/>
        <v>0.11578464362190272</v>
      </c>
      <c r="G59" s="42">
        <f t="shared" si="22"/>
        <v>1.5295197308045274E-3</v>
      </c>
      <c r="H59" s="42">
        <f t="shared" si="22"/>
        <v>3.0590394616090549E-4</v>
      </c>
      <c r="I59" s="42">
        <f t="shared" si="22"/>
        <v>2.9978586723768737E-2</v>
      </c>
      <c r="J59" s="42">
        <f t="shared" si="22"/>
        <v>2.4778219639033344E-2</v>
      </c>
      <c r="K59" s="42">
        <f t="shared" si="22"/>
        <v>3.6708473539308656E-3</v>
      </c>
      <c r="L59" s="42">
        <f t="shared" si="22"/>
        <v>4.588559192413582E-4</v>
      </c>
      <c r="M59" s="42">
        <f t="shared" si="22"/>
        <v>0.44845518507188742</v>
      </c>
      <c r="N59" s="42">
        <f t="shared" si="22"/>
        <v>0</v>
      </c>
      <c r="R59" s="19"/>
      <c r="S59" s="19"/>
      <c r="T59"/>
    </row>
    <row r="60" spans="2:20" ht="23.1" customHeight="1" x14ac:dyDescent="0.25">
      <c r="B60" s="53" t="s">
        <v>94</v>
      </c>
      <c r="C60" s="43">
        <f t="shared" ref="C60:L60" si="23">C58/$O$58</f>
        <v>0.34359400998336104</v>
      </c>
      <c r="D60" s="43">
        <f t="shared" si="23"/>
        <v>0.25790349417637271</v>
      </c>
      <c r="E60" s="43">
        <f t="shared" si="23"/>
        <v>7.8480310593455352E-2</v>
      </c>
      <c r="F60" s="43">
        <f t="shared" si="23"/>
        <v>0.20992789794786468</v>
      </c>
      <c r="G60" s="43">
        <f t="shared" si="23"/>
        <v>2.7731558513588465E-3</v>
      </c>
      <c r="H60" s="43">
        <f t="shared" si="23"/>
        <v>5.5463117027176932E-4</v>
      </c>
      <c r="I60" s="43">
        <f t="shared" si="23"/>
        <v>5.4353854686633389E-2</v>
      </c>
      <c r="J60" s="43">
        <f t="shared" si="23"/>
        <v>4.4925124792013313E-2</v>
      </c>
      <c r="K60" s="43">
        <f t="shared" si="23"/>
        <v>6.6555740432612314E-3</v>
      </c>
      <c r="L60" s="43">
        <f t="shared" si="23"/>
        <v>8.3194675540765393E-4</v>
      </c>
      <c r="M60" s="43"/>
      <c r="N60" s="43">
        <f>N58/$O$58</f>
        <v>0</v>
      </c>
      <c r="R60" s="19"/>
      <c r="S60" s="19"/>
      <c r="T60"/>
    </row>
    <row r="61" spans="2:20" ht="20.100000000000001" customHeight="1" x14ac:dyDescent="0.25">
      <c r="C61" s="18"/>
      <c r="R61" s="19"/>
      <c r="S61" s="19"/>
      <c r="T61"/>
    </row>
    <row r="62" spans="2:20" ht="20.100000000000001" customHeight="1" x14ac:dyDescent="0.25">
      <c r="C62" s="18"/>
      <c r="R62" s="19"/>
      <c r="S62" s="19"/>
      <c r="T62"/>
    </row>
    <row r="63" spans="2:20" ht="20.100000000000001" customHeight="1" x14ac:dyDescent="0.25">
      <c r="C63" s="18"/>
      <c r="R63"/>
      <c r="S63" s="19"/>
      <c r="T63" s="19"/>
    </row>
    <row r="64" spans="2:20" ht="20.100000000000001" customHeight="1" x14ac:dyDescent="0.25">
      <c r="C64" s="18"/>
      <c r="R64"/>
      <c r="S64" s="19"/>
      <c r="T64" s="19"/>
    </row>
    <row r="65" spans="1:32" s="7" customFormat="1" ht="20.100000000000001" customHeight="1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 s="19"/>
      <c r="T65" s="19"/>
      <c r="U65"/>
      <c r="V65"/>
      <c r="W65"/>
      <c r="X65"/>
      <c r="Y65"/>
      <c r="Z65"/>
      <c r="AA65"/>
      <c r="AB65"/>
      <c r="AC65"/>
      <c r="AD65"/>
      <c r="AE65"/>
      <c r="AF65"/>
    </row>
    <row r="66" spans="1:32" s="7" customFormat="1" ht="20.100000000000001" customHeight="1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 s="19"/>
      <c r="T66" s="19"/>
      <c r="U66"/>
      <c r="V66"/>
      <c r="W66"/>
      <c r="X66"/>
      <c r="Y66"/>
      <c r="Z66"/>
      <c r="AA66"/>
      <c r="AB66"/>
      <c r="AC66"/>
      <c r="AD66"/>
      <c r="AE66"/>
      <c r="AF66"/>
    </row>
    <row r="67" spans="1:32" s="7" customFormat="1" ht="20.100000000000001" customHeight="1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 s="19"/>
      <c r="T67" s="19"/>
      <c r="U67"/>
      <c r="V67"/>
      <c r="W67"/>
      <c r="X67"/>
      <c r="Y67"/>
      <c r="Z67"/>
      <c r="AA67"/>
      <c r="AB67"/>
      <c r="AC67"/>
      <c r="AD67"/>
      <c r="AE67"/>
      <c r="AF67"/>
    </row>
    <row r="68" spans="1:32" s="7" customFormat="1" ht="20.100000000000001" customHeight="1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 s="19"/>
      <c r="T68" s="19"/>
      <c r="U68"/>
      <c r="V68"/>
      <c r="W68"/>
      <c r="X68"/>
      <c r="Y68"/>
      <c r="Z68"/>
      <c r="AA68"/>
      <c r="AB68"/>
      <c r="AC68"/>
      <c r="AD68"/>
      <c r="AE68"/>
      <c r="AF68"/>
    </row>
    <row r="69" spans="1:32" s="7" customFormat="1" ht="20.100000000000001" customHeight="1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 s="19"/>
      <c r="T69" s="19"/>
      <c r="U69"/>
      <c r="V69"/>
      <c r="W69"/>
      <c r="X69"/>
      <c r="Y69"/>
      <c r="Z69"/>
      <c r="AA69"/>
      <c r="AB69"/>
      <c r="AC69"/>
      <c r="AD69"/>
      <c r="AE69"/>
      <c r="AF69"/>
    </row>
    <row r="70" spans="1:32" s="7" customFormat="1" ht="20.100000000000001" customHeight="1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 s="19"/>
      <c r="T70" s="19"/>
      <c r="U70"/>
      <c r="V70"/>
      <c r="W70"/>
      <c r="X70"/>
      <c r="Y70"/>
      <c r="Z70"/>
      <c r="AA70"/>
      <c r="AB70"/>
      <c r="AC70"/>
      <c r="AD70"/>
      <c r="AE70"/>
      <c r="AF70"/>
    </row>
    <row r="71" spans="1:32" s="7" customFormat="1" ht="20.100000000000001" customHeight="1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 s="19"/>
      <c r="T71" s="19"/>
      <c r="U71"/>
      <c r="V71"/>
      <c r="W71"/>
      <c r="X71"/>
      <c r="Y71"/>
      <c r="Z71"/>
      <c r="AA71"/>
      <c r="AB71"/>
      <c r="AC71"/>
      <c r="AD71"/>
      <c r="AE71"/>
      <c r="AF71"/>
    </row>
    <row r="72" spans="1:32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1:32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1:32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1:32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1:32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1:32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1:32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1:32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1:32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G5:H5"/>
    <mergeCell ref="G6:H6"/>
    <mergeCell ref="R8:AF8"/>
    <mergeCell ref="B1:AE1"/>
    <mergeCell ref="B2:AE2"/>
    <mergeCell ref="C3:G3"/>
    <mergeCell ref="D6:E6"/>
    <mergeCell ref="K6:L6"/>
    <mergeCell ref="K5:L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F126"/>
  <sheetViews>
    <sheetView view="pageBreakPreview" zoomScale="60" workbookViewId="0">
      <selection activeCell="R49" sqref="R49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3" t="s">
        <v>23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</row>
    <row r="2" spans="2:32" ht="20.100000000000001" customHeight="1" x14ac:dyDescent="0.25">
      <c r="B2" s="64" t="s">
        <v>95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 spans="2:32" ht="20.100000000000001" customHeight="1" x14ac:dyDescent="0.25">
      <c r="B3" s="21" t="s">
        <v>96</v>
      </c>
      <c r="C3" s="65" t="str">
        <f>'[3]23.09.19 Wakiso-Bukasa'!C3:G3</f>
        <v>MCC - C2- STN0 64-Bukasa RD</v>
      </c>
      <c r="D3" s="65"/>
      <c r="E3" s="65"/>
      <c r="F3" s="65"/>
      <c r="G3" s="65"/>
      <c r="H3" s="21"/>
      <c r="I3" s="21"/>
      <c r="J3" s="21"/>
      <c r="K3" s="21"/>
      <c r="L3" s="21"/>
      <c r="M3" s="21"/>
      <c r="N3" s="21"/>
      <c r="O3" s="21"/>
      <c r="P3" s="21"/>
      <c r="R3"/>
      <c r="S3" s="19"/>
      <c r="T3" s="19"/>
    </row>
    <row r="4" spans="2:32" ht="20.100000000000001" customHeight="1" x14ac:dyDescent="0.25"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R4"/>
      <c r="S4" s="19"/>
      <c r="T4" s="19"/>
    </row>
    <row r="5" spans="2:32" ht="20.100000000000001" customHeight="1" x14ac:dyDescent="0.25">
      <c r="C5" s="2" t="s">
        <v>3</v>
      </c>
      <c r="D5" s="35" t="str">
        <f>'[2]23.09.19 -Kira-Kyaliwajara'!D5</f>
        <v>23.09.19</v>
      </c>
      <c r="F5" s="40" t="s">
        <v>1</v>
      </c>
      <c r="G5" s="60" t="str">
        <f>'[2]23.09.19 -Kira-Kyaliwajara'!G5:H5</f>
        <v>Kira Police Division</v>
      </c>
      <c r="H5" s="61"/>
      <c r="I5" s="14"/>
      <c r="J5" s="2" t="s">
        <v>5</v>
      </c>
      <c r="K5" s="60" t="str">
        <f>'[2]23.09.19 -Kira-Kyaliwajara'!K5:L5</f>
        <v>Nairuba Apothio</v>
      </c>
      <c r="L5" s="61"/>
      <c r="M5" s="19"/>
      <c r="N5" s="19"/>
      <c r="R5"/>
      <c r="S5" s="19"/>
      <c r="T5" s="19"/>
    </row>
    <row r="6" spans="2:32" ht="23.25" customHeight="1" x14ac:dyDescent="0.25">
      <c r="C6" s="2" t="s">
        <v>4</v>
      </c>
      <c r="D6" s="60" t="str">
        <f>'[3]23.09.19 Wakiso-Bukasa'!D6:E6</f>
        <v>Wakiso</v>
      </c>
      <c r="E6" s="61"/>
      <c r="F6" s="2" t="s">
        <v>2</v>
      </c>
      <c r="G6" s="60" t="str">
        <f>'[3]23.09.19 Wakiso-Bukasa'!G6:H6</f>
        <v>Bukasa</v>
      </c>
      <c r="H6" s="61"/>
      <c r="J6" s="2" t="s">
        <v>21</v>
      </c>
      <c r="K6" s="60" t="str">
        <f>'[2]23.09.19 -Kira-Kyaliwajara'!K6:L6</f>
        <v>Tracy</v>
      </c>
      <c r="L6" s="61"/>
      <c r="M6" s="19"/>
      <c r="N6" s="19"/>
      <c r="R6"/>
      <c r="S6" s="19"/>
      <c r="T6" s="19"/>
    </row>
    <row r="7" spans="2:32" ht="20.100000000000001" customHeight="1" x14ac:dyDescent="0.25">
      <c r="B7" s="2"/>
      <c r="I7" s="2"/>
      <c r="R7"/>
      <c r="S7" s="19"/>
      <c r="T7" s="19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2" t="s">
        <v>88</v>
      </c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6" t="s">
        <v>24</v>
      </c>
      <c r="T9" s="26" t="s">
        <v>25</v>
      </c>
      <c r="U9" s="26" t="s">
        <v>26</v>
      </c>
      <c r="V9" s="26" t="s">
        <v>27</v>
      </c>
      <c r="W9" s="26" t="s">
        <v>28</v>
      </c>
      <c r="X9" s="26" t="s">
        <v>29</v>
      </c>
      <c r="Y9" s="26" t="s">
        <v>30</v>
      </c>
      <c r="Z9" s="26" t="s">
        <v>31</v>
      </c>
      <c r="AA9" s="26" t="s">
        <v>32</v>
      </c>
      <c r="AB9" s="26" t="s">
        <v>33</v>
      </c>
      <c r="AC9" s="26" t="s">
        <v>34</v>
      </c>
      <c r="AD9" s="26" t="s">
        <v>35</v>
      </c>
      <c r="AE9" s="29" t="s">
        <v>89</v>
      </c>
      <c r="AF9" s="29" t="s">
        <v>22</v>
      </c>
    </row>
    <row r="10" spans="2:32" ht="23.1" customHeight="1" x14ac:dyDescent="0.25">
      <c r="B10" s="22" t="s">
        <v>37</v>
      </c>
      <c r="C10" s="49">
        <v>13</v>
      </c>
      <c r="D10" s="49">
        <v>18</v>
      </c>
      <c r="E10" s="49">
        <v>10</v>
      </c>
      <c r="F10" s="49">
        <v>3</v>
      </c>
      <c r="G10" s="49">
        <v>0</v>
      </c>
      <c r="H10" s="49">
        <v>0</v>
      </c>
      <c r="I10" s="49">
        <v>0</v>
      </c>
      <c r="J10" s="49">
        <v>0</v>
      </c>
      <c r="K10" s="49">
        <v>0</v>
      </c>
      <c r="L10" s="49">
        <v>0</v>
      </c>
      <c r="M10" s="49">
        <v>61</v>
      </c>
      <c r="N10" s="49">
        <v>0</v>
      </c>
      <c r="O10" s="17">
        <f t="shared" ref="O10:O57" si="0">SUM(C10:L10,N10)</f>
        <v>44</v>
      </c>
      <c r="P10" s="17">
        <f t="shared" ref="P10:P57" si="1">SUM(C10:N10)</f>
        <v>105</v>
      </c>
      <c r="R10" s="1" t="s">
        <v>6</v>
      </c>
      <c r="S10" s="17">
        <f t="shared" ref="S10:AF10" si="2">SUM(C10:C13)</f>
        <v>40</v>
      </c>
      <c r="T10" s="17">
        <f t="shared" si="2"/>
        <v>95</v>
      </c>
      <c r="U10" s="17">
        <f t="shared" si="2"/>
        <v>28</v>
      </c>
      <c r="V10" s="17">
        <f t="shared" si="2"/>
        <v>29</v>
      </c>
      <c r="W10" s="17">
        <f t="shared" si="2"/>
        <v>0</v>
      </c>
      <c r="X10" s="17">
        <f t="shared" si="2"/>
        <v>0</v>
      </c>
      <c r="Y10" s="17">
        <f t="shared" si="2"/>
        <v>3</v>
      </c>
      <c r="Z10" s="17">
        <f t="shared" si="2"/>
        <v>0</v>
      </c>
      <c r="AA10" s="17">
        <f t="shared" si="2"/>
        <v>3</v>
      </c>
      <c r="AB10" s="17">
        <f t="shared" si="2"/>
        <v>0</v>
      </c>
      <c r="AC10" s="17">
        <f t="shared" si="2"/>
        <v>211</v>
      </c>
      <c r="AD10" s="17">
        <f t="shared" si="2"/>
        <v>0</v>
      </c>
      <c r="AE10" s="30">
        <f t="shared" si="2"/>
        <v>198</v>
      </c>
      <c r="AF10" s="30">
        <f t="shared" si="2"/>
        <v>409</v>
      </c>
    </row>
    <row r="11" spans="2:32" s="6" customFormat="1" ht="23.1" customHeight="1" x14ac:dyDescent="0.25">
      <c r="B11" s="22" t="s">
        <v>38</v>
      </c>
      <c r="C11" s="49">
        <v>15</v>
      </c>
      <c r="D11" s="49">
        <v>39</v>
      </c>
      <c r="E11" s="49">
        <v>7</v>
      </c>
      <c r="F11" s="49">
        <v>9</v>
      </c>
      <c r="G11" s="49">
        <v>0</v>
      </c>
      <c r="H11" s="49">
        <v>0</v>
      </c>
      <c r="I11" s="49">
        <v>2</v>
      </c>
      <c r="J11" s="49">
        <v>0</v>
      </c>
      <c r="K11" s="49">
        <v>1</v>
      </c>
      <c r="L11" s="49">
        <v>0</v>
      </c>
      <c r="M11" s="49">
        <v>50</v>
      </c>
      <c r="N11" s="49">
        <v>0</v>
      </c>
      <c r="O11" s="17">
        <f t="shared" si="0"/>
        <v>73</v>
      </c>
      <c r="P11" s="17">
        <f t="shared" si="1"/>
        <v>123</v>
      </c>
      <c r="R11" s="1" t="s">
        <v>7</v>
      </c>
      <c r="S11" s="17">
        <f t="shared" ref="S11:AF11" si="3">SUM(C14:C17)</f>
        <v>69</v>
      </c>
      <c r="T11" s="17">
        <f t="shared" si="3"/>
        <v>132</v>
      </c>
      <c r="U11" s="17">
        <f t="shared" si="3"/>
        <v>11</v>
      </c>
      <c r="V11" s="17">
        <f t="shared" si="3"/>
        <v>29</v>
      </c>
      <c r="W11" s="17">
        <f t="shared" si="3"/>
        <v>0</v>
      </c>
      <c r="X11" s="17">
        <f t="shared" si="3"/>
        <v>0</v>
      </c>
      <c r="Y11" s="17">
        <f t="shared" si="3"/>
        <v>13</v>
      </c>
      <c r="Z11" s="17">
        <f t="shared" si="3"/>
        <v>2</v>
      </c>
      <c r="AA11" s="17">
        <f t="shared" si="3"/>
        <v>9</v>
      </c>
      <c r="AB11" s="17">
        <f t="shared" si="3"/>
        <v>1</v>
      </c>
      <c r="AC11" s="17">
        <f t="shared" si="3"/>
        <v>264</v>
      </c>
      <c r="AD11" s="17">
        <f t="shared" si="3"/>
        <v>0</v>
      </c>
      <c r="AE11" s="30">
        <f t="shared" si="3"/>
        <v>266</v>
      </c>
      <c r="AF11" s="30">
        <f t="shared" si="3"/>
        <v>530</v>
      </c>
    </row>
    <row r="12" spans="2:32" ht="23.1" customHeight="1" x14ac:dyDescent="0.25">
      <c r="B12" s="22" t="s">
        <v>39</v>
      </c>
      <c r="C12" s="49">
        <v>9</v>
      </c>
      <c r="D12" s="49">
        <v>26</v>
      </c>
      <c r="E12" s="49">
        <v>9</v>
      </c>
      <c r="F12" s="49">
        <v>4</v>
      </c>
      <c r="G12" s="49">
        <v>0</v>
      </c>
      <c r="H12" s="49">
        <v>0</v>
      </c>
      <c r="I12" s="49">
        <v>1</v>
      </c>
      <c r="J12" s="49">
        <v>0</v>
      </c>
      <c r="K12" s="49">
        <v>2</v>
      </c>
      <c r="L12" s="49">
        <v>0</v>
      </c>
      <c r="M12" s="49">
        <v>45</v>
      </c>
      <c r="N12" s="49">
        <v>0</v>
      </c>
      <c r="O12" s="17">
        <f t="shared" si="0"/>
        <v>51</v>
      </c>
      <c r="P12" s="17">
        <f t="shared" si="1"/>
        <v>96</v>
      </c>
      <c r="R12" s="1" t="s">
        <v>8</v>
      </c>
      <c r="S12" s="17">
        <f t="shared" ref="S12:AF12" si="4">SUM(C18:C21)</f>
        <v>51</v>
      </c>
      <c r="T12" s="17">
        <f t="shared" si="4"/>
        <v>116</v>
      </c>
      <c r="U12" s="17">
        <f t="shared" si="4"/>
        <v>17</v>
      </c>
      <c r="V12" s="17">
        <f t="shared" si="4"/>
        <v>64</v>
      </c>
      <c r="W12" s="17">
        <f t="shared" si="4"/>
        <v>1</v>
      </c>
      <c r="X12" s="17">
        <f t="shared" si="4"/>
        <v>1</v>
      </c>
      <c r="Y12" s="17">
        <f t="shared" si="4"/>
        <v>15</v>
      </c>
      <c r="Z12" s="17">
        <f t="shared" si="4"/>
        <v>7</v>
      </c>
      <c r="AA12" s="17">
        <f t="shared" si="4"/>
        <v>5</v>
      </c>
      <c r="AB12" s="17">
        <f t="shared" si="4"/>
        <v>1</v>
      </c>
      <c r="AC12" s="17">
        <f t="shared" si="4"/>
        <v>368</v>
      </c>
      <c r="AD12" s="17">
        <f t="shared" si="4"/>
        <v>0</v>
      </c>
      <c r="AE12" s="30">
        <f t="shared" si="4"/>
        <v>278</v>
      </c>
      <c r="AF12" s="30">
        <f t="shared" si="4"/>
        <v>646</v>
      </c>
    </row>
    <row r="13" spans="2:32" ht="23.1" customHeight="1" x14ac:dyDescent="0.25">
      <c r="B13" s="22" t="s">
        <v>40</v>
      </c>
      <c r="C13" s="49">
        <v>3</v>
      </c>
      <c r="D13" s="49">
        <v>12</v>
      </c>
      <c r="E13" s="49">
        <v>2</v>
      </c>
      <c r="F13" s="49">
        <v>13</v>
      </c>
      <c r="G13" s="49">
        <v>0</v>
      </c>
      <c r="H13" s="49">
        <v>0</v>
      </c>
      <c r="I13" s="49">
        <v>0</v>
      </c>
      <c r="J13" s="49">
        <v>0</v>
      </c>
      <c r="K13" s="49">
        <v>0</v>
      </c>
      <c r="L13" s="49">
        <v>0</v>
      </c>
      <c r="M13" s="49">
        <v>55</v>
      </c>
      <c r="N13" s="49">
        <v>0</v>
      </c>
      <c r="O13" s="17">
        <f t="shared" si="0"/>
        <v>30</v>
      </c>
      <c r="P13" s="17">
        <f t="shared" si="1"/>
        <v>85</v>
      </c>
      <c r="R13" s="1" t="s">
        <v>9</v>
      </c>
      <c r="S13" s="17">
        <f t="shared" ref="S13:AF13" si="5">SUM(C22:C25)</f>
        <v>56</v>
      </c>
      <c r="T13" s="17">
        <f t="shared" si="5"/>
        <v>115</v>
      </c>
      <c r="U13" s="17">
        <f t="shared" si="5"/>
        <v>19</v>
      </c>
      <c r="V13" s="17">
        <f t="shared" si="5"/>
        <v>36</v>
      </c>
      <c r="W13" s="17">
        <f t="shared" si="5"/>
        <v>11</v>
      </c>
      <c r="X13" s="17">
        <f t="shared" si="5"/>
        <v>0</v>
      </c>
      <c r="Y13" s="17">
        <f t="shared" si="5"/>
        <v>11</v>
      </c>
      <c r="Z13" s="17">
        <f t="shared" si="5"/>
        <v>16</v>
      </c>
      <c r="AA13" s="17">
        <f t="shared" si="5"/>
        <v>4</v>
      </c>
      <c r="AB13" s="17">
        <f t="shared" si="5"/>
        <v>1</v>
      </c>
      <c r="AC13" s="17">
        <f t="shared" si="5"/>
        <v>319</v>
      </c>
      <c r="AD13" s="17">
        <f t="shared" si="5"/>
        <v>0</v>
      </c>
      <c r="AE13" s="30">
        <f t="shared" si="5"/>
        <v>269</v>
      </c>
      <c r="AF13" s="30">
        <f t="shared" si="5"/>
        <v>588</v>
      </c>
    </row>
    <row r="14" spans="2:32" ht="23.1" customHeight="1" x14ac:dyDescent="0.25">
      <c r="B14" s="22" t="s">
        <v>41</v>
      </c>
      <c r="C14" s="49">
        <v>12</v>
      </c>
      <c r="D14" s="49">
        <v>7</v>
      </c>
      <c r="E14" s="49">
        <v>2</v>
      </c>
      <c r="F14" s="49">
        <v>3</v>
      </c>
      <c r="G14" s="49">
        <v>0</v>
      </c>
      <c r="H14" s="49">
        <v>0</v>
      </c>
      <c r="I14" s="49">
        <v>3</v>
      </c>
      <c r="J14" s="49">
        <v>0</v>
      </c>
      <c r="K14" s="49">
        <v>0</v>
      </c>
      <c r="L14" s="49">
        <v>0</v>
      </c>
      <c r="M14" s="49">
        <v>58</v>
      </c>
      <c r="N14" s="49">
        <v>0</v>
      </c>
      <c r="O14" s="17">
        <f t="shared" si="0"/>
        <v>27</v>
      </c>
      <c r="P14" s="17">
        <f t="shared" si="1"/>
        <v>85</v>
      </c>
      <c r="R14" s="1" t="s">
        <v>10</v>
      </c>
      <c r="S14" s="17">
        <f t="shared" ref="S14:AF14" si="6">SUM(C26:C29)</f>
        <v>70</v>
      </c>
      <c r="T14" s="17">
        <f t="shared" si="6"/>
        <v>125</v>
      </c>
      <c r="U14" s="17">
        <f t="shared" si="6"/>
        <v>23</v>
      </c>
      <c r="V14" s="17">
        <f t="shared" si="6"/>
        <v>18</v>
      </c>
      <c r="W14" s="17">
        <f t="shared" si="6"/>
        <v>1</v>
      </c>
      <c r="X14" s="17">
        <f t="shared" si="6"/>
        <v>0</v>
      </c>
      <c r="Y14" s="17">
        <f t="shared" si="6"/>
        <v>41</v>
      </c>
      <c r="Z14" s="17">
        <f t="shared" si="6"/>
        <v>11</v>
      </c>
      <c r="AA14" s="17">
        <f t="shared" si="6"/>
        <v>8</v>
      </c>
      <c r="AB14" s="17">
        <f t="shared" si="6"/>
        <v>0</v>
      </c>
      <c r="AC14" s="17">
        <f t="shared" si="6"/>
        <v>277</v>
      </c>
      <c r="AD14" s="17">
        <f t="shared" si="6"/>
        <v>0</v>
      </c>
      <c r="AE14" s="30">
        <f t="shared" si="6"/>
        <v>297</v>
      </c>
      <c r="AF14" s="30">
        <f t="shared" si="6"/>
        <v>574</v>
      </c>
    </row>
    <row r="15" spans="2:32" ht="23.1" customHeight="1" x14ac:dyDescent="0.25">
      <c r="B15" s="22" t="s">
        <v>42</v>
      </c>
      <c r="C15" s="49">
        <v>16</v>
      </c>
      <c r="D15" s="49">
        <v>34</v>
      </c>
      <c r="E15" s="49">
        <v>1</v>
      </c>
      <c r="F15" s="49">
        <v>4</v>
      </c>
      <c r="G15" s="49">
        <v>0</v>
      </c>
      <c r="H15" s="49">
        <v>0</v>
      </c>
      <c r="I15" s="49">
        <v>1</v>
      </c>
      <c r="J15" s="49">
        <v>1</v>
      </c>
      <c r="K15" s="49">
        <v>2</v>
      </c>
      <c r="L15" s="49">
        <v>0</v>
      </c>
      <c r="M15" s="49">
        <v>55</v>
      </c>
      <c r="N15" s="49">
        <v>0</v>
      </c>
      <c r="O15" s="17">
        <f t="shared" si="0"/>
        <v>59</v>
      </c>
      <c r="P15" s="17">
        <f t="shared" si="1"/>
        <v>114</v>
      </c>
      <c r="R15" s="1" t="s">
        <v>11</v>
      </c>
      <c r="S15" s="17">
        <f t="shared" ref="S15:AF15" si="7">SUM(C30:C33)</f>
        <v>63</v>
      </c>
      <c r="T15" s="17">
        <f t="shared" si="7"/>
        <v>89</v>
      </c>
      <c r="U15" s="17">
        <f t="shared" si="7"/>
        <v>35</v>
      </c>
      <c r="V15" s="17">
        <f t="shared" si="7"/>
        <v>25</v>
      </c>
      <c r="W15" s="17">
        <f t="shared" si="7"/>
        <v>7</v>
      </c>
      <c r="X15" s="17">
        <f t="shared" si="7"/>
        <v>0</v>
      </c>
      <c r="Y15" s="17">
        <f t="shared" si="7"/>
        <v>27</v>
      </c>
      <c r="Z15" s="17">
        <f t="shared" si="7"/>
        <v>6</v>
      </c>
      <c r="AA15" s="17">
        <f t="shared" si="7"/>
        <v>3</v>
      </c>
      <c r="AB15" s="17">
        <f t="shared" si="7"/>
        <v>0</v>
      </c>
      <c r="AC15" s="17">
        <f t="shared" si="7"/>
        <v>258</v>
      </c>
      <c r="AD15" s="17">
        <f t="shared" si="7"/>
        <v>0</v>
      </c>
      <c r="AE15" s="30">
        <f t="shared" si="7"/>
        <v>255</v>
      </c>
      <c r="AF15" s="30">
        <f t="shared" si="7"/>
        <v>513</v>
      </c>
    </row>
    <row r="16" spans="2:32" ht="23.1" customHeight="1" x14ac:dyDescent="0.25">
      <c r="B16" s="22" t="s">
        <v>43</v>
      </c>
      <c r="C16" s="49">
        <v>21</v>
      </c>
      <c r="D16" s="49">
        <v>47</v>
      </c>
      <c r="E16" s="49">
        <v>3</v>
      </c>
      <c r="F16" s="49">
        <v>12</v>
      </c>
      <c r="G16" s="49">
        <v>0</v>
      </c>
      <c r="H16" s="49">
        <v>0</v>
      </c>
      <c r="I16" s="49">
        <v>4</v>
      </c>
      <c r="J16" s="49">
        <v>1</v>
      </c>
      <c r="K16" s="49">
        <v>5</v>
      </c>
      <c r="L16" s="49">
        <v>1</v>
      </c>
      <c r="M16" s="49">
        <v>87</v>
      </c>
      <c r="N16" s="49">
        <v>0</v>
      </c>
      <c r="O16" s="17">
        <f t="shared" si="0"/>
        <v>94</v>
      </c>
      <c r="P16" s="17">
        <f t="shared" si="1"/>
        <v>181</v>
      </c>
      <c r="R16" s="1" t="s">
        <v>12</v>
      </c>
      <c r="S16" s="17">
        <f t="shared" ref="S16:AF16" si="8">SUM(C34:C37)</f>
        <v>53</v>
      </c>
      <c r="T16" s="17">
        <f t="shared" si="8"/>
        <v>101</v>
      </c>
      <c r="U16" s="17">
        <f t="shared" si="8"/>
        <v>18</v>
      </c>
      <c r="V16" s="17">
        <f t="shared" si="8"/>
        <v>24</v>
      </c>
      <c r="W16" s="17">
        <f t="shared" si="8"/>
        <v>0</v>
      </c>
      <c r="X16" s="17">
        <f t="shared" si="8"/>
        <v>0</v>
      </c>
      <c r="Y16" s="17">
        <f t="shared" si="8"/>
        <v>16</v>
      </c>
      <c r="Z16" s="17">
        <f t="shared" si="8"/>
        <v>0</v>
      </c>
      <c r="AA16" s="17">
        <f t="shared" si="8"/>
        <v>2</v>
      </c>
      <c r="AB16" s="17">
        <f t="shared" si="8"/>
        <v>0</v>
      </c>
      <c r="AC16" s="17">
        <f t="shared" si="8"/>
        <v>218</v>
      </c>
      <c r="AD16" s="17">
        <f t="shared" si="8"/>
        <v>0</v>
      </c>
      <c r="AE16" s="30">
        <f t="shared" si="8"/>
        <v>214</v>
      </c>
      <c r="AF16" s="30">
        <f t="shared" si="8"/>
        <v>432</v>
      </c>
    </row>
    <row r="17" spans="2:32" ht="23.1" customHeight="1" x14ac:dyDescent="0.25">
      <c r="B17" s="22" t="s">
        <v>44</v>
      </c>
      <c r="C17" s="49">
        <v>20</v>
      </c>
      <c r="D17" s="49">
        <v>44</v>
      </c>
      <c r="E17" s="49">
        <v>5</v>
      </c>
      <c r="F17" s="49">
        <v>10</v>
      </c>
      <c r="G17" s="49">
        <v>0</v>
      </c>
      <c r="H17" s="49">
        <v>0</v>
      </c>
      <c r="I17" s="49">
        <v>5</v>
      </c>
      <c r="J17" s="49">
        <v>0</v>
      </c>
      <c r="K17" s="49">
        <v>2</v>
      </c>
      <c r="L17" s="49">
        <v>0</v>
      </c>
      <c r="M17" s="49">
        <v>64</v>
      </c>
      <c r="N17" s="49">
        <v>0</v>
      </c>
      <c r="O17" s="17">
        <f t="shared" si="0"/>
        <v>86</v>
      </c>
      <c r="P17" s="17">
        <f t="shared" si="1"/>
        <v>150</v>
      </c>
      <c r="R17" s="1" t="s">
        <v>13</v>
      </c>
      <c r="S17" s="17">
        <f t="shared" ref="S17:AF17" si="9">SUM(C38:C41)</f>
        <v>76</v>
      </c>
      <c r="T17" s="17">
        <f t="shared" si="9"/>
        <v>121</v>
      </c>
      <c r="U17" s="17">
        <f t="shared" si="9"/>
        <v>21</v>
      </c>
      <c r="V17" s="17">
        <f t="shared" si="9"/>
        <v>23</v>
      </c>
      <c r="W17" s="17">
        <f t="shared" si="9"/>
        <v>0</v>
      </c>
      <c r="X17" s="17">
        <f t="shared" si="9"/>
        <v>0</v>
      </c>
      <c r="Y17" s="17">
        <f t="shared" si="9"/>
        <v>49</v>
      </c>
      <c r="Z17" s="17">
        <f t="shared" si="9"/>
        <v>17</v>
      </c>
      <c r="AA17" s="17">
        <f t="shared" si="9"/>
        <v>4</v>
      </c>
      <c r="AB17" s="17">
        <f t="shared" si="9"/>
        <v>0</v>
      </c>
      <c r="AC17" s="17">
        <f t="shared" si="9"/>
        <v>148</v>
      </c>
      <c r="AD17" s="17">
        <f t="shared" si="9"/>
        <v>0</v>
      </c>
      <c r="AE17" s="30">
        <f t="shared" si="9"/>
        <v>311</v>
      </c>
      <c r="AF17" s="30">
        <f t="shared" si="9"/>
        <v>459</v>
      </c>
    </row>
    <row r="18" spans="2:32" ht="23.1" customHeight="1" x14ac:dyDescent="0.25">
      <c r="B18" s="22" t="s">
        <v>45</v>
      </c>
      <c r="C18" s="49">
        <v>23</v>
      </c>
      <c r="D18" s="49">
        <v>21</v>
      </c>
      <c r="E18" s="49">
        <v>6</v>
      </c>
      <c r="F18" s="49">
        <v>14</v>
      </c>
      <c r="G18" s="49">
        <v>0</v>
      </c>
      <c r="H18" s="49">
        <v>0</v>
      </c>
      <c r="I18" s="49">
        <v>1</v>
      </c>
      <c r="J18" s="49">
        <v>1</v>
      </c>
      <c r="K18" s="49">
        <v>1</v>
      </c>
      <c r="L18" s="49">
        <v>1</v>
      </c>
      <c r="M18" s="49">
        <v>95</v>
      </c>
      <c r="N18" s="49">
        <v>0</v>
      </c>
      <c r="O18" s="17">
        <f t="shared" si="0"/>
        <v>68</v>
      </c>
      <c r="P18" s="17">
        <f t="shared" si="1"/>
        <v>163</v>
      </c>
      <c r="R18" s="1" t="s">
        <v>14</v>
      </c>
      <c r="S18" s="17">
        <f t="shared" ref="S18:AF18" si="10">SUM(C42:C45)</f>
        <v>80</v>
      </c>
      <c r="T18" s="17">
        <f t="shared" si="10"/>
        <v>118</v>
      </c>
      <c r="U18" s="17">
        <f t="shared" si="10"/>
        <v>26</v>
      </c>
      <c r="V18" s="17">
        <f t="shared" si="10"/>
        <v>33</v>
      </c>
      <c r="W18" s="17">
        <f t="shared" si="10"/>
        <v>0</v>
      </c>
      <c r="X18" s="17">
        <f t="shared" si="10"/>
        <v>0</v>
      </c>
      <c r="Y18" s="17">
        <f t="shared" si="10"/>
        <v>15</v>
      </c>
      <c r="Z18" s="17">
        <f t="shared" si="10"/>
        <v>4</v>
      </c>
      <c r="AA18" s="17">
        <f t="shared" si="10"/>
        <v>2</v>
      </c>
      <c r="AB18" s="17">
        <f t="shared" si="10"/>
        <v>0</v>
      </c>
      <c r="AC18" s="17">
        <f t="shared" si="10"/>
        <v>136</v>
      </c>
      <c r="AD18" s="17">
        <f t="shared" si="10"/>
        <v>0</v>
      </c>
      <c r="AE18" s="30">
        <f t="shared" si="10"/>
        <v>278</v>
      </c>
      <c r="AF18" s="30">
        <f t="shared" si="10"/>
        <v>414</v>
      </c>
    </row>
    <row r="19" spans="2:32" ht="23.1" customHeight="1" x14ac:dyDescent="0.25">
      <c r="B19" s="22" t="s">
        <v>46</v>
      </c>
      <c r="C19" s="49">
        <v>8</v>
      </c>
      <c r="D19" s="49">
        <v>13</v>
      </c>
      <c r="E19" s="49">
        <v>0</v>
      </c>
      <c r="F19" s="49">
        <v>10</v>
      </c>
      <c r="G19" s="49">
        <v>1</v>
      </c>
      <c r="H19" s="49">
        <v>0</v>
      </c>
      <c r="I19" s="49">
        <v>3</v>
      </c>
      <c r="J19" s="49">
        <v>2</v>
      </c>
      <c r="K19" s="49">
        <v>0</v>
      </c>
      <c r="L19" s="49">
        <v>0</v>
      </c>
      <c r="M19" s="49">
        <v>73</v>
      </c>
      <c r="N19" s="49">
        <v>0</v>
      </c>
      <c r="O19" s="17">
        <f t="shared" si="0"/>
        <v>37</v>
      </c>
      <c r="P19" s="17">
        <f t="shared" si="1"/>
        <v>110</v>
      </c>
      <c r="R19" s="1" t="s">
        <v>15</v>
      </c>
      <c r="S19" s="17">
        <f t="shared" ref="S19:AF19" si="11">SUM(C46:C49)</f>
        <v>137</v>
      </c>
      <c r="T19" s="17">
        <f t="shared" si="11"/>
        <v>204</v>
      </c>
      <c r="U19" s="17">
        <f t="shared" si="11"/>
        <v>22</v>
      </c>
      <c r="V19" s="17">
        <f t="shared" si="11"/>
        <v>73</v>
      </c>
      <c r="W19" s="17">
        <f t="shared" si="11"/>
        <v>0</v>
      </c>
      <c r="X19" s="17">
        <f t="shared" si="11"/>
        <v>0</v>
      </c>
      <c r="Y19" s="17">
        <f t="shared" si="11"/>
        <v>16</v>
      </c>
      <c r="Z19" s="17">
        <f t="shared" si="11"/>
        <v>13</v>
      </c>
      <c r="AA19" s="17">
        <f t="shared" si="11"/>
        <v>5</v>
      </c>
      <c r="AB19" s="17">
        <f t="shared" si="11"/>
        <v>0</v>
      </c>
      <c r="AC19" s="17">
        <f t="shared" si="11"/>
        <v>217</v>
      </c>
      <c r="AD19" s="17">
        <f t="shared" si="11"/>
        <v>0</v>
      </c>
      <c r="AE19" s="30">
        <f t="shared" si="11"/>
        <v>470</v>
      </c>
      <c r="AF19" s="30">
        <f t="shared" si="11"/>
        <v>687</v>
      </c>
    </row>
    <row r="20" spans="2:32" ht="23.1" customHeight="1" x14ac:dyDescent="0.25">
      <c r="B20" s="22" t="s">
        <v>47</v>
      </c>
      <c r="C20" s="49">
        <v>8</v>
      </c>
      <c r="D20" s="49">
        <v>32</v>
      </c>
      <c r="E20" s="49">
        <v>3</v>
      </c>
      <c r="F20" s="49">
        <v>10</v>
      </c>
      <c r="G20" s="49">
        <v>0</v>
      </c>
      <c r="H20" s="49">
        <v>0</v>
      </c>
      <c r="I20" s="49">
        <v>4</v>
      </c>
      <c r="J20" s="49">
        <v>0</v>
      </c>
      <c r="K20" s="49">
        <v>2</v>
      </c>
      <c r="L20" s="49">
        <v>0</v>
      </c>
      <c r="M20" s="49">
        <v>105</v>
      </c>
      <c r="N20" s="49">
        <v>0</v>
      </c>
      <c r="O20" s="17">
        <f t="shared" si="0"/>
        <v>59</v>
      </c>
      <c r="P20" s="17">
        <f t="shared" si="1"/>
        <v>164</v>
      </c>
      <c r="R20" s="1" t="s">
        <v>16</v>
      </c>
      <c r="S20" s="17">
        <f t="shared" ref="S20:AF20" si="12">SUM(C50:C53)</f>
        <v>88</v>
      </c>
      <c r="T20" s="17">
        <f t="shared" si="12"/>
        <v>171</v>
      </c>
      <c r="U20" s="17">
        <f t="shared" si="12"/>
        <v>17</v>
      </c>
      <c r="V20" s="17">
        <f t="shared" si="12"/>
        <v>63</v>
      </c>
      <c r="W20" s="17">
        <f t="shared" si="12"/>
        <v>1</v>
      </c>
      <c r="X20" s="17">
        <f t="shared" si="12"/>
        <v>1</v>
      </c>
      <c r="Y20" s="17">
        <f t="shared" si="12"/>
        <v>12</v>
      </c>
      <c r="Z20" s="17">
        <f t="shared" si="12"/>
        <v>6</v>
      </c>
      <c r="AA20" s="17">
        <f t="shared" si="12"/>
        <v>0</v>
      </c>
      <c r="AB20" s="17">
        <f t="shared" si="12"/>
        <v>0</v>
      </c>
      <c r="AC20" s="17">
        <f t="shared" si="12"/>
        <v>214</v>
      </c>
      <c r="AD20" s="17">
        <f t="shared" si="12"/>
        <v>0</v>
      </c>
      <c r="AE20" s="30">
        <f t="shared" si="12"/>
        <v>359</v>
      </c>
      <c r="AF20" s="30">
        <f t="shared" si="12"/>
        <v>573</v>
      </c>
    </row>
    <row r="21" spans="2:32" ht="23.1" customHeight="1" x14ac:dyDescent="0.25">
      <c r="B21" s="22" t="s">
        <v>48</v>
      </c>
      <c r="C21" s="49">
        <v>12</v>
      </c>
      <c r="D21" s="49">
        <v>50</v>
      </c>
      <c r="E21" s="49">
        <v>8</v>
      </c>
      <c r="F21" s="49">
        <v>30</v>
      </c>
      <c r="G21" s="49">
        <v>0</v>
      </c>
      <c r="H21" s="49">
        <v>1</v>
      </c>
      <c r="I21" s="49">
        <v>7</v>
      </c>
      <c r="J21" s="49">
        <v>4</v>
      </c>
      <c r="K21" s="49">
        <v>2</v>
      </c>
      <c r="L21" s="49">
        <v>0</v>
      </c>
      <c r="M21" s="49">
        <v>95</v>
      </c>
      <c r="N21" s="49">
        <v>0</v>
      </c>
      <c r="O21" s="17">
        <f t="shared" si="0"/>
        <v>114</v>
      </c>
      <c r="P21" s="17">
        <f t="shared" si="1"/>
        <v>209</v>
      </c>
      <c r="R21" s="35" t="s">
        <v>20</v>
      </c>
      <c r="S21" s="33">
        <f t="shared" ref="S21:AF21" si="13">SUM(C54:C57)</f>
        <v>107</v>
      </c>
      <c r="T21" s="17">
        <f t="shared" si="13"/>
        <v>129</v>
      </c>
      <c r="U21" s="17">
        <f t="shared" si="13"/>
        <v>31</v>
      </c>
      <c r="V21" s="17">
        <f t="shared" si="13"/>
        <v>38</v>
      </c>
      <c r="W21" s="17">
        <f t="shared" si="13"/>
        <v>0</v>
      </c>
      <c r="X21" s="17">
        <f t="shared" si="13"/>
        <v>0</v>
      </c>
      <c r="Y21" s="17">
        <f t="shared" si="13"/>
        <v>7</v>
      </c>
      <c r="Z21" s="17">
        <f t="shared" si="13"/>
        <v>3</v>
      </c>
      <c r="AA21" s="17">
        <f t="shared" si="13"/>
        <v>0</v>
      </c>
      <c r="AB21" s="17">
        <f t="shared" si="13"/>
        <v>0</v>
      </c>
      <c r="AC21" s="17">
        <f t="shared" si="13"/>
        <v>208</v>
      </c>
      <c r="AD21" s="17">
        <f t="shared" si="13"/>
        <v>0</v>
      </c>
      <c r="AE21" s="30">
        <f t="shared" si="13"/>
        <v>315</v>
      </c>
      <c r="AF21" s="30">
        <f t="shared" si="13"/>
        <v>523</v>
      </c>
    </row>
    <row r="22" spans="2:32" ht="23.1" customHeight="1" x14ac:dyDescent="0.25">
      <c r="B22" s="22" t="s">
        <v>49</v>
      </c>
      <c r="C22" s="49">
        <v>13</v>
      </c>
      <c r="D22" s="49">
        <v>35</v>
      </c>
      <c r="E22" s="49">
        <v>5</v>
      </c>
      <c r="F22" s="49">
        <v>14</v>
      </c>
      <c r="G22" s="49">
        <v>0</v>
      </c>
      <c r="H22" s="49">
        <v>0</v>
      </c>
      <c r="I22" s="49">
        <v>2</v>
      </c>
      <c r="J22" s="49">
        <v>2</v>
      </c>
      <c r="K22" s="49">
        <v>0</v>
      </c>
      <c r="L22" s="49">
        <v>0</v>
      </c>
      <c r="M22" s="49">
        <v>66</v>
      </c>
      <c r="N22" s="49">
        <v>0</v>
      </c>
      <c r="O22" s="17">
        <f t="shared" si="0"/>
        <v>71</v>
      </c>
      <c r="P22" s="17">
        <f t="shared" si="1"/>
        <v>137</v>
      </c>
      <c r="R22" s="50" t="s">
        <v>90</v>
      </c>
      <c r="S22" s="51">
        <f t="shared" ref="S22:AF22" si="14">MAX(S10:S12)</f>
        <v>69</v>
      </c>
      <c r="T22" s="51">
        <f t="shared" si="14"/>
        <v>132</v>
      </c>
      <c r="U22" s="51">
        <f t="shared" si="14"/>
        <v>28</v>
      </c>
      <c r="V22" s="51">
        <f t="shared" si="14"/>
        <v>64</v>
      </c>
      <c r="W22" s="51">
        <f t="shared" si="14"/>
        <v>1</v>
      </c>
      <c r="X22" s="51">
        <f t="shared" si="14"/>
        <v>1</v>
      </c>
      <c r="Y22" s="51">
        <f t="shared" si="14"/>
        <v>15</v>
      </c>
      <c r="Z22" s="51">
        <f t="shared" si="14"/>
        <v>7</v>
      </c>
      <c r="AA22" s="51">
        <f t="shared" si="14"/>
        <v>9</v>
      </c>
      <c r="AB22" s="51">
        <f t="shared" si="14"/>
        <v>1</v>
      </c>
      <c r="AC22" s="51">
        <f t="shared" si="14"/>
        <v>368</v>
      </c>
      <c r="AD22" s="51">
        <f t="shared" si="14"/>
        <v>0</v>
      </c>
      <c r="AE22" s="39">
        <f t="shared" si="14"/>
        <v>278</v>
      </c>
      <c r="AF22" s="39">
        <f t="shared" si="14"/>
        <v>646</v>
      </c>
    </row>
    <row r="23" spans="2:32" ht="23.1" customHeight="1" x14ac:dyDescent="0.25">
      <c r="B23" s="22" t="s">
        <v>50</v>
      </c>
      <c r="C23" s="49">
        <v>21</v>
      </c>
      <c r="D23" s="49">
        <v>31</v>
      </c>
      <c r="E23" s="49">
        <v>0</v>
      </c>
      <c r="F23" s="49">
        <v>0</v>
      </c>
      <c r="G23" s="49">
        <v>10</v>
      </c>
      <c r="H23" s="49">
        <v>0</v>
      </c>
      <c r="I23" s="49">
        <v>0</v>
      </c>
      <c r="J23" s="49">
        <v>9</v>
      </c>
      <c r="K23" s="49">
        <v>2</v>
      </c>
      <c r="L23" s="49">
        <v>1</v>
      </c>
      <c r="M23" s="49">
        <v>108</v>
      </c>
      <c r="N23" s="49">
        <v>0</v>
      </c>
      <c r="O23" s="17">
        <f t="shared" si="0"/>
        <v>74</v>
      </c>
      <c r="P23" s="17">
        <f t="shared" si="1"/>
        <v>182</v>
      </c>
      <c r="R23" s="50" t="s">
        <v>91</v>
      </c>
      <c r="S23" s="51">
        <f t="shared" ref="S23:AF23" si="15">MAX(S13:S18)</f>
        <v>80</v>
      </c>
      <c r="T23" s="51">
        <f t="shared" si="15"/>
        <v>125</v>
      </c>
      <c r="U23" s="51">
        <f t="shared" si="15"/>
        <v>35</v>
      </c>
      <c r="V23" s="51">
        <f t="shared" si="15"/>
        <v>36</v>
      </c>
      <c r="W23" s="51">
        <f t="shared" si="15"/>
        <v>11</v>
      </c>
      <c r="X23" s="51">
        <f t="shared" si="15"/>
        <v>0</v>
      </c>
      <c r="Y23" s="51">
        <f t="shared" si="15"/>
        <v>49</v>
      </c>
      <c r="Z23" s="51">
        <f t="shared" si="15"/>
        <v>17</v>
      </c>
      <c r="AA23" s="51">
        <f t="shared" si="15"/>
        <v>8</v>
      </c>
      <c r="AB23" s="51">
        <f t="shared" si="15"/>
        <v>1</v>
      </c>
      <c r="AC23" s="51">
        <f t="shared" si="15"/>
        <v>319</v>
      </c>
      <c r="AD23" s="51">
        <f t="shared" si="15"/>
        <v>0</v>
      </c>
      <c r="AE23" s="39">
        <f t="shared" si="15"/>
        <v>311</v>
      </c>
      <c r="AF23" s="39">
        <f t="shared" si="15"/>
        <v>588</v>
      </c>
    </row>
    <row r="24" spans="2:32" ht="23.1" customHeight="1" x14ac:dyDescent="0.25">
      <c r="B24" s="22" t="s">
        <v>51</v>
      </c>
      <c r="C24" s="49">
        <v>8</v>
      </c>
      <c r="D24" s="49">
        <v>21</v>
      </c>
      <c r="E24" s="49">
        <v>8</v>
      </c>
      <c r="F24" s="49">
        <v>12</v>
      </c>
      <c r="G24" s="49">
        <v>0</v>
      </c>
      <c r="H24" s="49">
        <v>0</v>
      </c>
      <c r="I24" s="49">
        <v>5</v>
      </c>
      <c r="J24" s="49">
        <v>3</v>
      </c>
      <c r="K24" s="49">
        <v>2</v>
      </c>
      <c r="L24" s="49">
        <v>0</v>
      </c>
      <c r="M24" s="49">
        <v>74</v>
      </c>
      <c r="N24" s="49">
        <v>0</v>
      </c>
      <c r="O24" s="17">
        <f t="shared" si="0"/>
        <v>59</v>
      </c>
      <c r="P24" s="17">
        <f t="shared" si="1"/>
        <v>133</v>
      </c>
      <c r="R24" s="50" t="s">
        <v>92</v>
      </c>
      <c r="S24" s="51">
        <f t="shared" ref="S24:AF24" si="16">MAX(S19:S21)</f>
        <v>137</v>
      </c>
      <c r="T24" s="51">
        <f t="shared" si="16"/>
        <v>204</v>
      </c>
      <c r="U24" s="51">
        <f t="shared" si="16"/>
        <v>31</v>
      </c>
      <c r="V24" s="51">
        <f t="shared" si="16"/>
        <v>73</v>
      </c>
      <c r="W24" s="51">
        <f t="shared" si="16"/>
        <v>1</v>
      </c>
      <c r="X24" s="51">
        <f t="shared" si="16"/>
        <v>1</v>
      </c>
      <c r="Y24" s="51">
        <f t="shared" si="16"/>
        <v>16</v>
      </c>
      <c r="Z24" s="51">
        <f t="shared" si="16"/>
        <v>13</v>
      </c>
      <c r="AA24" s="51">
        <f t="shared" si="16"/>
        <v>5</v>
      </c>
      <c r="AB24" s="51">
        <f t="shared" si="16"/>
        <v>0</v>
      </c>
      <c r="AC24" s="51">
        <f t="shared" si="16"/>
        <v>217</v>
      </c>
      <c r="AD24" s="51">
        <f t="shared" si="16"/>
        <v>0</v>
      </c>
      <c r="AE24" s="39">
        <f t="shared" si="16"/>
        <v>470</v>
      </c>
      <c r="AF24" s="39">
        <f t="shared" si="16"/>
        <v>687</v>
      </c>
    </row>
    <row r="25" spans="2:32" ht="23.1" customHeight="1" x14ac:dyDescent="0.25">
      <c r="B25" s="22" t="s">
        <v>52</v>
      </c>
      <c r="C25" s="49">
        <v>14</v>
      </c>
      <c r="D25" s="49">
        <v>28</v>
      </c>
      <c r="E25" s="49">
        <v>6</v>
      </c>
      <c r="F25" s="49">
        <v>10</v>
      </c>
      <c r="G25" s="49">
        <v>1</v>
      </c>
      <c r="H25" s="49">
        <v>0</v>
      </c>
      <c r="I25" s="49">
        <v>4</v>
      </c>
      <c r="J25" s="49">
        <v>2</v>
      </c>
      <c r="K25" s="49">
        <v>0</v>
      </c>
      <c r="L25" s="49">
        <v>0</v>
      </c>
      <c r="M25" s="49">
        <v>71</v>
      </c>
      <c r="N25" s="49">
        <v>0</v>
      </c>
      <c r="O25" s="17">
        <f t="shared" si="0"/>
        <v>65</v>
      </c>
      <c r="P25" s="17">
        <f t="shared" si="1"/>
        <v>136</v>
      </c>
      <c r="R25" s="36" t="s">
        <v>85</v>
      </c>
      <c r="S25" s="34">
        <f t="shared" ref="S25:AF25" si="17">SUM(S10:S12)</f>
        <v>160</v>
      </c>
      <c r="T25" s="16">
        <f t="shared" si="17"/>
        <v>343</v>
      </c>
      <c r="U25" s="16">
        <f t="shared" si="17"/>
        <v>56</v>
      </c>
      <c r="V25" s="16">
        <f t="shared" si="17"/>
        <v>122</v>
      </c>
      <c r="W25" s="16">
        <f t="shared" si="17"/>
        <v>1</v>
      </c>
      <c r="X25" s="16">
        <f t="shared" si="17"/>
        <v>1</v>
      </c>
      <c r="Y25" s="16">
        <f t="shared" si="17"/>
        <v>31</v>
      </c>
      <c r="Z25" s="16">
        <f t="shared" si="17"/>
        <v>9</v>
      </c>
      <c r="AA25" s="16">
        <f t="shared" si="17"/>
        <v>17</v>
      </c>
      <c r="AB25" s="16">
        <f t="shared" si="17"/>
        <v>2</v>
      </c>
      <c r="AC25" s="16">
        <f t="shared" si="17"/>
        <v>843</v>
      </c>
      <c r="AD25" s="16">
        <f t="shared" si="17"/>
        <v>0</v>
      </c>
      <c r="AE25" s="31">
        <f t="shared" si="17"/>
        <v>742</v>
      </c>
      <c r="AF25" s="31">
        <f t="shared" si="17"/>
        <v>1585</v>
      </c>
    </row>
    <row r="26" spans="2:32" ht="23.1" customHeight="1" x14ac:dyDescent="0.25">
      <c r="B26" s="22" t="s">
        <v>53</v>
      </c>
      <c r="C26" s="49">
        <v>8</v>
      </c>
      <c r="D26" s="49">
        <v>16</v>
      </c>
      <c r="E26" s="49">
        <v>8</v>
      </c>
      <c r="F26" s="49">
        <v>2</v>
      </c>
      <c r="G26" s="49">
        <v>0</v>
      </c>
      <c r="H26" s="49">
        <v>0</v>
      </c>
      <c r="I26" s="49">
        <v>13</v>
      </c>
      <c r="J26" s="49">
        <v>4</v>
      </c>
      <c r="K26" s="49">
        <v>0</v>
      </c>
      <c r="L26" s="49">
        <v>0</v>
      </c>
      <c r="M26" s="49">
        <v>93</v>
      </c>
      <c r="N26" s="49">
        <v>0</v>
      </c>
      <c r="O26" s="17">
        <f t="shared" si="0"/>
        <v>51</v>
      </c>
      <c r="P26" s="17">
        <f t="shared" si="1"/>
        <v>144</v>
      </c>
      <c r="R26" s="27" t="s">
        <v>86</v>
      </c>
      <c r="S26" s="16">
        <f t="shared" ref="S26:AF26" si="18">SUM(S13:S18)</f>
        <v>398</v>
      </c>
      <c r="T26" s="16">
        <f t="shared" si="18"/>
        <v>669</v>
      </c>
      <c r="U26" s="16">
        <f t="shared" si="18"/>
        <v>142</v>
      </c>
      <c r="V26" s="16">
        <f t="shared" si="18"/>
        <v>159</v>
      </c>
      <c r="W26" s="16">
        <f t="shared" si="18"/>
        <v>19</v>
      </c>
      <c r="X26" s="16">
        <f t="shared" si="18"/>
        <v>0</v>
      </c>
      <c r="Y26" s="16">
        <f t="shared" si="18"/>
        <v>159</v>
      </c>
      <c r="Z26" s="16">
        <f t="shared" si="18"/>
        <v>54</v>
      </c>
      <c r="AA26" s="16">
        <f t="shared" si="18"/>
        <v>23</v>
      </c>
      <c r="AB26" s="16">
        <f t="shared" si="18"/>
        <v>1</v>
      </c>
      <c r="AC26" s="16">
        <f t="shared" si="18"/>
        <v>1356</v>
      </c>
      <c r="AD26" s="16">
        <f t="shared" si="18"/>
        <v>0</v>
      </c>
      <c r="AE26" s="31">
        <f t="shared" si="18"/>
        <v>1624</v>
      </c>
      <c r="AF26" s="31">
        <f t="shared" si="18"/>
        <v>2980</v>
      </c>
    </row>
    <row r="27" spans="2:32" ht="23.1" customHeight="1" x14ac:dyDescent="0.25">
      <c r="B27" s="22" t="s">
        <v>54</v>
      </c>
      <c r="C27" s="49">
        <v>15</v>
      </c>
      <c r="D27" s="49">
        <v>25</v>
      </c>
      <c r="E27" s="49">
        <v>4</v>
      </c>
      <c r="F27" s="49">
        <v>3</v>
      </c>
      <c r="G27" s="49">
        <v>0</v>
      </c>
      <c r="H27" s="49">
        <v>0</v>
      </c>
      <c r="I27" s="49">
        <v>10</v>
      </c>
      <c r="J27" s="49">
        <v>2</v>
      </c>
      <c r="K27" s="49">
        <v>1</v>
      </c>
      <c r="L27" s="49">
        <v>0</v>
      </c>
      <c r="M27" s="49">
        <v>60</v>
      </c>
      <c r="N27" s="49">
        <v>0</v>
      </c>
      <c r="O27" s="17">
        <f t="shared" si="0"/>
        <v>60</v>
      </c>
      <c r="P27" s="17">
        <f t="shared" si="1"/>
        <v>120</v>
      </c>
      <c r="R27" s="28" t="s">
        <v>87</v>
      </c>
      <c r="S27" s="16">
        <f t="shared" ref="S27:AF27" si="19">SUM(S19:S21)</f>
        <v>332</v>
      </c>
      <c r="T27" s="16">
        <f t="shared" si="19"/>
        <v>504</v>
      </c>
      <c r="U27" s="16">
        <f t="shared" si="19"/>
        <v>70</v>
      </c>
      <c r="V27" s="16">
        <f t="shared" si="19"/>
        <v>174</v>
      </c>
      <c r="W27" s="16">
        <f t="shared" si="19"/>
        <v>1</v>
      </c>
      <c r="X27" s="16">
        <f t="shared" si="19"/>
        <v>1</v>
      </c>
      <c r="Y27" s="16">
        <f t="shared" si="19"/>
        <v>35</v>
      </c>
      <c r="Z27" s="16">
        <f t="shared" si="19"/>
        <v>22</v>
      </c>
      <c r="AA27" s="16">
        <f t="shared" si="19"/>
        <v>5</v>
      </c>
      <c r="AB27" s="16">
        <f t="shared" si="19"/>
        <v>0</v>
      </c>
      <c r="AC27" s="16">
        <f t="shared" si="19"/>
        <v>639</v>
      </c>
      <c r="AD27" s="16">
        <f t="shared" si="19"/>
        <v>0</v>
      </c>
      <c r="AE27" s="31">
        <f t="shared" si="19"/>
        <v>1144</v>
      </c>
      <c r="AF27" s="31">
        <f t="shared" si="19"/>
        <v>1783</v>
      </c>
    </row>
    <row r="28" spans="2:32" ht="23.1" customHeight="1" x14ac:dyDescent="0.25">
      <c r="B28" s="22" t="s">
        <v>55</v>
      </c>
      <c r="C28" s="49">
        <v>33</v>
      </c>
      <c r="D28" s="49">
        <v>59</v>
      </c>
      <c r="E28" s="49">
        <v>6</v>
      </c>
      <c r="F28" s="49">
        <v>3</v>
      </c>
      <c r="G28" s="49">
        <v>1</v>
      </c>
      <c r="H28" s="49">
        <v>0</v>
      </c>
      <c r="I28" s="49">
        <v>10</v>
      </c>
      <c r="J28" s="49">
        <v>2</v>
      </c>
      <c r="K28" s="49">
        <v>1</v>
      </c>
      <c r="L28" s="49">
        <v>0</v>
      </c>
      <c r="M28" s="49">
        <v>66</v>
      </c>
      <c r="N28" s="49">
        <v>0</v>
      </c>
      <c r="O28" s="17">
        <f t="shared" si="0"/>
        <v>115</v>
      </c>
      <c r="P28" s="17">
        <f t="shared" si="1"/>
        <v>181</v>
      </c>
      <c r="R28" s="5" t="s">
        <v>17</v>
      </c>
      <c r="S28" s="16">
        <f t="shared" ref="S28:AF28" si="20">SUM(S10:S21)</f>
        <v>890</v>
      </c>
      <c r="T28" s="16">
        <f t="shared" si="20"/>
        <v>1516</v>
      </c>
      <c r="U28" s="16">
        <f t="shared" si="20"/>
        <v>268</v>
      </c>
      <c r="V28" s="16">
        <f t="shared" si="20"/>
        <v>455</v>
      </c>
      <c r="W28" s="16">
        <f t="shared" si="20"/>
        <v>21</v>
      </c>
      <c r="X28" s="16">
        <f t="shared" si="20"/>
        <v>2</v>
      </c>
      <c r="Y28" s="16">
        <f t="shared" si="20"/>
        <v>225</v>
      </c>
      <c r="Z28" s="16">
        <f t="shared" si="20"/>
        <v>85</v>
      </c>
      <c r="AA28" s="16">
        <f t="shared" si="20"/>
        <v>45</v>
      </c>
      <c r="AB28" s="16">
        <f t="shared" si="20"/>
        <v>3</v>
      </c>
      <c r="AC28" s="16">
        <f t="shared" si="20"/>
        <v>2838</v>
      </c>
      <c r="AD28" s="16">
        <f t="shared" si="20"/>
        <v>0</v>
      </c>
      <c r="AE28" s="31">
        <f t="shared" si="20"/>
        <v>3510</v>
      </c>
      <c r="AF28" s="31">
        <f t="shared" si="20"/>
        <v>6348</v>
      </c>
    </row>
    <row r="29" spans="2:32" ht="23.1" customHeight="1" x14ac:dyDescent="0.25">
      <c r="B29" s="22" t="s">
        <v>56</v>
      </c>
      <c r="C29" s="49">
        <v>14</v>
      </c>
      <c r="D29" s="49">
        <v>25</v>
      </c>
      <c r="E29" s="49">
        <v>5</v>
      </c>
      <c r="F29" s="49">
        <v>10</v>
      </c>
      <c r="G29" s="49">
        <v>0</v>
      </c>
      <c r="H29" s="49">
        <v>0</v>
      </c>
      <c r="I29" s="49">
        <v>8</v>
      </c>
      <c r="J29" s="49">
        <v>3</v>
      </c>
      <c r="K29" s="49">
        <v>6</v>
      </c>
      <c r="L29" s="49">
        <v>0</v>
      </c>
      <c r="M29" s="49">
        <v>58</v>
      </c>
      <c r="N29" s="49">
        <v>0</v>
      </c>
      <c r="O29" s="17">
        <f t="shared" si="0"/>
        <v>71</v>
      </c>
      <c r="P29" s="17">
        <f t="shared" si="1"/>
        <v>129</v>
      </c>
      <c r="R29"/>
      <c r="S29" s="20"/>
      <c r="T29" s="19"/>
    </row>
    <row r="30" spans="2:32" ht="23.1" customHeight="1" x14ac:dyDescent="0.25">
      <c r="B30" s="22" t="s">
        <v>57</v>
      </c>
      <c r="C30" s="49">
        <v>15</v>
      </c>
      <c r="D30" s="49">
        <v>18</v>
      </c>
      <c r="E30" s="49">
        <v>15</v>
      </c>
      <c r="F30" s="49">
        <v>4</v>
      </c>
      <c r="G30" s="49">
        <v>4</v>
      </c>
      <c r="H30" s="49">
        <v>0</v>
      </c>
      <c r="I30" s="49">
        <v>4</v>
      </c>
      <c r="J30" s="49">
        <v>1</v>
      </c>
      <c r="K30" s="49">
        <v>0</v>
      </c>
      <c r="L30" s="49">
        <v>0</v>
      </c>
      <c r="M30" s="49">
        <v>63</v>
      </c>
      <c r="N30" s="49">
        <v>0</v>
      </c>
      <c r="O30" s="17">
        <f t="shared" si="0"/>
        <v>61</v>
      </c>
      <c r="P30" s="17">
        <f t="shared" si="1"/>
        <v>124</v>
      </c>
      <c r="R30"/>
      <c r="S30" s="19"/>
      <c r="T30" s="19"/>
    </row>
    <row r="31" spans="2:32" ht="23.1" customHeight="1" x14ac:dyDescent="0.25">
      <c r="B31" s="23" t="s">
        <v>58</v>
      </c>
      <c r="C31" s="49">
        <v>20</v>
      </c>
      <c r="D31" s="49">
        <v>29</v>
      </c>
      <c r="E31" s="49">
        <v>8</v>
      </c>
      <c r="F31" s="49">
        <v>5</v>
      </c>
      <c r="G31" s="49">
        <v>3</v>
      </c>
      <c r="H31" s="49">
        <v>0</v>
      </c>
      <c r="I31" s="49">
        <v>8</v>
      </c>
      <c r="J31" s="49">
        <v>4</v>
      </c>
      <c r="K31" s="49">
        <v>3</v>
      </c>
      <c r="L31" s="49">
        <v>0</v>
      </c>
      <c r="M31" s="49">
        <v>95</v>
      </c>
      <c r="N31" s="49">
        <v>0</v>
      </c>
      <c r="O31" s="17">
        <f t="shared" si="0"/>
        <v>80</v>
      </c>
      <c r="P31" s="17">
        <f t="shared" si="1"/>
        <v>175</v>
      </c>
      <c r="R31"/>
      <c r="S31" s="19"/>
      <c r="T31" s="19"/>
    </row>
    <row r="32" spans="2:32" ht="23.1" customHeight="1" x14ac:dyDescent="0.25">
      <c r="B32" s="23" t="s">
        <v>59</v>
      </c>
      <c r="C32" s="49">
        <v>19</v>
      </c>
      <c r="D32" s="49">
        <v>30</v>
      </c>
      <c r="E32" s="49">
        <v>6</v>
      </c>
      <c r="F32" s="49">
        <v>6</v>
      </c>
      <c r="G32" s="49">
        <v>0</v>
      </c>
      <c r="H32" s="49">
        <v>0</v>
      </c>
      <c r="I32" s="49">
        <v>11</v>
      </c>
      <c r="J32" s="49">
        <v>1</v>
      </c>
      <c r="K32" s="49">
        <v>0</v>
      </c>
      <c r="L32" s="49">
        <v>0</v>
      </c>
      <c r="M32" s="49">
        <v>40</v>
      </c>
      <c r="N32" s="49">
        <v>0</v>
      </c>
      <c r="O32" s="17">
        <f t="shared" si="0"/>
        <v>73</v>
      </c>
      <c r="P32" s="17">
        <f t="shared" si="1"/>
        <v>113</v>
      </c>
      <c r="R32"/>
      <c r="S32" s="19"/>
      <c r="T32" s="19"/>
    </row>
    <row r="33" spans="2:20" ht="23.1" customHeight="1" x14ac:dyDescent="0.25">
      <c r="B33" s="22" t="s">
        <v>60</v>
      </c>
      <c r="C33" s="49">
        <v>9</v>
      </c>
      <c r="D33" s="49">
        <v>12</v>
      </c>
      <c r="E33" s="49">
        <v>6</v>
      </c>
      <c r="F33" s="49">
        <v>10</v>
      </c>
      <c r="G33" s="49">
        <v>0</v>
      </c>
      <c r="H33" s="49">
        <v>0</v>
      </c>
      <c r="I33" s="49">
        <v>4</v>
      </c>
      <c r="J33" s="49">
        <v>0</v>
      </c>
      <c r="K33" s="49">
        <v>0</v>
      </c>
      <c r="L33" s="49">
        <v>0</v>
      </c>
      <c r="M33" s="49">
        <v>60</v>
      </c>
      <c r="N33" s="49">
        <v>0</v>
      </c>
      <c r="O33" s="17">
        <f t="shared" si="0"/>
        <v>41</v>
      </c>
      <c r="P33" s="17">
        <f t="shared" si="1"/>
        <v>101</v>
      </c>
      <c r="R33"/>
      <c r="S33" s="19"/>
      <c r="T33" s="19"/>
    </row>
    <row r="34" spans="2:20" ht="23.1" customHeight="1" x14ac:dyDescent="0.25">
      <c r="B34" s="23" t="s">
        <v>61</v>
      </c>
      <c r="C34" s="49">
        <v>9</v>
      </c>
      <c r="D34" s="49">
        <v>35</v>
      </c>
      <c r="E34" s="49">
        <v>6</v>
      </c>
      <c r="F34" s="49">
        <v>3</v>
      </c>
      <c r="G34" s="49">
        <v>0</v>
      </c>
      <c r="H34" s="49">
        <v>0</v>
      </c>
      <c r="I34" s="49">
        <v>4</v>
      </c>
      <c r="J34" s="49">
        <v>0</v>
      </c>
      <c r="K34" s="49">
        <v>0</v>
      </c>
      <c r="L34" s="49">
        <v>0</v>
      </c>
      <c r="M34" s="49">
        <v>60</v>
      </c>
      <c r="N34" s="49">
        <v>0</v>
      </c>
      <c r="O34" s="17">
        <f t="shared" si="0"/>
        <v>57</v>
      </c>
      <c r="P34" s="17">
        <f t="shared" si="1"/>
        <v>117</v>
      </c>
      <c r="R34"/>
      <c r="S34" s="19"/>
      <c r="T34" s="19"/>
    </row>
    <row r="35" spans="2:20" ht="23.1" customHeight="1" x14ac:dyDescent="0.25">
      <c r="B35" s="23" t="s">
        <v>62</v>
      </c>
      <c r="C35" s="49">
        <v>16</v>
      </c>
      <c r="D35" s="49">
        <v>20</v>
      </c>
      <c r="E35" s="49">
        <v>4</v>
      </c>
      <c r="F35" s="49">
        <v>6</v>
      </c>
      <c r="G35" s="49">
        <v>0</v>
      </c>
      <c r="H35" s="49">
        <v>0</v>
      </c>
      <c r="I35" s="49">
        <v>7</v>
      </c>
      <c r="J35" s="49">
        <v>0</v>
      </c>
      <c r="K35" s="49">
        <v>0</v>
      </c>
      <c r="L35" s="49">
        <v>0</v>
      </c>
      <c r="M35" s="49">
        <v>56</v>
      </c>
      <c r="N35" s="49">
        <v>0</v>
      </c>
      <c r="O35" s="17">
        <f t="shared" si="0"/>
        <v>53</v>
      </c>
      <c r="P35" s="17">
        <f t="shared" si="1"/>
        <v>109</v>
      </c>
      <c r="R35"/>
      <c r="S35" s="19"/>
      <c r="T35" s="19"/>
    </row>
    <row r="36" spans="2:20" ht="23.1" customHeight="1" x14ac:dyDescent="0.25">
      <c r="B36" s="23" t="s">
        <v>63</v>
      </c>
      <c r="C36" s="49">
        <v>12</v>
      </c>
      <c r="D36" s="49">
        <v>28</v>
      </c>
      <c r="E36" s="49">
        <v>4</v>
      </c>
      <c r="F36" s="49">
        <v>5</v>
      </c>
      <c r="G36" s="49">
        <v>0</v>
      </c>
      <c r="H36" s="49">
        <v>0</v>
      </c>
      <c r="I36" s="49">
        <v>5</v>
      </c>
      <c r="J36" s="49">
        <v>0</v>
      </c>
      <c r="K36" s="49">
        <v>2</v>
      </c>
      <c r="L36" s="49">
        <v>0</v>
      </c>
      <c r="M36" s="49">
        <v>54</v>
      </c>
      <c r="N36" s="49">
        <v>0</v>
      </c>
      <c r="O36" s="17">
        <f t="shared" si="0"/>
        <v>56</v>
      </c>
      <c r="P36" s="17">
        <f t="shared" si="1"/>
        <v>110</v>
      </c>
      <c r="R36"/>
      <c r="S36" s="19"/>
      <c r="T36" s="19"/>
    </row>
    <row r="37" spans="2:20" ht="23.1" customHeight="1" x14ac:dyDescent="0.25">
      <c r="B37" s="22" t="s">
        <v>64</v>
      </c>
      <c r="C37" s="49">
        <v>16</v>
      </c>
      <c r="D37" s="49">
        <v>18</v>
      </c>
      <c r="E37" s="49">
        <v>4</v>
      </c>
      <c r="F37" s="49">
        <v>10</v>
      </c>
      <c r="G37" s="49">
        <v>0</v>
      </c>
      <c r="H37" s="49">
        <v>0</v>
      </c>
      <c r="I37" s="49">
        <v>0</v>
      </c>
      <c r="J37" s="49">
        <v>0</v>
      </c>
      <c r="K37" s="49">
        <v>0</v>
      </c>
      <c r="L37" s="49">
        <v>0</v>
      </c>
      <c r="M37" s="49">
        <v>48</v>
      </c>
      <c r="N37" s="49">
        <v>0</v>
      </c>
      <c r="O37" s="17">
        <f t="shared" si="0"/>
        <v>48</v>
      </c>
      <c r="P37" s="17">
        <f t="shared" si="1"/>
        <v>96</v>
      </c>
      <c r="R37"/>
      <c r="S37" s="19"/>
      <c r="T37" s="19"/>
    </row>
    <row r="38" spans="2:20" ht="23.1" customHeight="1" x14ac:dyDescent="0.25">
      <c r="B38" s="23" t="s">
        <v>65</v>
      </c>
      <c r="C38" s="49">
        <v>11</v>
      </c>
      <c r="D38" s="49">
        <v>20</v>
      </c>
      <c r="E38" s="49">
        <v>2</v>
      </c>
      <c r="F38" s="49">
        <v>4</v>
      </c>
      <c r="G38" s="49">
        <v>0</v>
      </c>
      <c r="H38" s="49">
        <v>0</v>
      </c>
      <c r="I38" s="49">
        <v>4</v>
      </c>
      <c r="J38" s="49">
        <v>9</v>
      </c>
      <c r="K38" s="49">
        <v>0</v>
      </c>
      <c r="L38" s="49">
        <v>0</v>
      </c>
      <c r="M38" s="49">
        <v>29</v>
      </c>
      <c r="N38" s="49">
        <v>0</v>
      </c>
      <c r="O38" s="17">
        <f t="shared" si="0"/>
        <v>50</v>
      </c>
      <c r="P38" s="17">
        <f t="shared" si="1"/>
        <v>79</v>
      </c>
      <c r="R38"/>
      <c r="S38" s="19"/>
      <c r="T38" s="19"/>
    </row>
    <row r="39" spans="2:20" ht="23.1" customHeight="1" x14ac:dyDescent="0.25">
      <c r="B39" s="23" t="s">
        <v>66</v>
      </c>
      <c r="C39" s="49">
        <v>30</v>
      </c>
      <c r="D39" s="49">
        <v>38</v>
      </c>
      <c r="E39" s="49">
        <v>3</v>
      </c>
      <c r="F39" s="49">
        <v>6</v>
      </c>
      <c r="G39" s="49">
        <v>0</v>
      </c>
      <c r="H39" s="49">
        <v>0</v>
      </c>
      <c r="I39" s="49">
        <v>19</v>
      </c>
      <c r="J39" s="49">
        <v>5</v>
      </c>
      <c r="K39" s="49">
        <v>4</v>
      </c>
      <c r="L39" s="49">
        <v>0</v>
      </c>
      <c r="M39" s="49">
        <v>60</v>
      </c>
      <c r="N39" s="49">
        <v>0</v>
      </c>
      <c r="O39" s="17">
        <f t="shared" si="0"/>
        <v>105</v>
      </c>
      <c r="P39" s="17">
        <f t="shared" si="1"/>
        <v>165</v>
      </c>
      <c r="R39"/>
      <c r="S39" s="19"/>
      <c r="T39" s="19"/>
    </row>
    <row r="40" spans="2:20" ht="23.1" customHeight="1" x14ac:dyDescent="0.25">
      <c r="B40" s="23" t="s">
        <v>67</v>
      </c>
      <c r="C40" s="49">
        <v>10</v>
      </c>
      <c r="D40" s="49">
        <v>45</v>
      </c>
      <c r="E40" s="49">
        <v>9</v>
      </c>
      <c r="F40" s="49">
        <v>7</v>
      </c>
      <c r="G40" s="49">
        <v>0</v>
      </c>
      <c r="H40" s="49">
        <v>0</v>
      </c>
      <c r="I40" s="49">
        <v>5</v>
      </c>
      <c r="J40" s="49">
        <v>3</v>
      </c>
      <c r="K40" s="49">
        <v>0</v>
      </c>
      <c r="L40" s="49">
        <v>0</v>
      </c>
      <c r="M40" s="49">
        <v>25</v>
      </c>
      <c r="N40" s="49">
        <v>0</v>
      </c>
      <c r="O40" s="17">
        <f t="shared" si="0"/>
        <v>79</v>
      </c>
      <c r="P40" s="17">
        <f t="shared" si="1"/>
        <v>104</v>
      </c>
      <c r="R40"/>
      <c r="S40" s="19"/>
      <c r="T40" s="19"/>
    </row>
    <row r="41" spans="2:20" ht="23.1" customHeight="1" x14ac:dyDescent="0.25">
      <c r="B41" s="22" t="s">
        <v>68</v>
      </c>
      <c r="C41" s="49">
        <v>25</v>
      </c>
      <c r="D41" s="49">
        <v>18</v>
      </c>
      <c r="E41" s="49">
        <v>7</v>
      </c>
      <c r="F41" s="49">
        <v>6</v>
      </c>
      <c r="G41" s="49">
        <v>0</v>
      </c>
      <c r="H41" s="49">
        <v>0</v>
      </c>
      <c r="I41" s="49">
        <v>21</v>
      </c>
      <c r="J41" s="49">
        <v>0</v>
      </c>
      <c r="K41" s="49">
        <v>0</v>
      </c>
      <c r="L41" s="49">
        <v>0</v>
      </c>
      <c r="M41" s="49">
        <v>34</v>
      </c>
      <c r="N41" s="49">
        <v>0</v>
      </c>
      <c r="O41" s="17">
        <f t="shared" si="0"/>
        <v>77</v>
      </c>
      <c r="P41" s="17">
        <f t="shared" si="1"/>
        <v>111</v>
      </c>
      <c r="R41"/>
      <c r="S41" s="19"/>
      <c r="T41" s="19"/>
    </row>
    <row r="42" spans="2:20" ht="23.1" customHeight="1" x14ac:dyDescent="0.25">
      <c r="B42" s="23" t="s">
        <v>69</v>
      </c>
      <c r="C42" s="49">
        <v>15</v>
      </c>
      <c r="D42" s="49">
        <v>15</v>
      </c>
      <c r="E42" s="49">
        <v>2</v>
      </c>
      <c r="F42" s="49">
        <v>2</v>
      </c>
      <c r="G42" s="49">
        <v>0</v>
      </c>
      <c r="H42" s="49">
        <v>0</v>
      </c>
      <c r="I42" s="49">
        <v>6</v>
      </c>
      <c r="J42" s="49">
        <v>0</v>
      </c>
      <c r="K42" s="49">
        <v>0</v>
      </c>
      <c r="L42" s="49">
        <v>0</v>
      </c>
      <c r="M42" s="49">
        <v>16</v>
      </c>
      <c r="N42" s="49">
        <v>0</v>
      </c>
      <c r="O42" s="17">
        <f t="shared" si="0"/>
        <v>40</v>
      </c>
      <c r="P42" s="17">
        <f t="shared" si="1"/>
        <v>56</v>
      </c>
      <c r="R42"/>
      <c r="S42" s="19"/>
      <c r="T42" s="19"/>
    </row>
    <row r="43" spans="2:20" ht="23.1" customHeight="1" x14ac:dyDescent="0.25">
      <c r="B43" s="22" t="s">
        <v>70</v>
      </c>
      <c r="C43" s="49">
        <v>14</v>
      </c>
      <c r="D43" s="49">
        <v>28</v>
      </c>
      <c r="E43" s="49">
        <v>8</v>
      </c>
      <c r="F43" s="49">
        <v>5</v>
      </c>
      <c r="G43" s="49">
        <v>0</v>
      </c>
      <c r="H43" s="49">
        <v>0</v>
      </c>
      <c r="I43" s="49">
        <v>3</v>
      </c>
      <c r="J43" s="49">
        <v>1</v>
      </c>
      <c r="K43" s="49">
        <v>0</v>
      </c>
      <c r="L43" s="49">
        <v>0</v>
      </c>
      <c r="M43" s="49">
        <v>41</v>
      </c>
      <c r="N43" s="49">
        <v>0</v>
      </c>
      <c r="O43" s="17">
        <f t="shared" si="0"/>
        <v>59</v>
      </c>
      <c r="P43" s="17">
        <f t="shared" si="1"/>
        <v>100</v>
      </c>
      <c r="R43"/>
      <c r="S43" s="19"/>
      <c r="T43" s="19"/>
    </row>
    <row r="44" spans="2:20" ht="23.1" customHeight="1" x14ac:dyDescent="0.25">
      <c r="B44" s="24" t="s">
        <v>71</v>
      </c>
      <c r="C44" s="49">
        <v>21</v>
      </c>
      <c r="D44" s="49">
        <v>20</v>
      </c>
      <c r="E44" s="49">
        <v>3</v>
      </c>
      <c r="F44" s="49">
        <v>13</v>
      </c>
      <c r="G44" s="49">
        <v>0</v>
      </c>
      <c r="H44" s="49">
        <v>0</v>
      </c>
      <c r="I44" s="49">
        <v>2</v>
      </c>
      <c r="J44" s="49">
        <v>2</v>
      </c>
      <c r="K44" s="49">
        <v>0</v>
      </c>
      <c r="L44" s="49">
        <v>0</v>
      </c>
      <c r="M44" s="49">
        <v>33</v>
      </c>
      <c r="N44" s="49">
        <v>0</v>
      </c>
      <c r="O44" s="17">
        <f t="shared" si="0"/>
        <v>61</v>
      </c>
      <c r="P44" s="17">
        <f t="shared" si="1"/>
        <v>94</v>
      </c>
      <c r="R44"/>
      <c r="S44" s="19"/>
      <c r="T44" s="19"/>
    </row>
    <row r="45" spans="2:20" ht="23.1" customHeight="1" x14ac:dyDescent="0.25">
      <c r="B45" s="22" t="s">
        <v>72</v>
      </c>
      <c r="C45" s="49">
        <v>30</v>
      </c>
      <c r="D45" s="49">
        <v>55</v>
      </c>
      <c r="E45" s="49">
        <v>13</v>
      </c>
      <c r="F45" s="49">
        <v>13</v>
      </c>
      <c r="G45" s="49">
        <v>0</v>
      </c>
      <c r="H45" s="49">
        <v>0</v>
      </c>
      <c r="I45" s="49">
        <v>4</v>
      </c>
      <c r="J45" s="49">
        <v>1</v>
      </c>
      <c r="K45" s="49">
        <v>2</v>
      </c>
      <c r="L45" s="49">
        <v>0</v>
      </c>
      <c r="M45" s="49">
        <v>46</v>
      </c>
      <c r="N45" s="49">
        <v>0</v>
      </c>
      <c r="O45" s="17">
        <f t="shared" si="0"/>
        <v>118</v>
      </c>
      <c r="P45" s="17">
        <f t="shared" si="1"/>
        <v>164</v>
      </c>
      <c r="R45"/>
      <c r="S45" s="19"/>
      <c r="T45" s="19"/>
    </row>
    <row r="46" spans="2:20" ht="23.1" customHeight="1" x14ac:dyDescent="0.25">
      <c r="B46" s="23" t="s">
        <v>73</v>
      </c>
      <c r="C46" s="49">
        <v>35</v>
      </c>
      <c r="D46" s="49">
        <v>61</v>
      </c>
      <c r="E46" s="49">
        <v>5</v>
      </c>
      <c r="F46" s="49">
        <v>3</v>
      </c>
      <c r="G46" s="49">
        <v>0</v>
      </c>
      <c r="H46" s="49">
        <v>0</v>
      </c>
      <c r="I46" s="49">
        <v>6</v>
      </c>
      <c r="J46" s="49">
        <v>5</v>
      </c>
      <c r="K46" s="49">
        <v>0</v>
      </c>
      <c r="L46" s="49">
        <v>0</v>
      </c>
      <c r="M46" s="49">
        <v>61</v>
      </c>
      <c r="N46" s="49">
        <v>0</v>
      </c>
      <c r="O46" s="17">
        <f t="shared" si="0"/>
        <v>115</v>
      </c>
      <c r="P46" s="17">
        <f t="shared" si="1"/>
        <v>176</v>
      </c>
      <c r="R46" s="19"/>
      <c r="S46" s="19"/>
      <c r="T46"/>
    </row>
    <row r="47" spans="2:20" ht="23.1" customHeight="1" x14ac:dyDescent="0.25">
      <c r="B47" s="23" t="s">
        <v>74</v>
      </c>
      <c r="C47" s="49">
        <v>20</v>
      </c>
      <c r="D47" s="49">
        <v>45</v>
      </c>
      <c r="E47" s="49">
        <v>2</v>
      </c>
      <c r="F47" s="49">
        <v>13</v>
      </c>
      <c r="G47" s="49">
        <v>0</v>
      </c>
      <c r="H47" s="49">
        <v>0</v>
      </c>
      <c r="I47" s="49">
        <v>7</v>
      </c>
      <c r="J47" s="49">
        <v>5</v>
      </c>
      <c r="K47" s="49">
        <v>2</v>
      </c>
      <c r="L47" s="49">
        <v>0</v>
      </c>
      <c r="M47" s="49">
        <v>31</v>
      </c>
      <c r="N47" s="49">
        <v>0</v>
      </c>
      <c r="O47" s="17">
        <f t="shared" si="0"/>
        <v>94</v>
      </c>
      <c r="P47" s="17">
        <f t="shared" si="1"/>
        <v>125</v>
      </c>
      <c r="R47" s="19"/>
      <c r="S47" s="19"/>
      <c r="T47"/>
    </row>
    <row r="48" spans="2:20" ht="23.1" customHeight="1" x14ac:dyDescent="0.25">
      <c r="B48" s="23" t="s">
        <v>75</v>
      </c>
      <c r="C48" s="49">
        <v>65</v>
      </c>
      <c r="D48" s="49">
        <v>55</v>
      </c>
      <c r="E48" s="49">
        <v>9</v>
      </c>
      <c r="F48" s="49">
        <v>42</v>
      </c>
      <c r="G48" s="49">
        <v>0</v>
      </c>
      <c r="H48" s="49">
        <v>0</v>
      </c>
      <c r="I48" s="49">
        <v>1</v>
      </c>
      <c r="J48" s="49">
        <v>0</v>
      </c>
      <c r="K48" s="49">
        <v>0</v>
      </c>
      <c r="L48" s="49">
        <v>0</v>
      </c>
      <c r="M48" s="49">
        <v>80</v>
      </c>
      <c r="N48" s="49">
        <v>0</v>
      </c>
      <c r="O48" s="17">
        <f t="shared" si="0"/>
        <v>172</v>
      </c>
      <c r="P48" s="17">
        <f t="shared" si="1"/>
        <v>252</v>
      </c>
      <c r="R48" s="19"/>
      <c r="S48" s="19"/>
      <c r="T48"/>
    </row>
    <row r="49" spans="2:20" ht="23.1" customHeight="1" x14ac:dyDescent="0.25">
      <c r="B49" s="22" t="s">
        <v>76</v>
      </c>
      <c r="C49" s="49">
        <v>17</v>
      </c>
      <c r="D49" s="49">
        <v>43</v>
      </c>
      <c r="E49" s="49">
        <v>6</v>
      </c>
      <c r="F49" s="49">
        <v>15</v>
      </c>
      <c r="G49" s="49">
        <v>0</v>
      </c>
      <c r="H49" s="49">
        <v>0</v>
      </c>
      <c r="I49" s="49">
        <v>2</v>
      </c>
      <c r="J49" s="49">
        <v>3</v>
      </c>
      <c r="K49" s="49">
        <v>3</v>
      </c>
      <c r="L49" s="49">
        <v>0</v>
      </c>
      <c r="M49" s="49">
        <v>45</v>
      </c>
      <c r="N49" s="49">
        <v>0</v>
      </c>
      <c r="O49" s="17">
        <f t="shared" si="0"/>
        <v>89</v>
      </c>
      <c r="P49" s="17">
        <f t="shared" si="1"/>
        <v>134</v>
      </c>
      <c r="R49" s="19"/>
      <c r="S49" s="19"/>
      <c r="T49"/>
    </row>
    <row r="50" spans="2:20" ht="23.1" customHeight="1" x14ac:dyDescent="0.25">
      <c r="B50" s="23" t="s">
        <v>77</v>
      </c>
      <c r="C50" s="49">
        <v>25</v>
      </c>
      <c r="D50" s="49">
        <v>53</v>
      </c>
      <c r="E50" s="49">
        <v>4</v>
      </c>
      <c r="F50" s="49">
        <v>21</v>
      </c>
      <c r="G50" s="49">
        <v>0</v>
      </c>
      <c r="H50" s="49">
        <v>1</v>
      </c>
      <c r="I50" s="49">
        <v>2</v>
      </c>
      <c r="J50" s="49">
        <v>1</v>
      </c>
      <c r="K50" s="49">
        <v>0</v>
      </c>
      <c r="L50" s="49">
        <v>0</v>
      </c>
      <c r="M50" s="49">
        <v>51</v>
      </c>
      <c r="N50" s="49">
        <v>0</v>
      </c>
      <c r="O50" s="17">
        <f t="shared" si="0"/>
        <v>107</v>
      </c>
      <c r="P50" s="17">
        <f t="shared" si="1"/>
        <v>158</v>
      </c>
      <c r="R50" s="19"/>
      <c r="S50" s="19"/>
      <c r="T50"/>
    </row>
    <row r="51" spans="2:20" ht="23.1" customHeight="1" x14ac:dyDescent="0.25">
      <c r="B51" s="23" t="s">
        <v>78</v>
      </c>
      <c r="C51" s="49">
        <v>35</v>
      </c>
      <c r="D51" s="49">
        <v>50</v>
      </c>
      <c r="E51" s="49">
        <v>4</v>
      </c>
      <c r="F51" s="49">
        <v>5</v>
      </c>
      <c r="G51" s="49">
        <v>1</v>
      </c>
      <c r="H51" s="49">
        <v>0</v>
      </c>
      <c r="I51" s="49">
        <v>4</v>
      </c>
      <c r="J51" s="49">
        <v>2</v>
      </c>
      <c r="K51" s="49">
        <v>0</v>
      </c>
      <c r="L51" s="49">
        <v>0</v>
      </c>
      <c r="M51" s="49">
        <v>49</v>
      </c>
      <c r="N51" s="49">
        <v>0</v>
      </c>
      <c r="O51" s="17">
        <f t="shared" si="0"/>
        <v>101</v>
      </c>
      <c r="P51" s="17">
        <f t="shared" si="1"/>
        <v>150</v>
      </c>
      <c r="R51" s="19"/>
      <c r="S51" s="19"/>
      <c r="T51"/>
    </row>
    <row r="52" spans="2:20" ht="23.1" customHeight="1" x14ac:dyDescent="0.25">
      <c r="B52" s="23" t="s">
        <v>79</v>
      </c>
      <c r="C52" s="49">
        <v>19</v>
      </c>
      <c r="D52" s="49">
        <v>34</v>
      </c>
      <c r="E52" s="49">
        <v>4</v>
      </c>
      <c r="F52" s="49">
        <v>18</v>
      </c>
      <c r="G52" s="49">
        <v>0</v>
      </c>
      <c r="H52" s="49">
        <v>0</v>
      </c>
      <c r="I52" s="49">
        <v>4</v>
      </c>
      <c r="J52" s="49">
        <v>0</v>
      </c>
      <c r="K52" s="49">
        <v>0</v>
      </c>
      <c r="L52" s="49">
        <v>0</v>
      </c>
      <c r="M52" s="49">
        <v>62</v>
      </c>
      <c r="N52" s="49">
        <v>0</v>
      </c>
      <c r="O52" s="17">
        <f t="shared" si="0"/>
        <v>79</v>
      </c>
      <c r="P52" s="17">
        <f t="shared" si="1"/>
        <v>141</v>
      </c>
      <c r="R52" s="19"/>
      <c r="S52" s="19"/>
      <c r="T52"/>
    </row>
    <row r="53" spans="2:20" ht="23.1" customHeight="1" x14ac:dyDescent="0.25">
      <c r="B53" s="22" t="s">
        <v>80</v>
      </c>
      <c r="C53" s="49">
        <v>9</v>
      </c>
      <c r="D53" s="49">
        <v>34</v>
      </c>
      <c r="E53" s="49">
        <v>5</v>
      </c>
      <c r="F53" s="49">
        <v>19</v>
      </c>
      <c r="G53" s="49">
        <v>0</v>
      </c>
      <c r="H53" s="49">
        <v>0</v>
      </c>
      <c r="I53" s="49">
        <v>2</v>
      </c>
      <c r="J53" s="49">
        <v>3</v>
      </c>
      <c r="K53" s="49">
        <v>0</v>
      </c>
      <c r="L53" s="49">
        <v>0</v>
      </c>
      <c r="M53" s="49">
        <v>52</v>
      </c>
      <c r="N53" s="49">
        <v>0</v>
      </c>
      <c r="O53" s="17">
        <f t="shared" si="0"/>
        <v>72</v>
      </c>
      <c r="P53" s="17">
        <f t="shared" si="1"/>
        <v>124</v>
      </c>
      <c r="R53" s="19"/>
      <c r="S53" s="19"/>
      <c r="T53"/>
    </row>
    <row r="54" spans="2:20" ht="23.1" customHeight="1" x14ac:dyDescent="0.25">
      <c r="B54" s="22" t="s">
        <v>81</v>
      </c>
      <c r="C54" s="49">
        <v>20</v>
      </c>
      <c r="D54" s="49">
        <v>45</v>
      </c>
      <c r="E54" s="49">
        <v>18</v>
      </c>
      <c r="F54" s="49">
        <v>20</v>
      </c>
      <c r="G54" s="49">
        <v>0</v>
      </c>
      <c r="H54" s="49">
        <v>0</v>
      </c>
      <c r="I54" s="49">
        <v>2</v>
      </c>
      <c r="J54" s="49">
        <v>0</v>
      </c>
      <c r="K54" s="49">
        <v>0</v>
      </c>
      <c r="L54" s="49">
        <v>0</v>
      </c>
      <c r="M54" s="49">
        <v>35</v>
      </c>
      <c r="N54" s="49">
        <v>0</v>
      </c>
      <c r="O54" s="17">
        <f t="shared" si="0"/>
        <v>105</v>
      </c>
      <c r="P54" s="17">
        <f t="shared" si="1"/>
        <v>140</v>
      </c>
      <c r="R54" s="19"/>
      <c r="S54" s="19"/>
      <c r="T54"/>
    </row>
    <row r="55" spans="2:20" ht="23.1" customHeight="1" x14ac:dyDescent="0.25">
      <c r="B55" s="22" t="s">
        <v>82</v>
      </c>
      <c r="C55" s="49">
        <v>35</v>
      </c>
      <c r="D55" s="49">
        <v>45</v>
      </c>
      <c r="E55" s="49">
        <v>10</v>
      </c>
      <c r="F55" s="49">
        <v>5</v>
      </c>
      <c r="G55" s="49">
        <v>0</v>
      </c>
      <c r="H55" s="49">
        <v>0</v>
      </c>
      <c r="I55" s="49">
        <v>4</v>
      </c>
      <c r="J55" s="49">
        <v>3</v>
      </c>
      <c r="K55" s="49">
        <v>0</v>
      </c>
      <c r="L55" s="49">
        <v>0</v>
      </c>
      <c r="M55" s="49">
        <v>45</v>
      </c>
      <c r="N55" s="49">
        <v>0</v>
      </c>
      <c r="O55" s="17">
        <f t="shared" si="0"/>
        <v>102</v>
      </c>
      <c r="P55" s="17">
        <f t="shared" si="1"/>
        <v>147</v>
      </c>
      <c r="R55" s="19"/>
      <c r="S55" s="19"/>
      <c r="T55"/>
    </row>
    <row r="56" spans="2:20" ht="23.1" customHeight="1" x14ac:dyDescent="0.25">
      <c r="B56" s="22" t="s">
        <v>83</v>
      </c>
      <c r="C56" s="49">
        <v>8</v>
      </c>
      <c r="D56" s="49">
        <v>9</v>
      </c>
      <c r="E56" s="49">
        <v>0</v>
      </c>
      <c r="F56" s="49">
        <v>0</v>
      </c>
      <c r="G56" s="49">
        <v>0</v>
      </c>
      <c r="H56" s="49">
        <v>0</v>
      </c>
      <c r="I56" s="49">
        <v>0</v>
      </c>
      <c r="J56" s="49">
        <v>0</v>
      </c>
      <c r="K56" s="49">
        <v>0</v>
      </c>
      <c r="L56" s="49">
        <v>0</v>
      </c>
      <c r="M56" s="49">
        <v>65</v>
      </c>
      <c r="N56" s="49">
        <v>0</v>
      </c>
      <c r="O56" s="17">
        <f t="shared" si="0"/>
        <v>17</v>
      </c>
      <c r="P56" s="17">
        <f t="shared" si="1"/>
        <v>82</v>
      </c>
      <c r="R56" s="19"/>
      <c r="S56" s="19"/>
      <c r="T56"/>
    </row>
    <row r="57" spans="2:20" ht="23.1" customHeight="1" x14ac:dyDescent="0.25">
      <c r="B57" s="22" t="s">
        <v>84</v>
      </c>
      <c r="C57" s="49">
        <v>44</v>
      </c>
      <c r="D57" s="49">
        <v>30</v>
      </c>
      <c r="E57" s="49">
        <v>3</v>
      </c>
      <c r="F57" s="49">
        <v>13</v>
      </c>
      <c r="G57" s="49">
        <v>0</v>
      </c>
      <c r="H57" s="49">
        <v>0</v>
      </c>
      <c r="I57" s="49">
        <v>1</v>
      </c>
      <c r="J57" s="49">
        <v>0</v>
      </c>
      <c r="K57" s="49">
        <v>0</v>
      </c>
      <c r="L57" s="49">
        <v>0</v>
      </c>
      <c r="M57" s="49">
        <v>63</v>
      </c>
      <c r="N57" s="49">
        <v>0</v>
      </c>
      <c r="O57" s="17">
        <f t="shared" si="0"/>
        <v>91</v>
      </c>
      <c r="P57" s="17">
        <f t="shared" si="1"/>
        <v>154</v>
      </c>
      <c r="R57" s="19"/>
      <c r="S57" s="19"/>
      <c r="T57"/>
    </row>
    <row r="58" spans="2:20" ht="23.1" customHeight="1" x14ac:dyDescent="0.25">
      <c r="B58" s="52" t="s">
        <v>18</v>
      </c>
      <c r="C58" s="16">
        <f t="shared" ref="C58:P58" si="21">SUM(C10:C57)</f>
        <v>890</v>
      </c>
      <c r="D58" s="16">
        <f t="shared" si="21"/>
        <v>1516</v>
      </c>
      <c r="E58" s="16">
        <f t="shared" si="21"/>
        <v>268</v>
      </c>
      <c r="F58" s="16">
        <f t="shared" si="21"/>
        <v>455</v>
      </c>
      <c r="G58" s="16">
        <f t="shared" si="21"/>
        <v>21</v>
      </c>
      <c r="H58" s="16">
        <f t="shared" si="21"/>
        <v>2</v>
      </c>
      <c r="I58" s="16">
        <f t="shared" si="21"/>
        <v>225</v>
      </c>
      <c r="J58" s="16">
        <f t="shared" si="21"/>
        <v>85</v>
      </c>
      <c r="K58" s="16">
        <f t="shared" si="21"/>
        <v>45</v>
      </c>
      <c r="L58" s="16">
        <f t="shared" si="21"/>
        <v>3</v>
      </c>
      <c r="M58" s="16">
        <f t="shared" si="21"/>
        <v>2838</v>
      </c>
      <c r="N58" s="16">
        <f t="shared" si="21"/>
        <v>0</v>
      </c>
      <c r="O58" s="16">
        <f t="shared" si="21"/>
        <v>3510</v>
      </c>
      <c r="P58" s="16">
        <f t="shared" si="21"/>
        <v>6348</v>
      </c>
      <c r="R58" s="19"/>
      <c r="S58" s="19"/>
      <c r="T58"/>
    </row>
    <row r="59" spans="2:20" ht="23.1" customHeight="1" x14ac:dyDescent="0.25">
      <c r="B59" s="52" t="s">
        <v>93</v>
      </c>
      <c r="C59" s="42">
        <f t="shared" ref="C59:N59" si="22">C58/$P$58</f>
        <v>0.14020163831127913</v>
      </c>
      <c r="D59" s="42">
        <f t="shared" si="22"/>
        <v>0.23881537492123503</v>
      </c>
      <c r="E59" s="42">
        <f t="shared" si="22"/>
        <v>4.2218021424070572E-2</v>
      </c>
      <c r="F59" s="42">
        <f t="shared" si="22"/>
        <v>7.1676118462507876E-2</v>
      </c>
      <c r="G59" s="42">
        <f t="shared" si="22"/>
        <v>3.3081285444234404E-3</v>
      </c>
      <c r="H59" s="42">
        <f t="shared" si="22"/>
        <v>3.15059861373661E-4</v>
      </c>
      <c r="I59" s="42">
        <f t="shared" si="22"/>
        <v>3.544423440453686E-2</v>
      </c>
      <c r="J59" s="42">
        <f t="shared" si="22"/>
        <v>1.3390044108380593E-2</v>
      </c>
      <c r="K59" s="42">
        <f t="shared" si="22"/>
        <v>7.0888468809073724E-3</v>
      </c>
      <c r="L59" s="42">
        <f t="shared" si="22"/>
        <v>4.7258979206049151E-4</v>
      </c>
      <c r="M59" s="42">
        <f t="shared" si="22"/>
        <v>0.44706994328922495</v>
      </c>
      <c r="N59" s="42">
        <f t="shared" si="22"/>
        <v>0</v>
      </c>
      <c r="R59" s="19"/>
      <c r="S59" s="19"/>
      <c r="T59"/>
    </row>
    <row r="60" spans="2:20" ht="23.1" customHeight="1" x14ac:dyDescent="0.25">
      <c r="B60" s="53" t="s">
        <v>94</v>
      </c>
      <c r="C60" s="43">
        <f t="shared" ref="C60:L60" si="23">C58/$O$58</f>
        <v>0.25356125356125359</v>
      </c>
      <c r="D60" s="43">
        <f t="shared" si="23"/>
        <v>0.43190883190883189</v>
      </c>
      <c r="E60" s="43">
        <f t="shared" si="23"/>
        <v>7.635327635327635E-2</v>
      </c>
      <c r="F60" s="43">
        <f t="shared" si="23"/>
        <v>0.12962962962962962</v>
      </c>
      <c r="G60" s="43">
        <f t="shared" si="23"/>
        <v>5.9829059829059833E-3</v>
      </c>
      <c r="H60" s="43">
        <f t="shared" si="23"/>
        <v>5.6980056980056976E-4</v>
      </c>
      <c r="I60" s="43">
        <f t="shared" si="23"/>
        <v>6.4102564102564097E-2</v>
      </c>
      <c r="J60" s="43">
        <f t="shared" si="23"/>
        <v>2.4216524216524215E-2</v>
      </c>
      <c r="K60" s="43">
        <f t="shared" si="23"/>
        <v>1.282051282051282E-2</v>
      </c>
      <c r="L60" s="43">
        <f t="shared" si="23"/>
        <v>8.547008547008547E-4</v>
      </c>
      <c r="M60" s="43"/>
      <c r="N60" s="43">
        <f>N58/$O$58</f>
        <v>0</v>
      </c>
      <c r="R60" s="19"/>
      <c r="S60" s="19"/>
      <c r="T60"/>
    </row>
    <row r="61" spans="2:20" ht="20.100000000000001" customHeight="1" x14ac:dyDescent="0.25">
      <c r="C61" s="18"/>
      <c r="R61" s="19"/>
      <c r="S61" s="19"/>
      <c r="T61"/>
    </row>
    <row r="62" spans="2:20" ht="20.100000000000001" customHeight="1" x14ac:dyDescent="0.25">
      <c r="C62" s="18"/>
      <c r="R62" s="19"/>
      <c r="S62" s="19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F126"/>
  <sheetViews>
    <sheetView view="pageBreakPreview" zoomScale="60" workbookViewId="0">
      <selection activeCell="V54" sqref="V5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3" t="s">
        <v>23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</row>
    <row r="2" spans="2:32" ht="20.100000000000001" customHeight="1" x14ac:dyDescent="0.25">
      <c r="B2" s="64" t="s">
        <v>95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 spans="2:32" ht="20.100000000000001" customHeight="1" x14ac:dyDescent="0.25">
      <c r="B3" s="21" t="s">
        <v>96</v>
      </c>
      <c r="C3" s="65" t="str">
        <f>'[4]24.09.19 Kyaliwajala-Kira'!C3:G3</f>
        <v xml:space="preserve">MCC - C2- STN072 - KIRA POLICE STATION RD </v>
      </c>
      <c r="D3" s="65"/>
      <c r="E3" s="65"/>
      <c r="F3" s="65"/>
      <c r="G3" s="65"/>
      <c r="H3" s="21"/>
      <c r="I3" s="21"/>
      <c r="J3" s="21"/>
      <c r="K3" s="21"/>
      <c r="L3" s="21"/>
      <c r="M3" s="21"/>
      <c r="N3" s="21"/>
      <c r="O3" s="21"/>
      <c r="P3" s="21"/>
      <c r="R3"/>
      <c r="S3" s="19"/>
      <c r="T3" s="19"/>
    </row>
    <row r="4" spans="2:32" ht="20.100000000000001" customHeight="1" x14ac:dyDescent="0.25"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R4"/>
      <c r="S4" s="19"/>
      <c r="T4" s="19"/>
    </row>
    <row r="5" spans="2:32" ht="20.100000000000001" customHeight="1" x14ac:dyDescent="0.25">
      <c r="C5" s="2" t="s">
        <v>3</v>
      </c>
      <c r="D5" s="35" t="str">
        <f>'[4]24.09.19 Kyaliwajala-Kira'!D5</f>
        <v>24.09.19</v>
      </c>
      <c r="F5" s="40" t="s">
        <v>1</v>
      </c>
      <c r="G5" s="60" t="str">
        <f>'[4]24.09.19 Kyaliwajala-Kira'!G5:H5</f>
        <v>KIRA POLICE STATION</v>
      </c>
      <c r="H5" s="61"/>
      <c r="I5" s="14"/>
      <c r="J5" s="2" t="s">
        <v>5</v>
      </c>
      <c r="K5" s="60" t="s">
        <v>170</v>
      </c>
      <c r="L5" s="61"/>
      <c r="M5" s="19"/>
      <c r="N5" s="19"/>
      <c r="R5"/>
      <c r="S5" s="19"/>
      <c r="T5" s="19"/>
    </row>
    <row r="6" spans="2:32" ht="23.25" customHeight="1" x14ac:dyDescent="0.25">
      <c r="C6" s="2" t="s">
        <v>4</v>
      </c>
      <c r="D6" s="66" t="s">
        <v>171</v>
      </c>
      <c r="E6" s="67"/>
      <c r="F6" s="2" t="s">
        <v>2</v>
      </c>
      <c r="G6" s="66" t="s">
        <v>172</v>
      </c>
      <c r="H6" s="67"/>
      <c r="J6" s="2" t="s">
        <v>21</v>
      </c>
      <c r="K6" s="60" t="str">
        <f>'[4]24.09.19 Kyaliwajala-Kira'!K6:L6</f>
        <v>Tracy</v>
      </c>
      <c r="L6" s="61"/>
      <c r="M6" s="19"/>
      <c r="N6" s="19"/>
      <c r="R6"/>
      <c r="S6" s="19"/>
      <c r="T6" s="19"/>
    </row>
    <row r="7" spans="2:32" ht="20.100000000000001" customHeight="1" x14ac:dyDescent="0.25">
      <c r="B7" s="2"/>
      <c r="I7" s="2"/>
      <c r="R7"/>
      <c r="S7" s="19"/>
      <c r="T7" s="19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2" t="s">
        <v>88</v>
      </c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6" t="s">
        <v>24</v>
      </c>
      <c r="T9" s="26" t="s">
        <v>25</v>
      </c>
      <c r="U9" s="26" t="s">
        <v>26</v>
      </c>
      <c r="V9" s="26" t="s">
        <v>27</v>
      </c>
      <c r="W9" s="26" t="s">
        <v>28</v>
      </c>
      <c r="X9" s="26" t="s">
        <v>29</v>
      </c>
      <c r="Y9" s="26" t="s">
        <v>30</v>
      </c>
      <c r="Z9" s="26" t="s">
        <v>31</v>
      </c>
      <c r="AA9" s="26" t="s">
        <v>32</v>
      </c>
      <c r="AB9" s="26" t="s">
        <v>33</v>
      </c>
      <c r="AC9" s="26" t="s">
        <v>34</v>
      </c>
      <c r="AD9" s="26" t="s">
        <v>35</v>
      </c>
      <c r="AE9" s="29" t="s">
        <v>89</v>
      </c>
      <c r="AF9" s="29" t="s">
        <v>22</v>
      </c>
    </row>
    <row r="10" spans="2:32" ht="23.1" customHeight="1" x14ac:dyDescent="0.25">
      <c r="B10" s="22" t="s">
        <v>37</v>
      </c>
      <c r="C10" s="49">
        <v>40</v>
      </c>
      <c r="D10" s="49">
        <v>80</v>
      </c>
      <c r="E10" s="49">
        <v>15</v>
      </c>
      <c r="F10" s="49">
        <v>20</v>
      </c>
      <c r="G10" s="49">
        <v>1</v>
      </c>
      <c r="H10" s="49">
        <v>0</v>
      </c>
      <c r="I10" s="49">
        <v>5</v>
      </c>
      <c r="J10" s="49">
        <v>0</v>
      </c>
      <c r="K10" s="49">
        <v>2</v>
      </c>
      <c r="L10" s="49">
        <v>0</v>
      </c>
      <c r="M10" s="49">
        <v>86</v>
      </c>
      <c r="N10" s="49">
        <v>0</v>
      </c>
      <c r="O10" s="17">
        <f t="shared" ref="O10:O57" si="0">SUM(C10:L10,N10)</f>
        <v>163</v>
      </c>
      <c r="P10" s="17">
        <f t="shared" ref="P10:P57" si="1">SUM(C10:N10)</f>
        <v>249</v>
      </c>
      <c r="R10" s="1" t="s">
        <v>6</v>
      </c>
      <c r="S10" s="17">
        <f t="shared" ref="S10:AF10" si="2">SUM(C10:C13)</f>
        <v>169</v>
      </c>
      <c r="T10" s="17">
        <f t="shared" si="2"/>
        <v>268</v>
      </c>
      <c r="U10" s="17">
        <f t="shared" si="2"/>
        <v>43</v>
      </c>
      <c r="V10" s="17">
        <f t="shared" si="2"/>
        <v>108</v>
      </c>
      <c r="W10" s="17">
        <f t="shared" si="2"/>
        <v>2</v>
      </c>
      <c r="X10" s="17">
        <f t="shared" si="2"/>
        <v>0</v>
      </c>
      <c r="Y10" s="17">
        <f t="shared" si="2"/>
        <v>27</v>
      </c>
      <c r="Z10" s="17">
        <f t="shared" si="2"/>
        <v>0</v>
      </c>
      <c r="AA10" s="17">
        <f t="shared" si="2"/>
        <v>6</v>
      </c>
      <c r="AB10" s="17">
        <f t="shared" si="2"/>
        <v>0</v>
      </c>
      <c r="AC10" s="17">
        <f t="shared" si="2"/>
        <v>434</v>
      </c>
      <c r="AD10" s="17">
        <f t="shared" si="2"/>
        <v>0</v>
      </c>
      <c r="AE10" s="30">
        <f t="shared" si="2"/>
        <v>623</v>
      </c>
      <c r="AF10" s="30">
        <f t="shared" si="2"/>
        <v>1057</v>
      </c>
    </row>
    <row r="11" spans="2:32" s="6" customFormat="1" ht="23.1" customHeight="1" x14ac:dyDescent="0.25">
      <c r="B11" s="22" t="s">
        <v>38</v>
      </c>
      <c r="C11" s="49">
        <v>46</v>
      </c>
      <c r="D11" s="49">
        <v>73</v>
      </c>
      <c r="E11" s="49">
        <v>12</v>
      </c>
      <c r="F11" s="49">
        <v>26</v>
      </c>
      <c r="G11" s="49">
        <v>1</v>
      </c>
      <c r="H11" s="49">
        <v>0</v>
      </c>
      <c r="I11" s="49">
        <v>7</v>
      </c>
      <c r="J11" s="49">
        <v>0</v>
      </c>
      <c r="K11" s="49">
        <v>2</v>
      </c>
      <c r="L11" s="49">
        <v>0</v>
      </c>
      <c r="M11" s="49">
        <v>88</v>
      </c>
      <c r="N11" s="49">
        <v>0</v>
      </c>
      <c r="O11" s="17">
        <f t="shared" si="0"/>
        <v>167</v>
      </c>
      <c r="P11" s="17">
        <f t="shared" si="1"/>
        <v>255</v>
      </c>
      <c r="R11" s="1" t="s">
        <v>7</v>
      </c>
      <c r="S11" s="17">
        <f t="shared" ref="S11:AF11" si="3">SUM(C14:C17)</f>
        <v>122</v>
      </c>
      <c r="T11" s="17">
        <f t="shared" si="3"/>
        <v>216</v>
      </c>
      <c r="U11" s="17">
        <f t="shared" si="3"/>
        <v>53</v>
      </c>
      <c r="V11" s="17">
        <f t="shared" si="3"/>
        <v>88</v>
      </c>
      <c r="W11" s="17">
        <f t="shared" si="3"/>
        <v>0</v>
      </c>
      <c r="X11" s="17">
        <f t="shared" si="3"/>
        <v>0</v>
      </c>
      <c r="Y11" s="17">
        <f t="shared" si="3"/>
        <v>17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435</v>
      </c>
      <c r="AD11" s="17">
        <f t="shared" si="3"/>
        <v>0</v>
      </c>
      <c r="AE11" s="30">
        <f t="shared" si="3"/>
        <v>497</v>
      </c>
      <c r="AF11" s="30">
        <f t="shared" si="3"/>
        <v>932</v>
      </c>
    </row>
    <row r="12" spans="2:32" ht="23.1" customHeight="1" x14ac:dyDescent="0.25">
      <c r="B12" s="22" t="s">
        <v>39</v>
      </c>
      <c r="C12" s="49">
        <v>51</v>
      </c>
      <c r="D12" s="49">
        <v>54</v>
      </c>
      <c r="E12" s="49">
        <v>9</v>
      </c>
      <c r="F12" s="49">
        <v>29</v>
      </c>
      <c r="G12" s="49">
        <v>0</v>
      </c>
      <c r="H12" s="49">
        <v>0</v>
      </c>
      <c r="I12" s="49">
        <v>4</v>
      </c>
      <c r="J12" s="49">
        <v>0</v>
      </c>
      <c r="K12" s="49">
        <v>2</v>
      </c>
      <c r="L12" s="49">
        <v>0</v>
      </c>
      <c r="M12" s="49">
        <v>116</v>
      </c>
      <c r="N12" s="49">
        <v>0</v>
      </c>
      <c r="O12" s="17">
        <f t="shared" si="0"/>
        <v>149</v>
      </c>
      <c r="P12" s="17">
        <f t="shared" si="1"/>
        <v>265</v>
      </c>
      <c r="R12" s="1" t="s">
        <v>8</v>
      </c>
      <c r="S12" s="17">
        <f t="shared" ref="S12:AF12" si="4">SUM(C18:C21)</f>
        <v>108</v>
      </c>
      <c r="T12" s="17">
        <f t="shared" si="4"/>
        <v>155</v>
      </c>
      <c r="U12" s="17">
        <f t="shared" si="4"/>
        <v>25</v>
      </c>
      <c r="V12" s="17">
        <f t="shared" si="4"/>
        <v>69</v>
      </c>
      <c r="W12" s="17">
        <f t="shared" si="4"/>
        <v>0</v>
      </c>
      <c r="X12" s="17">
        <f t="shared" si="4"/>
        <v>0</v>
      </c>
      <c r="Y12" s="17">
        <f t="shared" si="4"/>
        <v>32</v>
      </c>
      <c r="Z12" s="17">
        <f t="shared" si="4"/>
        <v>6</v>
      </c>
      <c r="AA12" s="17">
        <f t="shared" si="4"/>
        <v>1</v>
      </c>
      <c r="AB12" s="17">
        <f t="shared" si="4"/>
        <v>0</v>
      </c>
      <c r="AC12" s="17">
        <f t="shared" si="4"/>
        <v>370</v>
      </c>
      <c r="AD12" s="17">
        <f t="shared" si="4"/>
        <v>0</v>
      </c>
      <c r="AE12" s="30">
        <f t="shared" si="4"/>
        <v>396</v>
      </c>
      <c r="AF12" s="30">
        <f t="shared" si="4"/>
        <v>766</v>
      </c>
    </row>
    <row r="13" spans="2:32" ht="23.1" customHeight="1" x14ac:dyDescent="0.25">
      <c r="B13" s="22" t="s">
        <v>40</v>
      </c>
      <c r="C13" s="49">
        <v>32</v>
      </c>
      <c r="D13" s="49">
        <v>61</v>
      </c>
      <c r="E13" s="49">
        <v>7</v>
      </c>
      <c r="F13" s="49">
        <v>33</v>
      </c>
      <c r="G13" s="49">
        <v>0</v>
      </c>
      <c r="H13" s="49">
        <v>0</v>
      </c>
      <c r="I13" s="49">
        <v>11</v>
      </c>
      <c r="J13" s="49">
        <v>0</v>
      </c>
      <c r="K13" s="49">
        <v>0</v>
      </c>
      <c r="L13" s="49">
        <v>0</v>
      </c>
      <c r="M13" s="49">
        <v>144</v>
      </c>
      <c r="N13" s="49">
        <v>0</v>
      </c>
      <c r="O13" s="17">
        <f t="shared" si="0"/>
        <v>144</v>
      </c>
      <c r="P13" s="17">
        <f t="shared" si="1"/>
        <v>288</v>
      </c>
      <c r="R13" s="1" t="s">
        <v>9</v>
      </c>
      <c r="S13" s="17">
        <f t="shared" ref="S13:AF13" si="5">SUM(C22:C25)</f>
        <v>153</v>
      </c>
      <c r="T13" s="17">
        <f t="shared" si="5"/>
        <v>103</v>
      </c>
      <c r="U13" s="17">
        <f t="shared" si="5"/>
        <v>15</v>
      </c>
      <c r="V13" s="17">
        <f t="shared" si="5"/>
        <v>50</v>
      </c>
      <c r="W13" s="17">
        <f t="shared" si="5"/>
        <v>0</v>
      </c>
      <c r="X13" s="17">
        <f t="shared" si="5"/>
        <v>1</v>
      </c>
      <c r="Y13" s="17">
        <f t="shared" si="5"/>
        <v>28</v>
      </c>
      <c r="Z13" s="17">
        <f t="shared" si="5"/>
        <v>5</v>
      </c>
      <c r="AA13" s="17">
        <f t="shared" si="5"/>
        <v>3</v>
      </c>
      <c r="AB13" s="17">
        <f t="shared" si="5"/>
        <v>0</v>
      </c>
      <c r="AC13" s="17">
        <f t="shared" si="5"/>
        <v>288</v>
      </c>
      <c r="AD13" s="17">
        <f t="shared" si="5"/>
        <v>0</v>
      </c>
      <c r="AE13" s="30">
        <f t="shared" si="5"/>
        <v>358</v>
      </c>
      <c r="AF13" s="30">
        <f t="shared" si="5"/>
        <v>646</v>
      </c>
    </row>
    <row r="14" spans="2:32" ht="23.1" customHeight="1" x14ac:dyDescent="0.25">
      <c r="B14" s="22" t="s">
        <v>41</v>
      </c>
      <c r="C14" s="49">
        <v>33</v>
      </c>
      <c r="D14" s="49">
        <v>60</v>
      </c>
      <c r="E14" s="49">
        <v>15</v>
      </c>
      <c r="F14" s="49">
        <v>22</v>
      </c>
      <c r="G14" s="49">
        <v>0</v>
      </c>
      <c r="H14" s="49">
        <v>0</v>
      </c>
      <c r="I14" s="49">
        <v>1</v>
      </c>
      <c r="J14" s="49">
        <v>1</v>
      </c>
      <c r="K14" s="49">
        <v>0</v>
      </c>
      <c r="L14" s="49">
        <v>0</v>
      </c>
      <c r="M14" s="49">
        <v>100</v>
      </c>
      <c r="N14" s="49">
        <v>0</v>
      </c>
      <c r="O14" s="17">
        <f t="shared" si="0"/>
        <v>132</v>
      </c>
      <c r="P14" s="17">
        <f t="shared" si="1"/>
        <v>232</v>
      </c>
      <c r="R14" s="1" t="s">
        <v>10</v>
      </c>
      <c r="S14" s="17">
        <f t="shared" ref="S14:AF14" si="6">SUM(C26:C29)</f>
        <v>101</v>
      </c>
      <c r="T14" s="17">
        <f t="shared" si="6"/>
        <v>95</v>
      </c>
      <c r="U14" s="17">
        <f t="shared" si="6"/>
        <v>21</v>
      </c>
      <c r="V14" s="17">
        <f t="shared" si="6"/>
        <v>36</v>
      </c>
      <c r="W14" s="17">
        <f t="shared" si="6"/>
        <v>0</v>
      </c>
      <c r="X14" s="17">
        <f t="shared" si="6"/>
        <v>0</v>
      </c>
      <c r="Y14" s="17">
        <f t="shared" si="6"/>
        <v>20</v>
      </c>
      <c r="Z14" s="17">
        <f t="shared" si="6"/>
        <v>2</v>
      </c>
      <c r="AA14" s="17">
        <f t="shared" si="6"/>
        <v>12</v>
      </c>
      <c r="AB14" s="17">
        <f t="shared" si="6"/>
        <v>1</v>
      </c>
      <c r="AC14" s="17">
        <f t="shared" si="6"/>
        <v>258</v>
      </c>
      <c r="AD14" s="17">
        <f t="shared" si="6"/>
        <v>0</v>
      </c>
      <c r="AE14" s="30">
        <f t="shared" si="6"/>
        <v>288</v>
      </c>
      <c r="AF14" s="30">
        <f t="shared" si="6"/>
        <v>546</v>
      </c>
    </row>
    <row r="15" spans="2:32" ht="23.1" customHeight="1" x14ac:dyDescent="0.25">
      <c r="B15" s="22" t="s">
        <v>42</v>
      </c>
      <c r="C15" s="49">
        <v>32</v>
      </c>
      <c r="D15" s="49">
        <v>69</v>
      </c>
      <c r="E15" s="49">
        <v>5</v>
      </c>
      <c r="F15" s="49">
        <v>23</v>
      </c>
      <c r="G15" s="49">
        <v>0</v>
      </c>
      <c r="H15" s="49">
        <v>0</v>
      </c>
      <c r="I15" s="49">
        <v>5</v>
      </c>
      <c r="J15" s="49">
        <v>0</v>
      </c>
      <c r="K15" s="49">
        <v>0</v>
      </c>
      <c r="L15" s="49">
        <v>0</v>
      </c>
      <c r="M15" s="49">
        <v>114</v>
      </c>
      <c r="N15" s="49">
        <v>0</v>
      </c>
      <c r="O15" s="17">
        <f t="shared" si="0"/>
        <v>134</v>
      </c>
      <c r="P15" s="17">
        <f t="shared" si="1"/>
        <v>248</v>
      </c>
      <c r="R15" s="1" t="s">
        <v>11</v>
      </c>
      <c r="S15" s="17">
        <f t="shared" ref="S15:AF15" si="7">SUM(C30:C33)</f>
        <v>79</v>
      </c>
      <c r="T15" s="17">
        <f t="shared" si="7"/>
        <v>95</v>
      </c>
      <c r="U15" s="17">
        <f t="shared" si="7"/>
        <v>5</v>
      </c>
      <c r="V15" s="17">
        <f t="shared" si="7"/>
        <v>51</v>
      </c>
      <c r="W15" s="17">
        <f t="shared" si="7"/>
        <v>0</v>
      </c>
      <c r="X15" s="17">
        <f t="shared" si="7"/>
        <v>0</v>
      </c>
      <c r="Y15" s="17">
        <f t="shared" si="7"/>
        <v>30</v>
      </c>
      <c r="Z15" s="17">
        <f t="shared" si="7"/>
        <v>5</v>
      </c>
      <c r="AA15" s="17">
        <f t="shared" si="7"/>
        <v>7</v>
      </c>
      <c r="AB15" s="17">
        <f t="shared" si="7"/>
        <v>1</v>
      </c>
      <c r="AC15" s="17">
        <f t="shared" si="7"/>
        <v>295</v>
      </c>
      <c r="AD15" s="17">
        <f t="shared" si="7"/>
        <v>0</v>
      </c>
      <c r="AE15" s="30">
        <f t="shared" si="7"/>
        <v>273</v>
      </c>
      <c r="AF15" s="30">
        <f t="shared" si="7"/>
        <v>568</v>
      </c>
    </row>
    <row r="16" spans="2:32" ht="23.1" customHeight="1" x14ac:dyDescent="0.25">
      <c r="B16" s="22" t="s">
        <v>43</v>
      </c>
      <c r="C16" s="49">
        <v>27</v>
      </c>
      <c r="D16" s="49">
        <v>50</v>
      </c>
      <c r="E16" s="49">
        <v>20</v>
      </c>
      <c r="F16" s="49">
        <v>17</v>
      </c>
      <c r="G16" s="49">
        <v>0</v>
      </c>
      <c r="H16" s="49">
        <v>0</v>
      </c>
      <c r="I16" s="49">
        <v>4</v>
      </c>
      <c r="J16" s="49">
        <v>0</v>
      </c>
      <c r="K16" s="49">
        <v>0</v>
      </c>
      <c r="L16" s="49">
        <v>0</v>
      </c>
      <c r="M16" s="49">
        <v>102</v>
      </c>
      <c r="N16" s="49">
        <v>0</v>
      </c>
      <c r="O16" s="17">
        <f t="shared" si="0"/>
        <v>118</v>
      </c>
      <c r="P16" s="17">
        <f t="shared" si="1"/>
        <v>220</v>
      </c>
      <c r="R16" s="1" t="s">
        <v>12</v>
      </c>
      <c r="S16" s="17">
        <f t="shared" ref="S16:AF16" si="8">SUM(C34:C37)</f>
        <v>78</v>
      </c>
      <c r="T16" s="17">
        <f t="shared" si="8"/>
        <v>85</v>
      </c>
      <c r="U16" s="17">
        <f t="shared" si="8"/>
        <v>24</v>
      </c>
      <c r="V16" s="17">
        <f t="shared" si="8"/>
        <v>45</v>
      </c>
      <c r="W16" s="17">
        <f t="shared" si="8"/>
        <v>1</v>
      </c>
      <c r="X16" s="17">
        <f t="shared" si="8"/>
        <v>0</v>
      </c>
      <c r="Y16" s="17">
        <f t="shared" si="8"/>
        <v>34</v>
      </c>
      <c r="Z16" s="17">
        <f t="shared" si="8"/>
        <v>14</v>
      </c>
      <c r="AA16" s="17">
        <f t="shared" si="8"/>
        <v>8</v>
      </c>
      <c r="AB16" s="17">
        <f t="shared" si="8"/>
        <v>0</v>
      </c>
      <c r="AC16" s="17">
        <f t="shared" si="8"/>
        <v>215</v>
      </c>
      <c r="AD16" s="17">
        <f t="shared" si="8"/>
        <v>0</v>
      </c>
      <c r="AE16" s="30">
        <f t="shared" si="8"/>
        <v>289</v>
      </c>
      <c r="AF16" s="30">
        <f t="shared" si="8"/>
        <v>504</v>
      </c>
    </row>
    <row r="17" spans="2:32" ht="23.1" customHeight="1" x14ac:dyDescent="0.25">
      <c r="B17" s="22" t="s">
        <v>44</v>
      </c>
      <c r="C17" s="49">
        <v>30</v>
      </c>
      <c r="D17" s="49">
        <v>37</v>
      </c>
      <c r="E17" s="49">
        <v>13</v>
      </c>
      <c r="F17" s="49">
        <v>26</v>
      </c>
      <c r="G17" s="49">
        <v>0</v>
      </c>
      <c r="H17" s="49">
        <v>0</v>
      </c>
      <c r="I17" s="49">
        <v>7</v>
      </c>
      <c r="J17" s="49">
        <v>0</v>
      </c>
      <c r="K17" s="49">
        <v>0</v>
      </c>
      <c r="L17" s="49">
        <v>0</v>
      </c>
      <c r="M17" s="49">
        <v>119</v>
      </c>
      <c r="N17" s="49">
        <v>0</v>
      </c>
      <c r="O17" s="17">
        <f t="shared" si="0"/>
        <v>113</v>
      </c>
      <c r="P17" s="17">
        <f t="shared" si="1"/>
        <v>232</v>
      </c>
      <c r="R17" s="1" t="s">
        <v>13</v>
      </c>
      <c r="S17" s="17">
        <f t="shared" ref="S17:AF17" si="9">SUM(C38:C41)</f>
        <v>83</v>
      </c>
      <c r="T17" s="17">
        <f t="shared" si="9"/>
        <v>79</v>
      </c>
      <c r="U17" s="17">
        <f t="shared" si="9"/>
        <v>18</v>
      </c>
      <c r="V17" s="17">
        <f t="shared" si="9"/>
        <v>53</v>
      </c>
      <c r="W17" s="17">
        <f t="shared" si="9"/>
        <v>2</v>
      </c>
      <c r="X17" s="17">
        <f t="shared" si="9"/>
        <v>0</v>
      </c>
      <c r="Y17" s="17">
        <f t="shared" si="9"/>
        <v>26</v>
      </c>
      <c r="Z17" s="17">
        <f t="shared" si="9"/>
        <v>6</v>
      </c>
      <c r="AA17" s="17">
        <f t="shared" si="9"/>
        <v>12</v>
      </c>
      <c r="AB17" s="17">
        <f t="shared" si="9"/>
        <v>1</v>
      </c>
      <c r="AC17" s="17">
        <f t="shared" si="9"/>
        <v>199</v>
      </c>
      <c r="AD17" s="17">
        <f t="shared" si="9"/>
        <v>0</v>
      </c>
      <c r="AE17" s="30">
        <f t="shared" si="9"/>
        <v>280</v>
      </c>
      <c r="AF17" s="30">
        <f t="shared" si="9"/>
        <v>479</v>
      </c>
    </row>
    <row r="18" spans="2:32" ht="23.1" customHeight="1" x14ac:dyDescent="0.25">
      <c r="B18" s="22" t="s">
        <v>45</v>
      </c>
      <c r="C18" s="49">
        <v>28</v>
      </c>
      <c r="D18" s="49">
        <v>30</v>
      </c>
      <c r="E18" s="49">
        <v>5</v>
      </c>
      <c r="F18" s="49">
        <v>19</v>
      </c>
      <c r="G18" s="49">
        <v>0</v>
      </c>
      <c r="H18" s="49">
        <v>0</v>
      </c>
      <c r="I18" s="49">
        <v>6</v>
      </c>
      <c r="J18" s="49">
        <v>1</v>
      </c>
      <c r="K18" s="49">
        <v>1</v>
      </c>
      <c r="L18" s="49">
        <v>0</v>
      </c>
      <c r="M18" s="49">
        <v>93</v>
      </c>
      <c r="N18" s="49">
        <v>0</v>
      </c>
      <c r="O18" s="17">
        <f t="shared" si="0"/>
        <v>90</v>
      </c>
      <c r="P18" s="17">
        <f t="shared" si="1"/>
        <v>183</v>
      </c>
      <c r="R18" s="1" t="s">
        <v>14</v>
      </c>
      <c r="S18" s="17">
        <f t="shared" ref="S18:AF18" si="10">SUM(C42:C45)</f>
        <v>84</v>
      </c>
      <c r="T18" s="17">
        <f t="shared" si="10"/>
        <v>79</v>
      </c>
      <c r="U18" s="17">
        <f t="shared" si="10"/>
        <v>18</v>
      </c>
      <c r="V18" s="17">
        <f t="shared" si="10"/>
        <v>42</v>
      </c>
      <c r="W18" s="17">
        <f t="shared" si="10"/>
        <v>0</v>
      </c>
      <c r="X18" s="17">
        <f t="shared" si="10"/>
        <v>0</v>
      </c>
      <c r="Y18" s="17">
        <f t="shared" si="10"/>
        <v>18</v>
      </c>
      <c r="Z18" s="17">
        <f t="shared" si="10"/>
        <v>13</v>
      </c>
      <c r="AA18" s="17">
        <f t="shared" si="10"/>
        <v>5</v>
      </c>
      <c r="AB18" s="17">
        <f t="shared" si="10"/>
        <v>0</v>
      </c>
      <c r="AC18" s="17">
        <f t="shared" si="10"/>
        <v>165</v>
      </c>
      <c r="AD18" s="17">
        <f t="shared" si="10"/>
        <v>0</v>
      </c>
      <c r="AE18" s="30">
        <f t="shared" si="10"/>
        <v>259</v>
      </c>
      <c r="AF18" s="30">
        <f t="shared" si="10"/>
        <v>424</v>
      </c>
    </row>
    <row r="19" spans="2:32" ht="23.1" customHeight="1" x14ac:dyDescent="0.25">
      <c r="B19" s="22" t="s">
        <v>46</v>
      </c>
      <c r="C19" s="49">
        <v>23</v>
      </c>
      <c r="D19" s="49">
        <v>45</v>
      </c>
      <c r="E19" s="49">
        <v>6</v>
      </c>
      <c r="F19" s="49">
        <v>21</v>
      </c>
      <c r="G19" s="49">
        <v>0</v>
      </c>
      <c r="H19" s="49">
        <v>0</v>
      </c>
      <c r="I19" s="49">
        <v>13</v>
      </c>
      <c r="J19" s="49">
        <v>1</v>
      </c>
      <c r="K19" s="49">
        <v>0</v>
      </c>
      <c r="L19" s="49">
        <v>0</v>
      </c>
      <c r="M19" s="49">
        <v>80</v>
      </c>
      <c r="N19" s="49">
        <v>0</v>
      </c>
      <c r="O19" s="17">
        <f t="shared" si="0"/>
        <v>109</v>
      </c>
      <c r="P19" s="17">
        <f t="shared" si="1"/>
        <v>189</v>
      </c>
      <c r="R19" s="1" t="s">
        <v>15</v>
      </c>
      <c r="S19" s="17">
        <f t="shared" ref="S19:AF19" si="11">SUM(C46:C49)</f>
        <v>121</v>
      </c>
      <c r="T19" s="17">
        <f t="shared" si="11"/>
        <v>157</v>
      </c>
      <c r="U19" s="17">
        <f t="shared" si="11"/>
        <v>23</v>
      </c>
      <c r="V19" s="17">
        <f t="shared" si="11"/>
        <v>52</v>
      </c>
      <c r="W19" s="17">
        <f t="shared" si="11"/>
        <v>2</v>
      </c>
      <c r="X19" s="17">
        <f t="shared" si="11"/>
        <v>0</v>
      </c>
      <c r="Y19" s="17">
        <f t="shared" si="11"/>
        <v>36</v>
      </c>
      <c r="Z19" s="17">
        <f t="shared" si="11"/>
        <v>2</v>
      </c>
      <c r="AA19" s="17">
        <f t="shared" si="11"/>
        <v>5</v>
      </c>
      <c r="AB19" s="17">
        <f t="shared" si="11"/>
        <v>0</v>
      </c>
      <c r="AC19" s="17">
        <f t="shared" si="11"/>
        <v>287</v>
      </c>
      <c r="AD19" s="17">
        <f t="shared" si="11"/>
        <v>0</v>
      </c>
      <c r="AE19" s="30">
        <f t="shared" si="11"/>
        <v>398</v>
      </c>
      <c r="AF19" s="30">
        <f t="shared" si="11"/>
        <v>685</v>
      </c>
    </row>
    <row r="20" spans="2:32" ht="23.1" customHeight="1" x14ac:dyDescent="0.25">
      <c r="B20" s="22" t="s">
        <v>47</v>
      </c>
      <c r="C20" s="49">
        <v>35</v>
      </c>
      <c r="D20" s="49">
        <v>44</v>
      </c>
      <c r="E20" s="49">
        <v>5</v>
      </c>
      <c r="F20" s="49">
        <v>14</v>
      </c>
      <c r="G20" s="49">
        <v>0</v>
      </c>
      <c r="H20" s="49">
        <v>0</v>
      </c>
      <c r="I20" s="49">
        <v>8</v>
      </c>
      <c r="J20" s="49">
        <v>2</v>
      </c>
      <c r="K20" s="49">
        <v>0</v>
      </c>
      <c r="L20" s="49">
        <v>0</v>
      </c>
      <c r="M20" s="49">
        <v>111</v>
      </c>
      <c r="N20" s="49">
        <v>0</v>
      </c>
      <c r="O20" s="17">
        <f t="shared" si="0"/>
        <v>108</v>
      </c>
      <c r="P20" s="17">
        <f t="shared" si="1"/>
        <v>219</v>
      </c>
      <c r="R20" s="1" t="s">
        <v>16</v>
      </c>
      <c r="S20" s="17">
        <f t="shared" ref="S20:AF20" si="12">SUM(C50:C53)</f>
        <v>118</v>
      </c>
      <c r="T20" s="17">
        <f t="shared" si="12"/>
        <v>160</v>
      </c>
      <c r="U20" s="17">
        <f t="shared" si="12"/>
        <v>25</v>
      </c>
      <c r="V20" s="17">
        <f t="shared" si="12"/>
        <v>66</v>
      </c>
      <c r="W20" s="17">
        <f t="shared" si="12"/>
        <v>4</v>
      </c>
      <c r="X20" s="17">
        <f t="shared" si="12"/>
        <v>0</v>
      </c>
      <c r="Y20" s="17">
        <f t="shared" si="12"/>
        <v>31</v>
      </c>
      <c r="Z20" s="17">
        <f t="shared" si="12"/>
        <v>3</v>
      </c>
      <c r="AA20" s="17">
        <f t="shared" si="12"/>
        <v>3</v>
      </c>
      <c r="AB20" s="17">
        <f t="shared" si="12"/>
        <v>2</v>
      </c>
      <c r="AC20" s="17">
        <f t="shared" si="12"/>
        <v>354</v>
      </c>
      <c r="AD20" s="17">
        <f t="shared" si="12"/>
        <v>0</v>
      </c>
      <c r="AE20" s="30">
        <f t="shared" si="12"/>
        <v>412</v>
      </c>
      <c r="AF20" s="30">
        <f t="shared" si="12"/>
        <v>766</v>
      </c>
    </row>
    <row r="21" spans="2:32" ht="23.1" customHeight="1" x14ac:dyDescent="0.25">
      <c r="B21" s="22" t="s">
        <v>48</v>
      </c>
      <c r="C21" s="49">
        <v>22</v>
      </c>
      <c r="D21" s="49">
        <v>36</v>
      </c>
      <c r="E21" s="49">
        <v>9</v>
      </c>
      <c r="F21" s="49">
        <v>15</v>
      </c>
      <c r="G21" s="49">
        <v>0</v>
      </c>
      <c r="H21" s="49">
        <v>0</v>
      </c>
      <c r="I21" s="49">
        <v>5</v>
      </c>
      <c r="J21" s="49">
        <v>2</v>
      </c>
      <c r="K21" s="49">
        <v>0</v>
      </c>
      <c r="L21" s="49">
        <v>0</v>
      </c>
      <c r="M21" s="49">
        <v>86</v>
      </c>
      <c r="N21" s="49">
        <v>0</v>
      </c>
      <c r="O21" s="17">
        <f t="shared" si="0"/>
        <v>89</v>
      </c>
      <c r="P21" s="17">
        <f t="shared" si="1"/>
        <v>175</v>
      </c>
      <c r="R21" s="35" t="s">
        <v>20</v>
      </c>
      <c r="S21" s="33">
        <f t="shared" ref="S21:AF21" si="13">SUM(C54:C57)</f>
        <v>108</v>
      </c>
      <c r="T21" s="17">
        <f t="shared" si="13"/>
        <v>174</v>
      </c>
      <c r="U21" s="17">
        <f t="shared" si="13"/>
        <v>17</v>
      </c>
      <c r="V21" s="17">
        <f t="shared" si="13"/>
        <v>35</v>
      </c>
      <c r="W21" s="17">
        <f t="shared" si="13"/>
        <v>4</v>
      </c>
      <c r="X21" s="17">
        <f t="shared" si="13"/>
        <v>0</v>
      </c>
      <c r="Y21" s="17">
        <f t="shared" si="13"/>
        <v>26</v>
      </c>
      <c r="Z21" s="17">
        <f t="shared" si="13"/>
        <v>4</v>
      </c>
      <c r="AA21" s="17">
        <f t="shared" si="13"/>
        <v>2</v>
      </c>
      <c r="AB21" s="17">
        <f t="shared" si="13"/>
        <v>0</v>
      </c>
      <c r="AC21" s="17">
        <f t="shared" si="13"/>
        <v>420</v>
      </c>
      <c r="AD21" s="17">
        <f t="shared" si="13"/>
        <v>0</v>
      </c>
      <c r="AE21" s="30">
        <f t="shared" si="13"/>
        <v>370</v>
      </c>
      <c r="AF21" s="30">
        <f t="shared" si="13"/>
        <v>790</v>
      </c>
    </row>
    <row r="22" spans="2:32" ht="23.1" customHeight="1" x14ac:dyDescent="0.25">
      <c r="B22" s="22" t="s">
        <v>49</v>
      </c>
      <c r="C22" s="49">
        <v>37</v>
      </c>
      <c r="D22" s="49">
        <v>30</v>
      </c>
      <c r="E22" s="49">
        <v>5</v>
      </c>
      <c r="F22" s="49">
        <v>14</v>
      </c>
      <c r="G22" s="49">
        <v>0</v>
      </c>
      <c r="H22" s="49">
        <v>0</v>
      </c>
      <c r="I22" s="49">
        <v>6</v>
      </c>
      <c r="J22" s="49">
        <v>1</v>
      </c>
      <c r="K22" s="49">
        <v>0</v>
      </c>
      <c r="L22" s="49">
        <v>0</v>
      </c>
      <c r="M22" s="49">
        <v>61</v>
      </c>
      <c r="N22" s="49">
        <v>0</v>
      </c>
      <c r="O22" s="17">
        <f t="shared" si="0"/>
        <v>93</v>
      </c>
      <c r="P22" s="17">
        <f t="shared" si="1"/>
        <v>154</v>
      </c>
      <c r="R22" s="50" t="s">
        <v>90</v>
      </c>
      <c r="S22" s="51">
        <f>MAX(S10:S12)</f>
        <v>169</v>
      </c>
      <c r="T22" s="51">
        <f t="shared" ref="T22:AF22" si="14">MAX(T10:T12)</f>
        <v>268</v>
      </c>
      <c r="U22" s="51">
        <f t="shared" si="14"/>
        <v>53</v>
      </c>
      <c r="V22" s="51">
        <f t="shared" si="14"/>
        <v>108</v>
      </c>
      <c r="W22" s="51">
        <f t="shared" si="14"/>
        <v>2</v>
      </c>
      <c r="X22" s="51">
        <f t="shared" si="14"/>
        <v>0</v>
      </c>
      <c r="Y22" s="51">
        <f t="shared" si="14"/>
        <v>32</v>
      </c>
      <c r="Z22" s="51">
        <f t="shared" si="14"/>
        <v>6</v>
      </c>
      <c r="AA22" s="51">
        <f t="shared" si="14"/>
        <v>6</v>
      </c>
      <c r="AB22" s="51">
        <f t="shared" si="14"/>
        <v>0</v>
      </c>
      <c r="AC22" s="51">
        <f t="shared" si="14"/>
        <v>435</v>
      </c>
      <c r="AD22" s="51">
        <f t="shared" si="14"/>
        <v>0</v>
      </c>
      <c r="AE22" s="39">
        <f t="shared" si="14"/>
        <v>623</v>
      </c>
      <c r="AF22" s="39">
        <f t="shared" si="14"/>
        <v>1057</v>
      </c>
    </row>
    <row r="23" spans="2:32" ht="23.1" customHeight="1" x14ac:dyDescent="0.25">
      <c r="B23" s="22" t="s">
        <v>50</v>
      </c>
      <c r="C23" s="49">
        <v>55</v>
      </c>
      <c r="D23" s="49">
        <v>30</v>
      </c>
      <c r="E23" s="49">
        <v>4</v>
      </c>
      <c r="F23" s="49">
        <v>10</v>
      </c>
      <c r="G23" s="49">
        <v>0</v>
      </c>
      <c r="H23" s="49">
        <v>0</v>
      </c>
      <c r="I23" s="49">
        <v>5</v>
      </c>
      <c r="J23" s="49">
        <v>1</v>
      </c>
      <c r="K23" s="49">
        <v>0</v>
      </c>
      <c r="L23" s="49">
        <v>0</v>
      </c>
      <c r="M23" s="49">
        <v>92</v>
      </c>
      <c r="N23" s="49">
        <v>0</v>
      </c>
      <c r="O23" s="17">
        <f t="shared" si="0"/>
        <v>105</v>
      </c>
      <c r="P23" s="17">
        <f t="shared" si="1"/>
        <v>197</v>
      </c>
      <c r="R23" s="50" t="s">
        <v>91</v>
      </c>
      <c r="S23" s="51">
        <f>MAX(S13:S18)</f>
        <v>153</v>
      </c>
      <c r="T23" s="51">
        <f t="shared" ref="T23:AF23" si="15">MAX(T13:T18)</f>
        <v>103</v>
      </c>
      <c r="U23" s="51">
        <f t="shared" si="15"/>
        <v>24</v>
      </c>
      <c r="V23" s="51">
        <f t="shared" si="15"/>
        <v>53</v>
      </c>
      <c r="W23" s="51">
        <f t="shared" si="15"/>
        <v>2</v>
      </c>
      <c r="X23" s="51">
        <f t="shared" si="15"/>
        <v>1</v>
      </c>
      <c r="Y23" s="51">
        <f t="shared" si="15"/>
        <v>34</v>
      </c>
      <c r="Z23" s="51">
        <f t="shared" si="15"/>
        <v>14</v>
      </c>
      <c r="AA23" s="51">
        <f t="shared" si="15"/>
        <v>12</v>
      </c>
      <c r="AB23" s="51">
        <f t="shared" si="15"/>
        <v>1</v>
      </c>
      <c r="AC23" s="51">
        <f t="shared" si="15"/>
        <v>295</v>
      </c>
      <c r="AD23" s="51">
        <f t="shared" si="15"/>
        <v>0</v>
      </c>
      <c r="AE23" s="39">
        <f t="shared" si="15"/>
        <v>358</v>
      </c>
      <c r="AF23" s="39">
        <f t="shared" si="15"/>
        <v>646</v>
      </c>
    </row>
    <row r="24" spans="2:32" ht="23.1" customHeight="1" x14ac:dyDescent="0.25">
      <c r="B24" s="22" t="s">
        <v>51</v>
      </c>
      <c r="C24" s="49">
        <v>36</v>
      </c>
      <c r="D24" s="49">
        <v>30</v>
      </c>
      <c r="E24" s="49">
        <v>4</v>
      </c>
      <c r="F24" s="49">
        <v>10</v>
      </c>
      <c r="G24" s="49">
        <v>0</v>
      </c>
      <c r="H24" s="49">
        <v>0</v>
      </c>
      <c r="I24" s="49">
        <v>5</v>
      </c>
      <c r="J24" s="49">
        <v>2</v>
      </c>
      <c r="K24" s="49">
        <v>1</v>
      </c>
      <c r="L24" s="49">
        <v>0</v>
      </c>
      <c r="M24" s="49">
        <v>73</v>
      </c>
      <c r="N24" s="49">
        <v>0</v>
      </c>
      <c r="O24" s="17">
        <f t="shared" si="0"/>
        <v>88</v>
      </c>
      <c r="P24" s="17">
        <f t="shared" si="1"/>
        <v>161</v>
      </c>
      <c r="R24" s="50" t="s">
        <v>92</v>
      </c>
      <c r="S24" s="51">
        <f>MAX(S19:S21)</f>
        <v>121</v>
      </c>
      <c r="T24" s="51">
        <f t="shared" ref="T24:AF24" si="16">MAX(T19:T21)</f>
        <v>174</v>
      </c>
      <c r="U24" s="51">
        <f t="shared" si="16"/>
        <v>25</v>
      </c>
      <c r="V24" s="51">
        <f t="shared" si="16"/>
        <v>66</v>
      </c>
      <c r="W24" s="51">
        <f t="shared" si="16"/>
        <v>4</v>
      </c>
      <c r="X24" s="51">
        <f t="shared" si="16"/>
        <v>0</v>
      </c>
      <c r="Y24" s="51">
        <f t="shared" si="16"/>
        <v>36</v>
      </c>
      <c r="Z24" s="51">
        <f t="shared" si="16"/>
        <v>4</v>
      </c>
      <c r="AA24" s="51">
        <f t="shared" si="16"/>
        <v>5</v>
      </c>
      <c r="AB24" s="51">
        <f t="shared" si="16"/>
        <v>2</v>
      </c>
      <c r="AC24" s="51">
        <f t="shared" si="16"/>
        <v>420</v>
      </c>
      <c r="AD24" s="51">
        <f t="shared" si="16"/>
        <v>0</v>
      </c>
      <c r="AE24" s="39">
        <f t="shared" si="16"/>
        <v>412</v>
      </c>
      <c r="AF24" s="39">
        <f t="shared" si="16"/>
        <v>790</v>
      </c>
    </row>
    <row r="25" spans="2:32" ht="23.1" customHeight="1" x14ac:dyDescent="0.25">
      <c r="B25" s="22" t="s">
        <v>52</v>
      </c>
      <c r="C25" s="49">
        <v>25</v>
      </c>
      <c r="D25" s="49">
        <v>13</v>
      </c>
      <c r="E25" s="49">
        <v>2</v>
      </c>
      <c r="F25" s="49">
        <v>16</v>
      </c>
      <c r="G25" s="49">
        <v>0</v>
      </c>
      <c r="H25" s="49">
        <v>1</v>
      </c>
      <c r="I25" s="49">
        <v>12</v>
      </c>
      <c r="J25" s="49">
        <v>1</v>
      </c>
      <c r="K25" s="49">
        <v>2</v>
      </c>
      <c r="L25" s="49">
        <v>0</v>
      </c>
      <c r="M25" s="49">
        <v>62</v>
      </c>
      <c r="N25" s="49">
        <v>0</v>
      </c>
      <c r="O25" s="17">
        <f t="shared" si="0"/>
        <v>72</v>
      </c>
      <c r="P25" s="17">
        <f t="shared" si="1"/>
        <v>134</v>
      </c>
      <c r="R25" s="36" t="s">
        <v>85</v>
      </c>
      <c r="S25" s="34">
        <f t="shared" ref="S25:AF25" si="17">SUM(S10:S12)</f>
        <v>399</v>
      </c>
      <c r="T25" s="16">
        <f t="shared" si="17"/>
        <v>639</v>
      </c>
      <c r="U25" s="16">
        <f t="shared" si="17"/>
        <v>121</v>
      </c>
      <c r="V25" s="16">
        <f t="shared" si="17"/>
        <v>265</v>
      </c>
      <c r="W25" s="16">
        <f t="shared" si="17"/>
        <v>2</v>
      </c>
      <c r="X25" s="16">
        <f t="shared" si="17"/>
        <v>0</v>
      </c>
      <c r="Y25" s="16">
        <f t="shared" si="17"/>
        <v>76</v>
      </c>
      <c r="Z25" s="16">
        <f t="shared" si="17"/>
        <v>7</v>
      </c>
      <c r="AA25" s="16">
        <f t="shared" si="17"/>
        <v>7</v>
      </c>
      <c r="AB25" s="16">
        <f t="shared" si="17"/>
        <v>0</v>
      </c>
      <c r="AC25" s="16">
        <f t="shared" si="17"/>
        <v>1239</v>
      </c>
      <c r="AD25" s="16">
        <f t="shared" si="17"/>
        <v>0</v>
      </c>
      <c r="AE25" s="31">
        <f t="shared" si="17"/>
        <v>1516</v>
      </c>
      <c r="AF25" s="31">
        <f t="shared" si="17"/>
        <v>2755</v>
      </c>
    </row>
    <row r="26" spans="2:32" ht="23.1" customHeight="1" x14ac:dyDescent="0.25">
      <c r="B26" s="22" t="s">
        <v>53</v>
      </c>
      <c r="C26" s="49">
        <v>23</v>
      </c>
      <c r="D26" s="49">
        <v>26</v>
      </c>
      <c r="E26" s="49">
        <v>7</v>
      </c>
      <c r="F26" s="49">
        <v>5</v>
      </c>
      <c r="G26" s="49">
        <v>0</v>
      </c>
      <c r="H26" s="49">
        <v>0</v>
      </c>
      <c r="I26" s="49">
        <v>8</v>
      </c>
      <c r="J26" s="49">
        <v>2</v>
      </c>
      <c r="K26" s="49">
        <v>1</v>
      </c>
      <c r="L26" s="49">
        <v>0</v>
      </c>
      <c r="M26" s="49">
        <v>66</v>
      </c>
      <c r="N26" s="49">
        <v>0</v>
      </c>
      <c r="O26" s="17">
        <f t="shared" si="0"/>
        <v>72</v>
      </c>
      <c r="P26" s="17">
        <f t="shared" si="1"/>
        <v>138</v>
      </c>
      <c r="R26" s="27" t="s">
        <v>86</v>
      </c>
      <c r="S26" s="16">
        <f t="shared" ref="S26:AF26" si="18">SUM(S13:S18)</f>
        <v>578</v>
      </c>
      <c r="T26" s="16">
        <f t="shared" si="18"/>
        <v>536</v>
      </c>
      <c r="U26" s="16">
        <f t="shared" si="18"/>
        <v>101</v>
      </c>
      <c r="V26" s="16">
        <f t="shared" si="18"/>
        <v>277</v>
      </c>
      <c r="W26" s="16">
        <f t="shared" si="18"/>
        <v>3</v>
      </c>
      <c r="X26" s="16">
        <f t="shared" si="18"/>
        <v>1</v>
      </c>
      <c r="Y26" s="16">
        <f t="shared" si="18"/>
        <v>156</v>
      </c>
      <c r="Z26" s="16">
        <f t="shared" si="18"/>
        <v>45</v>
      </c>
      <c r="AA26" s="16">
        <f t="shared" si="18"/>
        <v>47</v>
      </c>
      <c r="AB26" s="16">
        <f t="shared" si="18"/>
        <v>3</v>
      </c>
      <c r="AC26" s="16">
        <f t="shared" si="18"/>
        <v>1420</v>
      </c>
      <c r="AD26" s="16">
        <f t="shared" si="18"/>
        <v>0</v>
      </c>
      <c r="AE26" s="31">
        <f t="shared" si="18"/>
        <v>1747</v>
      </c>
      <c r="AF26" s="31">
        <f t="shared" si="18"/>
        <v>3167</v>
      </c>
    </row>
    <row r="27" spans="2:32" ht="23.1" customHeight="1" x14ac:dyDescent="0.25">
      <c r="B27" s="22" t="s">
        <v>54</v>
      </c>
      <c r="C27" s="49">
        <v>20</v>
      </c>
      <c r="D27" s="49">
        <v>22</v>
      </c>
      <c r="E27" s="49">
        <v>2</v>
      </c>
      <c r="F27" s="49">
        <v>10</v>
      </c>
      <c r="G27" s="49">
        <v>0</v>
      </c>
      <c r="H27" s="49">
        <v>0</v>
      </c>
      <c r="I27" s="49">
        <v>4</v>
      </c>
      <c r="J27" s="49">
        <v>0</v>
      </c>
      <c r="K27" s="49">
        <v>1</v>
      </c>
      <c r="L27" s="49">
        <v>0</v>
      </c>
      <c r="M27" s="49">
        <v>63</v>
      </c>
      <c r="N27" s="49">
        <v>0</v>
      </c>
      <c r="O27" s="17">
        <f t="shared" si="0"/>
        <v>59</v>
      </c>
      <c r="P27" s="17">
        <f t="shared" si="1"/>
        <v>122</v>
      </c>
      <c r="R27" s="28" t="s">
        <v>87</v>
      </c>
      <c r="S27" s="16">
        <f t="shared" ref="S27:AF27" si="19">SUM(S19:S21)</f>
        <v>347</v>
      </c>
      <c r="T27" s="16">
        <f t="shared" si="19"/>
        <v>491</v>
      </c>
      <c r="U27" s="16">
        <f t="shared" si="19"/>
        <v>65</v>
      </c>
      <c r="V27" s="16">
        <f t="shared" si="19"/>
        <v>153</v>
      </c>
      <c r="W27" s="16">
        <f t="shared" si="19"/>
        <v>10</v>
      </c>
      <c r="X27" s="16">
        <f t="shared" si="19"/>
        <v>0</v>
      </c>
      <c r="Y27" s="16">
        <f t="shared" si="19"/>
        <v>93</v>
      </c>
      <c r="Z27" s="16">
        <f t="shared" si="19"/>
        <v>9</v>
      </c>
      <c r="AA27" s="16">
        <f t="shared" si="19"/>
        <v>10</v>
      </c>
      <c r="AB27" s="16">
        <f t="shared" si="19"/>
        <v>2</v>
      </c>
      <c r="AC27" s="16">
        <f t="shared" si="19"/>
        <v>1061</v>
      </c>
      <c r="AD27" s="16">
        <f t="shared" si="19"/>
        <v>0</v>
      </c>
      <c r="AE27" s="31">
        <f t="shared" si="19"/>
        <v>1180</v>
      </c>
      <c r="AF27" s="31">
        <f t="shared" si="19"/>
        <v>2241</v>
      </c>
    </row>
    <row r="28" spans="2:32" ht="23.1" customHeight="1" x14ac:dyDescent="0.25">
      <c r="B28" s="22" t="s">
        <v>55</v>
      </c>
      <c r="C28" s="49">
        <v>21</v>
      </c>
      <c r="D28" s="49">
        <v>21</v>
      </c>
      <c r="E28" s="49">
        <v>4</v>
      </c>
      <c r="F28" s="49">
        <v>7</v>
      </c>
      <c r="G28" s="49">
        <v>0</v>
      </c>
      <c r="H28" s="49">
        <v>0</v>
      </c>
      <c r="I28" s="49">
        <v>5</v>
      </c>
      <c r="J28" s="49">
        <v>0</v>
      </c>
      <c r="K28" s="49">
        <v>1</v>
      </c>
      <c r="L28" s="49">
        <v>0</v>
      </c>
      <c r="M28" s="49">
        <v>64</v>
      </c>
      <c r="N28" s="49">
        <v>0</v>
      </c>
      <c r="O28" s="17">
        <f t="shared" si="0"/>
        <v>59</v>
      </c>
      <c r="P28" s="17">
        <f t="shared" si="1"/>
        <v>123</v>
      </c>
      <c r="R28" s="5" t="s">
        <v>17</v>
      </c>
      <c r="S28" s="16">
        <f t="shared" ref="S28:AF28" si="20">SUM(S10:S21)</f>
        <v>1324</v>
      </c>
      <c r="T28" s="16">
        <f t="shared" si="20"/>
        <v>1666</v>
      </c>
      <c r="U28" s="16">
        <f t="shared" si="20"/>
        <v>287</v>
      </c>
      <c r="V28" s="16">
        <f t="shared" si="20"/>
        <v>695</v>
      </c>
      <c r="W28" s="16">
        <f t="shared" si="20"/>
        <v>15</v>
      </c>
      <c r="X28" s="16">
        <f t="shared" si="20"/>
        <v>1</v>
      </c>
      <c r="Y28" s="16">
        <f t="shared" si="20"/>
        <v>325</v>
      </c>
      <c r="Z28" s="16">
        <f t="shared" si="20"/>
        <v>61</v>
      </c>
      <c r="AA28" s="16">
        <f t="shared" si="20"/>
        <v>64</v>
      </c>
      <c r="AB28" s="16">
        <f t="shared" si="20"/>
        <v>5</v>
      </c>
      <c r="AC28" s="16">
        <f t="shared" si="20"/>
        <v>3720</v>
      </c>
      <c r="AD28" s="16">
        <f t="shared" si="20"/>
        <v>0</v>
      </c>
      <c r="AE28" s="31">
        <f t="shared" si="20"/>
        <v>4443</v>
      </c>
      <c r="AF28" s="31">
        <f t="shared" si="20"/>
        <v>8163</v>
      </c>
    </row>
    <row r="29" spans="2:32" ht="23.1" customHeight="1" x14ac:dyDescent="0.25">
      <c r="B29" s="22" t="s">
        <v>56</v>
      </c>
      <c r="C29" s="49">
        <v>37</v>
      </c>
      <c r="D29" s="49">
        <v>26</v>
      </c>
      <c r="E29" s="49">
        <v>8</v>
      </c>
      <c r="F29" s="49">
        <v>14</v>
      </c>
      <c r="G29" s="49">
        <v>0</v>
      </c>
      <c r="H29" s="49">
        <v>0</v>
      </c>
      <c r="I29" s="49">
        <v>3</v>
      </c>
      <c r="J29" s="49">
        <v>0</v>
      </c>
      <c r="K29" s="49">
        <v>9</v>
      </c>
      <c r="L29" s="49">
        <v>1</v>
      </c>
      <c r="M29" s="49">
        <v>65</v>
      </c>
      <c r="N29" s="49">
        <v>0</v>
      </c>
      <c r="O29" s="17">
        <f t="shared" si="0"/>
        <v>98</v>
      </c>
      <c r="P29" s="17">
        <f t="shared" si="1"/>
        <v>163</v>
      </c>
      <c r="R29"/>
      <c r="S29" s="20"/>
      <c r="T29" s="19"/>
    </row>
    <row r="30" spans="2:32" ht="23.1" customHeight="1" x14ac:dyDescent="0.25">
      <c r="B30" s="22" t="s">
        <v>57</v>
      </c>
      <c r="C30" s="49">
        <v>25</v>
      </c>
      <c r="D30" s="49">
        <v>9</v>
      </c>
      <c r="E30" s="49">
        <v>1</v>
      </c>
      <c r="F30" s="49">
        <v>11</v>
      </c>
      <c r="G30" s="49">
        <v>0</v>
      </c>
      <c r="H30" s="49">
        <v>0</v>
      </c>
      <c r="I30" s="49">
        <v>7</v>
      </c>
      <c r="J30" s="49">
        <v>2</v>
      </c>
      <c r="K30" s="49">
        <v>0</v>
      </c>
      <c r="L30" s="49">
        <v>0</v>
      </c>
      <c r="M30" s="49">
        <v>64</v>
      </c>
      <c r="N30" s="49">
        <v>0</v>
      </c>
      <c r="O30" s="17">
        <f t="shared" si="0"/>
        <v>55</v>
      </c>
      <c r="P30" s="17">
        <f t="shared" si="1"/>
        <v>119</v>
      </c>
      <c r="R30"/>
      <c r="S30" s="19"/>
      <c r="T30" s="19"/>
    </row>
    <row r="31" spans="2:32" ht="23.1" customHeight="1" x14ac:dyDescent="0.25">
      <c r="B31" s="23" t="s">
        <v>58</v>
      </c>
      <c r="C31" s="49">
        <v>22</v>
      </c>
      <c r="D31" s="49">
        <v>29</v>
      </c>
      <c r="E31" s="49">
        <v>0</v>
      </c>
      <c r="F31" s="49">
        <v>15</v>
      </c>
      <c r="G31" s="49">
        <v>0</v>
      </c>
      <c r="H31" s="49">
        <v>0</v>
      </c>
      <c r="I31" s="49">
        <v>11</v>
      </c>
      <c r="J31" s="49">
        <v>2</v>
      </c>
      <c r="K31" s="49">
        <v>1</v>
      </c>
      <c r="L31" s="49">
        <v>1</v>
      </c>
      <c r="M31" s="49">
        <v>97</v>
      </c>
      <c r="N31" s="49">
        <v>0</v>
      </c>
      <c r="O31" s="17">
        <f t="shared" si="0"/>
        <v>81</v>
      </c>
      <c r="P31" s="17">
        <f t="shared" si="1"/>
        <v>178</v>
      </c>
      <c r="R31"/>
      <c r="S31" s="19"/>
      <c r="T31" s="19"/>
    </row>
    <row r="32" spans="2:32" ht="23.1" customHeight="1" x14ac:dyDescent="0.25">
      <c r="B32" s="23" t="s">
        <v>59</v>
      </c>
      <c r="C32" s="49">
        <v>10</v>
      </c>
      <c r="D32" s="49">
        <v>19</v>
      </c>
      <c r="E32" s="49">
        <v>2</v>
      </c>
      <c r="F32" s="49">
        <v>16</v>
      </c>
      <c r="G32" s="49">
        <v>0</v>
      </c>
      <c r="H32" s="49">
        <v>0</v>
      </c>
      <c r="I32" s="49">
        <v>7</v>
      </c>
      <c r="J32" s="49">
        <v>0</v>
      </c>
      <c r="K32" s="49">
        <v>5</v>
      </c>
      <c r="L32" s="49">
        <v>0</v>
      </c>
      <c r="M32" s="49">
        <v>61</v>
      </c>
      <c r="N32" s="49">
        <v>0</v>
      </c>
      <c r="O32" s="17">
        <f t="shared" si="0"/>
        <v>59</v>
      </c>
      <c r="P32" s="17">
        <f t="shared" si="1"/>
        <v>120</v>
      </c>
      <c r="R32"/>
      <c r="S32" s="19"/>
      <c r="T32" s="19"/>
    </row>
    <row r="33" spans="2:20" ht="23.1" customHeight="1" x14ac:dyDescent="0.25">
      <c r="B33" s="22" t="s">
        <v>60</v>
      </c>
      <c r="C33" s="49">
        <v>22</v>
      </c>
      <c r="D33" s="49">
        <v>38</v>
      </c>
      <c r="E33" s="49">
        <v>2</v>
      </c>
      <c r="F33" s="49">
        <v>9</v>
      </c>
      <c r="G33" s="49">
        <v>0</v>
      </c>
      <c r="H33" s="49">
        <v>0</v>
      </c>
      <c r="I33" s="49">
        <v>5</v>
      </c>
      <c r="J33" s="49">
        <v>1</v>
      </c>
      <c r="K33" s="49">
        <v>1</v>
      </c>
      <c r="L33" s="49">
        <v>0</v>
      </c>
      <c r="M33" s="49">
        <v>73</v>
      </c>
      <c r="N33" s="49">
        <v>0</v>
      </c>
      <c r="O33" s="17">
        <f t="shared" si="0"/>
        <v>78</v>
      </c>
      <c r="P33" s="17">
        <f t="shared" si="1"/>
        <v>151</v>
      </c>
      <c r="R33"/>
      <c r="S33" s="19"/>
      <c r="T33" s="19"/>
    </row>
    <row r="34" spans="2:20" ht="23.1" customHeight="1" x14ac:dyDescent="0.25">
      <c r="B34" s="23" t="s">
        <v>61</v>
      </c>
      <c r="C34" s="49">
        <v>21</v>
      </c>
      <c r="D34" s="49">
        <v>22</v>
      </c>
      <c r="E34" s="49">
        <v>12</v>
      </c>
      <c r="F34" s="49">
        <v>12</v>
      </c>
      <c r="G34" s="49">
        <v>0</v>
      </c>
      <c r="H34" s="49">
        <v>0</v>
      </c>
      <c r="I34" s="49">
        <v>13</v>
      </c>
      <c r="J34" s="49">
        <v>0</v>
      </c>
      <c r="K34" s="49">
        <v>2</v>
      </c>
      <c r="L34" s="49">
        <v>0</v>
      </c>
      <c r="M34" s="49">
        <v>59</v>
      </c>
      <c r="N34" s="49">
        <v>0</v>
      </c>
      <c r="O34" s="17">
        <f t="shared" si="0"/>
        <v>82</v>
      </c>
      <c r="P34" s="17">
        <f t="shared" si="1"/>
        <v>141</v>
      </c>
      <c r="R34"/>
      <c r="S34" s="19"/>
      <c r="T34" s="19"/>
    </row>
    <row r="35" spans="2:20" ht="23.1" customHeight="1" x14ac:dyDescent="0.25">
      <c r="B35" s="23" t="s">
        <v>62</v>
      </c>
      <c r="C35" s="49">
        <v>8</v>
      </c>
      <c r="D35" s="49">
        <v>29</v>
      </c>
      <c r="E35" s="49">
        <v>6</v>
      </c>
      <c r="F35" s="49">
        <v>13</v>
      </c>
      <c r="G35" s="49">
        <v>1</v>
      </c>
      <c r="H35" s="49">
        <v>0</v>
      </c>
      <c r="I35" s="49">
        <v>7</v>
      </c>
      <c r="J35" s="49">
        <v>2</v>
      </c>
      <c r="K35" s="49">
        <v>0</v>
      </c>
      <c r="L35" s="49">
        <v>0</v>
      </c>
      <c r="M35" s="49">
        <v>45</v>
      </c>
      <c r="N35" s="49">
        <v>0</v>
      </c>
      <c r="O35" s="17">
        <f t="shared" si="0"/>
        <v>66</v>
      </c>
      <c r="P35" s="17">
        <f t="shared" si="1"/>
        <v>111</v>
      </c>
      <c r="R35"/>
      <c r="S35" s="19"/>
      <c r="T35" s="19"/>
    </row>
    <row r="36" spans="2:20" ht="23.1" customHeight="1" x14ac:dyDescent="0.25">
      <c r="B36" s="23" t="s">
        <v>63</v>
      </c>
      <c r="C36" s="49">
        <v>21</v>
      </c>
      <c r="D36" s="49">
        <v>18</v>
      </c>
      <c r="E36" s="49">
        <v>3</v>
      </c>
      <c r="F36" s="49">
        <v>12</v>
      </c>
      <c r="G36" s="49">
        <v>0</v>
      </c>
      <c r="H36" s="49">
        <v>0</v>
      </c>
      <c r="I36" s="49">
        <v>6</v>
      </c>
      <c r="J36" s="49">
        <v>6</v>
      </c>
      <c r="K36" s="49">
        <v>4</v>
      </c>
      <c r="L36" s="49">
        <v>0</v>
      </c>
      <c r="M36" s="49">
        <v>80</v>
      </c>
      <c r="N36" s="49">
        <v>0</v>
      </c>
      <c r="O36" s="17">
        <f t="shared" si="0"/>
        <v>70</v>
      </c>
      <c r="P36" s="17">
        <f t="shared" si="1"/>
        <v>150</v>
      </c>
      <c r="R36"/>
      <c r="S36" s="19"/>
      <c r="T36" s="19"/>
    </row>
    <row r="37" spans="2:20" ht="23.1" customHeight="1" x14ac:dyDescent="0.25">
      <c r="B37" s="22" t="s">
        <v>64</v>
      </c>
      <c r="C37" s="49">
        <v>28</v>
      </c>
      <c r="D37" s="49">
        <v>16</v>
      </c>
      <c r="E37" s="49">
        <v>3</v>
      </c>
      <c r="F37" s="49">
        <v>8</v>
      </c>
      <c r="G37" s="49">
        <v>0</v>
      </c>
      <c r="H37" s="49">
        <v>0</v>
      </c>
      <c r="I37" s="49">
        <v>8</v>
      </c>
      <c r="J37" s="49">
        <v>6</v>
      </c>
      <c r="K37" s="49">
        <v>2</v>
      </c>
      <c r="L37" s="49">
        <v>0</v>
      </c>
      <c r="M37" s="49">
        <v>31</v>
      </c>
      <c r="N37" s="49">
        <v>0</v>
      </c>
      <c r="O37" s="17">
        <f t="shared" si="0"/>
        <v>71</v>
      </c>
      <c r="P37" s="17">
        <f t="shared" si="1"/>
        <v>102</v>
      </c>
      <c r="R37"/>
      <c r="S37" s="19"/>
      <c r="T37" s="19"/>
    </row>
    <row r="38" spans="2:20" ht="23.1" customHeight="1" x14ac:dyDescent="0.25">
      <c r="B38" s="23" t="s">
        <v>65</v>
      </c>
      <c r="C38" s="49">
        <v>23</v>
      </c>
      <c r="D38" s="49">
        <v>19</v>
      </c>
      <c r="E38" s="49">
        <v>8</v>
      </c>
      <c r="F38" s="49">
        <v>20</v>
      </c>
      <c r="G38" s="49">
        <v>1</v>
      </c>
      <c r="H38" s="49">
        <v>0</v>
      </c>
      <c r="I38" s="49">
        <v>8</v>
      </c>
      <c r="J38" s="49">
        <v>2</v>
      </c>
      <c r="K38" s="49">
        <v>5</v>
      </c>
      <c r="L38" s="49">
        <v>0</v>
      </c>
      <c r="M38" s="49">
        <v>43</v>
      </c>
      <c r="N38" s="49">
        <v>0</v>
      </c>
      <c r="O38" s="17">
        <f t="shared" si="0"/>
        <v>86</v>
      </c>
      <c r="P38" s="17">
        <f t="shared" si="1"/>
        <v>129</v>
      </c>
      <c r="R38"/>
      <c r="S38" s="19"/>
      <c r="T38" s="19"/>
    </row>
    <row r="39" spans="2:20" ht="23.1" customHeight="1" x14ac:dyDescent="0.25">
      <c r="B39" s="23" t="s">
        <v>66</v>
      </c>
      <c r="C39" s="49">
        <v>24</v>
      </c>
      <c r="D39" s="49">
        <v>18</v>
      </c>
      <c r="E39" s="49">
        <v>1</v>
      </c>
      <c r="F39" s="49">
        <v>11</v>
      </c>
      <c r="G39" s="49">
        <v>0</v>
      </c>
      <c r="H39" s="49">
        <v>0</v>
      </c>
      <c r="I39" s="49">
        <v>5</v>
      </c>
      <c r="J39" s="49">
        <v>1</v>
      </c>
      <c r="K39" s="49">
        <v>2</v>
      </c>
      <c r="L39" s="49">
        <v>1</v>
      </c>
      <c r="M39" s="49">
        <v>46</v>
      </c>
      <c r="N39" s="49">
        <v>0</v>
      </c>
      <c r="O39" s="17">
        <f t="shared" si="0"/>
        <v>63</v>
      </c>
      <c r="P39" s="17">
        <f t="shared" si="1"/>
        <v>109</v>
      </c>
      <c r="R39"/>
      <c r="S39" s="19"/>
      <c r="T39" s="19"/>
    </row>
    <row r="40" spans="2:20" ht="23.1" customHeight="1" x14ac:dyDescent="0.25">
      <c r="B40" s="23" t="s">
        <v>67</v>
      </c>
      <c r="C40" s="49">
        <v>21</v>
      </c>
      <c r="D40" s="49">
        <v>24</v>
      </c>
      <c r="E40" s="49">
        <v>5</v>
      </c>
      <c r="F40" s="49">
        <v>10</v>
      </c>
      <c r="G40" s="49">
        <v>1</v>
      </c>
      <c r="H40" s="49">
        <v>0</v>
      </c>
      <c r="I40" s="49">
        <v>5</v>
      </c>
      <c r="J40" s="49">
        <v>3</v>
      </c>
      <c r="K40" s="49">
        <v>1</v>
      </c>
      <c r="L40" s="49">
        <v>0</v>
      </c>
      <c r="M40" s="49">
        <v>55</v>
      </c>
      <c r="N40" s="49">
        <v>0</v>
      </c>
      <c r="O40" s="17">
        <f t="shared" si="0"/>
        <v>70</v>
      </c>
      <c r="P40" s="17">
        <f t="shared" si="1"/>
        <v>125</v>
      </c>
      <c r="R40"/>
      <c r="S40" s="19"/>
      <c r="T40" s="19"/>
    </row>
    <row r="41" spans="2:20" ht="23.1" customHeight="1" x14ac:dyDescent="0.25">
      <c r="B41" s="22" t="s">
        <v>68</v>
      </c>
      <c r="C41" s="49">
        <v>15</v>
      </c>
      <c r="D41" s="49">
        <v>18</v>
      </c>
      <c r="E41" s="49">
        <v>4</v>
      </c>
      <c r="F41" s="49">
        <v>12</v>
      </c>
      <c r="G41" s="49">
        <v>0</v>
      </c>
      <c r="H41" s="49">
        <v>0</v>
      </c>
      <c r="I41" s="49">
        <v>8</v>
      </c>
      <c r="J41" s="49">
        <v>0</v>
      </c>
      <c r="K41" s="49">
        <v>4</v>
      </c>
      <c r="L41" s="49">
        <v>0</v>
      </c>
      <c r="M41" s="49">
        <v>55</v>
      </c>
      <c r="N41" s="49">
        <v>0</v>
      </c>
      <c r="O41" s="17">
        <f t="shared" si="0"/>
        <v>61</v>
      </c>
      <c r="P41" s="17">
        <f t="shared" si="1"/>
        <v>116</v>
      </c>
      <c r="R41"/>
      <c r="S41" s="19"/>
      <c r="T41" s="19"/>
    </row>
    <row r="42" spans="2:20" ht="23.1" customHeight="1" x14ac:dyDescent="0.25">
      <c r="B42" s="23" t="s">
        <v>69</v>
      </c>
      <c r="C42" s="49">
        <v>24</v>
      </c>
      <c r="D42" s="49">
        <v>20</v>
      </c>
      <c r="E42" s="49">
        <v>5</v>
      </c>
      <c r="F42" s="49">
        <v>18</v>
      </c>
      <c r="G42" s="49">
        <v>0</v>
      </c>
      <c r="H42" s="49">
        <v>0</v>
      </c>
      <c r="I42" s="49">
        <v>10</v>
      </c>
      <c r="J42" s="49">
        <v>5</v>
      </c>
      <c r="K42" s="49">
        <v>1</v>
      </c>
      <c r="L42" s="49">
        <v>0</v>
      </c>
      <c r="M42" s="49">
        <v>53</v>
      </c>
      <c r="N42" s="49">
        <v>0</v>
      </c>
      <c r="O42" s="17">
        <f t="shared" si="0"/>
        <v>83</v>
      </c>
      <c r="P42" s="17">
        <f t="shared" si="1"/>
        <v>136</v>
      </c>
      <c r="R42"/>
      <c r="S42" s="19"/>
      <c r="T42" s="19"/>
    </row>
    <row r="43" spans="2:20" ht="23.1" customHeight="1" x14ac:dyDescent="0.25">
      <c r="B43" s="22" t="s">
        <v>70</v>
      </c>
      <c r="C43" s="49">
        <v>18</v>
      </c>
      <c r="D43" s="49">
        <v>13</v>
      </c>
      <c r="E43" s="49">
        <v>4</v>
      </c>
      <c r="F43" s="49">
        <v>11</v>
      </c>
      <c r="G43" s="49">
        <v>0</v>
      </c>
      <c r="H43" s="49">
        <v>0</v>
      </c>
      <c r="I43" s="49">
        <v>3</v>
      </c>
      <c r="J43" s="49">
        <v>5</v>
      </c>
      <c r="K43" s="49">
        <v>1</v>
      </c>
      <c r="L43" s="49">
        <v>0</v>
      </c>
      <c r="M43" s="49">
        <v>35</v>
      </c>
      <c r="N43" s="49">
        <v>0</v>
      </c>
      <c r="O43" s="17">
        <f t="shared" si="0"/>
        <v>55</v>
      </c>
      <c r="P43" s="17">
        <f t="shared" si="1"/>
        <v>90</v>
      </c>
      <c r="R43"/>
      <c r="S43" s="19"/>
      <c r="T43" s="19"/>
    </row>
    <row r="44" spans="2:20" ht="23.1" customHeight="1" x14ac:dyDescent="0.25">
      <c r="B44" s="24" t="s">
        <v>71</v>
      </c>
      <c r="C44" s="49">
        <v>25</v>
      </c>
      <c r="D44" s="49">
        <v>22</v>
      </c>
      <c r="E44" s="49">
        <v>6</v>
      </c>
      <c r="F44" s="49">
        <v>9</v>
      </c>
      <c r="G44" s="49">
        <v>0</v>
      </c>
      <c r="H44" s="49">
        <v>0</v>
      </c>
      <c r="I44" s="49">
        <v>3</v>
      </c>
      <c r="J44" s="49">
        <v>2</v>
      </c>
      <c r="K44" s="49">
        <v>3</v>
      </c>
      <c r="L44" s="49">
        <v>0</v>
      </c>
      <c r="M44" s="49">
        <v>36</v>
      </c>
      <c r="N44" s="49">
        <v>0</v>
      </c>
      <c r="O44" s="17">
        <f t="shared" si="0"/>
        <v>70</v>
      </c>
      <c r="P44" s="17">
        <f t="shared" si="1"/>
        <v>106</v>
      </c>
      <c r="R44"/>
      <c r="S44" s="19"/>
      <c r="T44" s="19"/>
    </row>
    <row r="45" spans="2:20" ht="23.1" customHeight="1" x14ac:dyDescent="0.25">
      <c r="B45" s="22" t="s">
        <v>72</v>
      </c>
      <c r="C45" s="49">
        <v>17</v>
      </c>
      <c r="D45" s="49">
        <v>24</v>
      </c>
      <c r="E45" s="49">
        <v>3</v>
      </c>
      <c r="F45" s="49">
        <v>4</v>
      </c>
      <c r="G45" s="49">
        <v>0</v>
      </c>
      <c r="H45" s="49">
        <v>0</v>
      </c>
      <c r="I45" s="49">
        <v>2</v>
      </c>
      <c r="J45" s="49">
        <v>1</v>
      </c>
      <c r="K45" s="49">
        <v>0</v>
      </c>
      <c r="L45" s="49">
        <v>0</v>
      </c>
      <c r="M45" s="49">
        <v>41</v>
      </c>
      <c r="N45" s="49">
        <v>0</v>
      </c>
      <c r="O45" s="17">
        <f t="shared" si="0"/>
        <v>51</v>
      </c>
      <c r="P45" s="17">
        <f t="shared" si="1"/>
        <v>92</v>
      </c>
      <c r="R45"/>
      <c r="S45" s="19"/>
      <c r="T45" s="19"/>
    </row>
    <row r="46" spans="2:20" ht="23.1" customHeight="1" x14ac:dyDescent="0.25">
      <c r="B46" s="23" t="s">
        <v>73</v>
      </c>
      <c r="C46" s="49">
        <v>33</v>
      </c>
      <c r="D46" s="49">
        <v>38</v>
      </c>
      <c r="E46" s="49">
        <v>4</v>
      </c>
      <c r="F46" s="49">
        <v>10</v>
      </c>
      <c r="G46" s="49">
        <v>0</v>
      </c>
      <c r="H46" s="49">
        <v>0</v>
      </c>
      <c r="I46" s="49">
        <v>17</v>
      </c>
      <c r="J46" s="49">
        <v>1</v>
      </c>
      <c r="K46" s="49">
        <v>3</v>
      </c>
      <c r="L46" s="49">
        <v>0</v>
      </c>
      <c r="M46" s="49">
        <v>74</v>
      </c>
      <c r="N46" s="49">
        <v>0</v>
      </c>
      <c r="O46" s="17">
        <f t="shared" si="0"/>
        <v>106</v>
      </c>
      <c r="P46" s="17">
        <f t="shared" si="1"/>
        <v>180</v>
      </c>
      <c r="R46" s="19"/>
      <c r="S46" s="19"/>
      <c r="T46"/>
    </row>
    <row r="47" spans="2:20" ht="23.1" customHeight="1" x14ac:dyDescent="0.25">
      <c r="B47" s="23" t="s">
        <v>74</v>
      </c>
      <c r="C47" s="49">
        <v>28</v>
      </c>
      <c r="D47" s="49">
        <v>32</v>
      </c>
      <c r="E47" s="49">
        <v>9</v>
      </c>
      <c r="F47" s="49">
        <v>11</v>
      </c>
      <c r="G47" s="49">
        <v>0</v>
      </c>
      <c r="H47" s="49">
        <v>0</v>
      </c>
      <c r="I47" s="49">
        <v>5</v>
      </c>
      <c r="J47" s="49">
        <v>0</v>
      </c>
      <c r="K47" s="49">
        <v>1</v>
      </c>
      <c r="L47" s="49">
        <v>0</v>
      </c>
      <c r="M47" s="49">
        <v>60</v>
      </c>
      <c r="N47" s="49">
        <v>0</v>
      </c>
      <c r="O47" s="17">
        <f t="shared" si="0"/>
        <v>86</v>
      </c>
      <c r="P47" s="17">
        <f t="shared" si="1"/>
        <v>146</v>
      </c>
      <c r="R47" s="19"/>
      <c r="S47" s="19"/>
      <c r="T47"/>
    </row>
    <row r="48" spans="2:20" ht="23.1" customHeight="1" x14ac:dyDescent="0.25">
      <c r="B48" s="23" t="s">
        <v>75</v>
      </c>
      <c r="C48" s="49">
        <v>39</v>
      </c>
      <c r="D48" s="49">
        <v>64</v>
      </c>
      <c r="E48" s="49">
        <v>7</v>
      </c>
      <c r="F48" s="49">
        <v>14</v>
      </c>
      <c r="G48" s="49">
        <v>1</v>
      </c>
      <c r="H48" s="49">
        <v>0</v>
      </c>
      <c r="I48" s="49">
        <v>9</v>
      </c>
      <c r="J48" s="49">
        <v>0</v>
      </c>
      <c r="K48" s="49">
        <v>1</v>
      </c>
      <c r="L48" s="49">
        <v>0</v>
      </c>
      <c r="M48" s="49">
        <v>106</v>
      </c>
      <c r="N48" s="49">
        <v>0</v>
      </c>
      <c r="O48" s="17">
        <f t="shared" si="0"/>
        <v>135</v>
      </c>
      <c r="P48" s="17">
        <f t="shared" si="1"/>
        <v>241</v>
      </c>
      <c r="R48" s="19"/>
      <c r="S48" s="19"/>
      <c r="T48"/>
    </row>
    <row r="49" spans="2:20" ht="23.1" customHeight="1" x14ac:dyDescent="0.25">
      <c r="B49" s="22" t="s">
        <v>76</v>
      </c>
      <c r="C49" s="49">
        <v>21</v>
      </c>
      <c r="D49" s="49">
        <v>23</v>
      </c>
      <c r="E49" s="49">
        <v>3</v>
      </c>
      <c r="F49" s="49">
        <v>17</v>
      </c>
      <c r="G49" s="49">
        <v>1</v>
      </c>
      <c r="H49" s="49">
        <v>0</v>
      </c>
      <c r="I49" s="49">
        <v>5</v>
      </c>
      <c r="J49" s="49">
        <v>1</v>
      </c>
      <c r="K49" s="49">
        <v>0</v>
      </c>
      <c r="L49" s="49">
        <v>0</v>
      </c>
      <c r="M49" s="49">
        <v>47</v>
      </c>
      <c r="N49" s="49">
        <v>0</v>
      </c>
      <c r="O49" s="17">
        <f t="shared" si="0"/>
        <v>71</v>
      </c>
      <c r="P49" s="17">
        <f t="shared" si="1"/>
        <v>118</v>
      </c>
      <c r="R49" s="19"/>
      <c r="S49" s="19"/>
      <c r="T49"/>
    </row>
    <row r="50" spans="2:20" ht="23.1" customHeight="1" x14ac:dyDescent="0.25">
      <c r="B50" s="23" t="s">
        <v>77</v>
      </c>
      <c r="C50" s="49">
        <v>27</v>
      </c>
      <c r="D50" s="49">
        <v>33</v>
      </c>
      <c r="E50" s="49">
        <v>8</v>
      </c>
      <c r="F50" s="49">
        <v>16</v>
      </c>
      <c r="G50" s="49">
        <v>1</v>
      </c>
      <c r="H50" s="49">
        <v>0</v>
      </c>
      <c r="I50" s="49">
        <v>9</v>
      </c>
      <c r="J50" s="49">
        <v>1</v>
      </c>
      <c r="K50" s="49">
        <v>0</v>
      </c>
      <c r="L50" s="49">
        <v>0</v>
      </c>
      <c r="M50" s="49">
        <v>88</v>
      </c>
      <c r="N50" s="49">
        <v>0</v>
      </c>
      <c r="O50" s="17">
        <f t="shared" si="0"/>
        <v>95</v>
      </c>
      <c r="P50" s="17">
        <f t="shared" si="1"/>
        <v>183</v>
      </c>
      <c r="R50" s="19"/>
      <c r="S50" s="19"/>
      <c r="T50"/>
    </row>
    <row r="51" spans="2:20" ht="23.1" customHeight="1" x14ac:dyDescent="0.25">
      <c r="B51" s="23" t="s">
        <v>78</v>
      </c>
      <c r="C51" s="49">
        <v>31</v>
      </c>
      <c r="D51" s="49">
        <v>31</v>
      </c>
      <c r="E51" s="49">
        <v>6</v>
      </c>
      <c r="F51" s="49">
        <v>13</v>
      </c>
      <c r="G51" s="49">
        <v>0</v>
      </c>
      <c r="H51" s="49">
        <v>0</v>
      </c>
      <c r="I51" s="49">
        <v>11</v>
      </c>
      <c r="J51" s="49">
        <v>0</v>
      </c>
      <c r="K51" s="49">
        <v>0</v>
      </c>
      <c r="L51" s="49">
        <v>0</v>
      </c>
      <c r="M51" s="49">
        <v>85</v>
      </c>
      <c r="N51" s="49">
        <v>0</v>
      </c>
      <c r="O51" s="17">
        <f t="shared" si="0"/>
        <v>92</v>
      </c>
      <c r="P51" s="17">
        <f t="shared" si="1"/>
        <v>177</v>
      </c>
      <c r="R51" s="19"/>
      <c r="S51" s="19"/>
      <c r="T51"/>
    </row>
    <row r="52" spans="2:20" ht="23.1" customHeight="1" x14ac:dyDescent="0.25">
      <c r="B52" s="23" t="s">
        <v>79</v>
      </c>
      <c r="C52" s="49">
        <v>32</v>
      </c>
      <c r="D52" s="49">
        <v>58</v>
      </c>
      <c r="E52" s="49">
        <v>4</v>
      </c>
      <c r="F52" s="49">
        <v>19</v>
      </c>
      <c r="G52" s="49">
        <v>3</v>
      </c>
      <c r="H52" s="49">
        <v>0</v>
      </c>
      <c r="I52" s="49">
        <v>6</v>
      </c>
      <c r="J52" s="49">
        <v>2</v>
      </c>
      <c r="K52" s="49">
        <v>1</v>
      </c>
      <c r="L52" s="49">
        <v>2</v>
      </c>
      <c r="M52" s="49">
        <v>91</v>
      </c>
      <c r="N52" s="49">
        <v>0</v>
      </c>
      <c r="O52" s="17">
        <f t="shared" si="0"/>
        <v>127</v>
      </c>
      <c r="P52" s="17">
        <f t="shared" si="1"/>
        <v>218</v>
      </c>
      <c r="R52" s="19"/>
      <c r="S52" s="19"/>
      <c r="T52"/>
    </row>
    <row r="53" spans="2:20" ht="23.1" customHeight="1" x14ac:dyDescent="0.25">
      <c r="B53" s="22" t="s">
        <v>80</v>
      </c>
      <c r="C53" s="49">
        <v>28</v>
      </c>
      <c r="D53" s="49">
        <v>38</v>
      </c>
      <c r="E53" s="49">
        <v>7</v>
      </c>
      <c r="F53" s="49">
        <v>18</v>
      </c>
      <c r="G53" s="49">
        <v>0</v>
      </c>
      <c r="H53" s="49">
        <v>0</v>
      </c>
      <c r="I53" s="49">
        <v>5</v>
      </c>
      <c r="J53" s="49">
        <v>0</v>
      </c>
      <c r="K53" s="49">
        <v>2</v>
      </c>
      <c r="L53" s="49">
        <v>0</v>
      </c>
      <c r="M53" s="49">
        <v>90</v>
      </c>
      <c r="N53" s="49">
        <v>0</v>
      </c>
      <c r="O53" s="17">
        <f t="shared" si="0"/>
        <v>98</v>
      </c>
      <c r="P53" s="17">
        <f t="shared" si="1"/>
        <v>188</v>
      </c>
      <c r="R53" s="19"/>
      <c r="S53" s="19"/>
      <c r="T53"/>
    </row>
    <row r="54" spans="2:20" ht="23.1" customHeight="1" x14ac:dyDescent="0.25">
      <c r="B54" s="22" t="s">
        <v>81</v>
      </c>
      <c r="C54" s="49">
        <v>31</v>
      </c>
      <c r="D54" s="49">
        <v>43</v>
      </c>
      <c r="E54" s="49">
        <v>4</v>
      </c>
      <c r="F54" s="49">
        <v>13</v>
      </c>
      <c r="G54" s="49">
        <v>1</v>
      </c>
      <c r="H54" s="49">
        <v>0</v>
      </c>
      <c r="I54" s="49">
        <v>11</v>
      </c>
      <c r="J54" s="49">
        <v>1</v>
      </c>
      <c r="K54" s="49">
        <v>1</v>
      </c>
      <c r="L54" s="49">
        <v>0</v>
      </c>
      <c r="M54" s="49">
        <v>102</v>
      </c>
      <c r="N54" s="49">
        <v>0</v>
      </c>
      <c r="O54" s="17">
        <f t="shared" si="0"/>
        <v>105</v>
      </c>
      <c r="P54" s="17">
        <f t="shared" si="1"/>
        <v>207</v>
      </c>
      <c r="R54" s="19"/>
      <c r="S54" s="19"/>
      <c r="T54"/>
    </row>
    <row r="55" spans="2:20" ht="23.1" customHeight="1" x14ac:dyDescent="0.25">
      <c r="B55" s="22" t="s">
        <v>82</v>
      </c>
      <c r="C55" s="49">
        <v>30</v>
      </c>
      <c r="D55" s="49">
        <v>55</v>
      </c>
      <c r="E55" s="49">
        <v>6</v>
      </c>
      <c r="F55" s="49">
        <v>8</v>
      </c>
      <c r="G55" s="49">
        <v>0</v>
      </c>
      <c r="H55" s="49">
        <v>0</v>
      </c>
      <c r="I55" s="49">
        <v>6</v>
      </c>
      <c r="J55" s="49">
        <v>0</v>
      </c>
      <c r="K55" s="49">
        <v>0</v>
      </c>
      <c r="L55" s="49">
        <v>0</v>
      </c>
      <c r="M55" s="49">
        <v>105</v>
      </c>
      <c r="N55" s="49">
        <v>0</v>
      </c>
      <c r="O55" s="17">
        <f t="shared" si="0"/>
        <v>105</v>
      </c>
      <c r="P55" s="17">
        <f t="shared" si="1"/>
        <v>210</v>
      </c>
      <c r="R55" s="19"/>
      <c r="S55" s="19"/>
      <c r="T55"/>
    </row>
    <row r="56" spans="2:20" ht="23.1" customHeight="1" x14ac:dyDescent="0.25">
      <c r="B56" s="22" t="s">
        <v>83</v>
      </c>
      <c r="C56" s="49">
        <v>31</v>
      </c>
      <c r="D56" s="49">
        <v>58</v>
      </c>
      <c r="E56" s="49">
        <v>4</v>
      </c>
      <c r="F56" s="49">
        <v>8</v>
      </c>
      <c r="G56" s="49">
        <v>1</v>
      </c>
      <c r="H56" s="49">
        <v>0</v>
      </c>
      <c r="I56" s="49">
        <v>5</v>
      </c>
      <c r="J56" s="49">
        <v>1</v>
      </c>
      <c r="K56" s="49">
        <v>0</v>
      </c>
      <c r="L56" s="49">
        <v>0</v>
      </c>
      <c r="M56" s="49">
        <v>113</v>
      </c>
      <c r="N56" s="49">
        <v>0</v>
      </c>
      <c r="O56" s="17">
        <f t="shared" si="0"/>
        <v>108</v>
      </c>
      <c r="P56" s="17">
        <f t="shared" si="1"/>
        <v>221</v>
      </c>
      <c r="R56" s="19"/>
      <c r="S56" s="19"/>
      <c r="T56"/>
    </row>
    <row r="57" spans="2:20" ht="23.1" customHeight="1" x14ac:dyDescent="0.25">
      <c r="B57" s="22" t="s">
        <v>84</v>
      </c>
      <c r="C57" s="49">
        <v>16</v>
      </c>
      <c r="D57" s="49">
        <v>18</v>
      </c>
      <c r="E57" s="49">
        <v>3</v>
      </c>
      <c r="F57" s="49">
        <v>6</v>
      </c>
      <c r="G57" s="49">
        <v>2</v>
      </c>
      <c r="H57" s="49">
        <v>0</v>
      </c>
      <c r="I57" s="49">
        <v>4</v>
      </c>
      <c r="J57" s="49">
        <v>2</v>
      </c>
      <c r="K57" s="49">
        <v>1</v>
      </c>
      <c r="L57" s="49">
        <v>0</v>
      </c>
      <c r="M57" s="49">
        <v>100</v>
      </c>
      <c r="N57" s="49">
        <v>0</v>
      </c>
      <c r="O57" s="17">
        <f t="shared" si="0"/>
        <v>52</v>
      </c>
      <c r="P57" s="17">
        <f t="shared" si="1"/>
        <v>152</v>
      </c>
      <c r="R57" s="19"/>
      <c r="S57" s="19"/>
      <c r="T57"/>
    </row>
    <row r="58" spans="2:20" ht="23.1" customHeight="1" x14ac:dyDescent="0.25">
      <c r="B58" s="52" t="s">
        <v>18</v>
      </c>
      <c r="C58" s="16">
        <f t="shared" ref="C58:P58" si="21">SUM(C10:C57)</f>
        <v>1324</v>
      </c>
      <c r="D58" s="16">
        <f t="shared" si="21"/>
        <v>1666</v>
      </c>
      <c r="E58" s="16">
        <f t="shared" si="21"/>
        <v>287</v>
      </c>
      <c r="F58" s="16">
        <f t="shared" si="21"/>
        <v>695</v>
      </c>
      <c r="G58" s="16">
        <f t="shared" si="21"/>
        <v>15</v>
      </c>
      <c r="H58" s="16">
        <f t="shared" si="21"/>
        <v>1</v>
      </c>
      <c r="I58" s="16">
        <f t="shared" si="21"/>
        <v>325</v>
      </c>
      <c r="J58" s="16">
        <f t="shared" si="21"/>
        <v>61</v>
      </c>
      <c r="K58" s="16">
        <f t="shared" si="21"/>
        <v>64</v>
      </c>
      <c r="L58" s="16">
        <f t="shared" si="21"/>
        <v>5</v>
      </c>
      <c r="M58" s="16">
        <f t="shared" si="21"/>
        <v>3720</v>
      </c>
      <c r="N58" s="16">
        <f t="shared" si="21"/>
        <v>0</v>
      </c>
      <c r="O58" s="16">
        <f t="shared" si="21"/>
        <v>4443</v>
      </c>
      <c r="P58" s="16">
        <f t="shared" si="21"/>
        <v>8163</v>
      </c>
      <c r="R58" s="19"/>
      <c r="S58" s="19"/>
      <c r="T58"/>
    </row>
    <row r="59" spans="2:20" ht="23.1" customHeight="1" x14ac:dyDescent="0.25">
      <c r="B59" s="52" t="s">
        <v>93</v>
      </c>
      <c r="C59" s="42">
        <f t="shared" ref="C59:N59" si="22">C58/$P$58</f>
        <v>0.16219527134631875</v>
      </c>
      <c r="D59" s="42">
        <f t="shared" si="22"/>
        <v>0.20409163297807179</v>
      </c>
      <c r="E59" s="42">
        <f t="shared" si="22"/>
        <v>3.5158642655886314E-2</v>
      </c>
      <c r="F59" s="42">
        <f t="shared" si="22"/>
        <v>8.51402670586794E-2</v>
      </c>
      <c r="G59" s="42">
        <f t="shared" si="22"/>
        <v>1.8375597206909224E-3</v>
      </c>
      <c r="H59" s="42">
        <f t="shared" si="22"/>
        <v>1.2250398137939484E-4</v>
      </c>
      <c r="I59" s="42">
        <f t="shared" si="22"/>
        <v>3.9813793948303318E-2</v>
      </c>
      <c r="J59" s="42">
        <f t="shared" si="22"/>
        <v>7.4727428641430844E-3</v>
      </c>
      <c r="K59" s="42">
        <f t="shared" si="22"/>
        <v>7.8402548082812697E-3</v>
      </c>
      <c r="L59" s="42">
        <f t="shared" si="22"/>
        <v>6.1251990689697414E-4</v>
      </c>
      <c r="M59" s="42">
        <f t="shared" si="22"/>
        <v>0.45571481073134879</v>
      </c>
      <c r="N59" s="42">
        <f t="shared" si="22"/>
        <v>0</v>
      </c>
      <c r="R59" s="19"/>
      <c r="S59" s="19"/>
      <c r="T59"/>
    </row>
    <row r="60" spans="2:20" ht="23.1" customHeight="1" x14ac:dyDescent="0.25">
      <c r="B60" s="53" t="s">
        <v>94</v>
      </c>
      <c r="C60" s="43">
        <f>C58/$O$58</f>
        <v>0.29799684897591716</v>
      </c>
      <c r="D60" s="43">
        <f t="shared" ref="D60:N60" si="23">D58/$O$58</f>
        <v>0.37497186585640335</v>
      </c>
      <c r="E60" s="43">
        <f t="shared" si="23"/>
        <v>6.459599369795184E-2</v>
      </c>
      <c r="F60" s="43">
        <f t="shared" si="23"/>
        <v>0.15642583839747917</v>
      </c>
      <c r="G60" s="43">
        <f t="shared" si="23"/>
        <v>3.37609723160027E-3</v>
      </c>
      <c r="H60" s="43">
        <f t="shared" si="23"/>
        <v>2.2507314877335134E-4</v>
      </c>
      <c r="I60" s="43">
        <f t="shared" si="23"/>
        <v>7.314877335133918E-2</v>
      </c>
      <c r="J60" s="43">
        <f t="shared" si="23"/>
        <v>1.3729462075174432E-2</v>
      </c>
      <c r="K60" s="43">
        <f t="shared" si="23"/>
        <v>1.4404681521494486E-2</v>
      </c>
      <c r="L60" s="43">
        <f t="shared" si="23"/>
        <v>1.1253657438667567E-3</v>
      </c>
      <c r="M60" s="43"/>
      <c r="N60" s="43">
        <f t="shared" si="23"/>
        <v>0</v>
      </c>
      <c r="R60" s="19"/>
      <c r="S60" s="19"/>
      <c r="T60"/>
    </row>
    <row r="61" spans="2:20" ht="20.100000000000001" customHeight="1" x14ac:dyDescent="0.25">
      <c r="C61" s="18"/>
      <c r="R61" s="19"/>
      <c r="S61" s="19"/>
      <c r="T61"/>
    </row>
    <row r="62" spans="2:20" ht="20.100000000000001" customHeight="1" x14ac:dyDescent="0.25">
      <c r="C62" s="18"/>
      <c r="R62" s="19"/>
      <c r="S62" s="19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F126"/>
  <sheetViews>
    <sheetView view="pageBreakPreview" zoomScale="60" workbookViewId="0">
      <selection activeCell="U54" sqref="U5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3" t="s">
        <v>23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</row>
    <row r="2" spans="2:32" ht="20.100000000000001" customHeight="1" x14ac:dyDescent="0.25">
      <c r="B2" s="64" t="s">
        <v>95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 spans="2:32" ht="20.100000000000001" customHeight="1" x14ac:dyDescent="0.25">
      <c r="B3" s="21" t="s">
        <v>96</v>
      </c>
      <c r="C3" s="68" t="s">
        <v>173</v>
      </c>
      <c r="D3" s="68"/>
      <c r="E3" s="68"/>
      <c r="F3" s="68"/>
      <c r="G3" s="68"/>
      <c r="H3" s="21"/>
      <c r="I3" s="21"/>
      <c r="J3" s="21"/>
      <c r="K3" s="21"/>
      <c r="L3" s="21"/>
      <c r="M3" s="21"/>
      <c r="N3" s="21"/>
      <c r="O3" s="21"/>
      <c r="P3" s="21"/>
      <c r="R3"/>
      <c r="S3" s="19"/>
      <c r="T3" s="19"/>
    </row>
    <row r="4" spans="2:32" ht="20.100000000000001" customHeight="1" x14ac:dyDescent="0.25"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R4"/>
      <c r="S4" s="19"/>
      <c r="T4" s="19"/>
    </row>
    <row r="5" spans="2:32" ht="20.100000000000001" customHeight="1" x14ac:dyDescent="0.25">
      <c r="C5" s="2" t="s">
        <v>3</v>
      </c>
      <c r="D5" s="35" t="s">
        <v>174</v>
      </c>
      <c r="F5" s="40" t="s">
        <v>1</v>
      </c>
      <c r="G5" s="66" t="s">
        <v>175</v>
      </c>
      <c r="H5" s="67"/>
      <c r="I5" s="14"/>
      <c r="J5" s="2" t="s">
        <v>5</v>
      </c>
      <c r="K5" s="66" t="s">
        <v>176</v>
      </c>
      <c r="L5" s="67"/>
      <c r="M5" s="19"/>
      <c r="N5" s="19"/>
      <c r="R5"/>
      <c r="S5" s="19"/>
      <c r="T5" s="19"/>
    </row>
    <row r="6" spans="2:32" ht="23.25" customHeight="1" x14ac:dyDescent="0.25">
      <c r="C6" s="2" t="s">
        <v>4</v>
      </c>
      <c r="D6" s="66" t="s">
        <v>172</v>
      </c>
      <c r="E6" s="67"/>
      <c r="F6" s="2" t="s">
        <v>2</v>
      </c>
      <c r="G6" s="66" t="s">
        <v>171</v>
      </c>
      <c r="H6" s="67"/>
      <c r="J6" s="2" t="s">
        <v>21</v>
      </c>
      <c r="K6" s="66" t="s">
        <v>177</v>
      </c>
      <c r="L6" s="67"/>
      <c r="M6" s="19"/>
      <c r="N6" s="19"/>
      <c r="R6"/>
      <c r="S6" s="19"/>
      <c r="T6" s="19"/>
    </row>
    <row r="7" spans="2:32" ht="20.100000000000001" customHeight="1" x14ac:dyDescent="0.25">
      <c r="B7" s="2"/>
      <c r="I7" s="2"/>
      <c r="R7"/>
      <c r="S7" s="19"/>
      <c r="T7" s="19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2" t="s">
        <v>88</v>
      </c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6" t="s">
        <v>24</v>
      </c>
      <c r="T9" s="26" t="s">
        <v>25</v>
      </c>
      <c r="U9" s="26" t="s">
        <v>26</v>
      </c>
      <c r="V9" s="26" t="s">
        <v>27</v>
      </c>
      <c r="W9" s="26" t="s">
        <v>28</v>
      </c>
      <c r="X9" s="26" t="s">
        <v>29</v>
      </c>
      <c r="Y9" s="26" t="s">
        <v>30</v>
      </c>
      <c r="Z9" s="26" t="s">
        <v>31</v>
      </c>
      <c r="AA9" s="26" t="s">
        <v>32</v>
      </c>
      <c r="AB9" s="26" t="s">
        <v>33</v>
      </c>
      <c r="AC9" s="26" t="s">
        <v>34</v>
      </c>
      <c r="AD9" s="26" t="s">
        <v>35</v>
      </c>
      <c r="AE9" s="29" t="s">
        <v>89</v>
      </c>
      <c r="AF9" s="29" t="s">
        <v>22</v>
      </c>
    </row>
    <row r="10" spans="2:32" ht="23.1" customHeight="1" x14ac:dyDescent="0.25">
      <c r="B10" s="22" t="s">
        <v>37</v>
      </c>
      <c r="C10" s="49">
        <v>49</v>
      </c>
      <c r="D10" s="49">
        <v>11</v>
      </c>
      <c r="E10" s="49">
        <v>7</v>
      </c>
      <c r="F10" s="49">
        <v>6</v>
      </c>
      <c r="G10" s="49">
        <v>0</v>
      </c>
      <c r="H10" s="49">
        <v>0</v>
      </c>
      <c r="I10" s="49">
        <v>3</v>
      </c>
      <c r="J10" s="49">
        <v>0</v>
      </c>
      <c r="K10" s="49">
        <v>0</v>
      </c>
      <c r="L10" s="49">
        <v>0</v>
      </c>
      <c r="M10" s="49">
        <v>63</v>
      </c>
      <c r="N10" s="49">
        <v>0</v>
      </c>
      <c r="O10" s="17">
        <f t="shared" ref="O10:O57" si="0">SUM(C10:L10,N10)</f>
        <v>76</v>
      </c>
      <c r="P10" s="17">
        <f t="shared" ref="P10:P57" si="1">SUM(C10:N10)</f>
        <v>139</v>
      </c>
      <c r="R10" s="1" t="s">
        <v>6</v>
      </c>
      <c r="S10" s="17">
        <f t="shared" ref="S10:AF10" si="2">SUM(C10:C13)</f>
        <v>168</v>
      </c>
      <c r="T10" s="17">
        <f t="shared" si="2"/>
        <v>52</v>
      </c>
      <c r="U10" s="17">
        <f t="shared" si="2"/>
        <v>19</v>
      </c>
      <c r="V10" s="17">
        <f t="shared" si="2"/>
        <v>23</v>
      </c>
      <c r="W10" s="17">
        <f t="shared" si="2"/>
        <v>0</v>
      </c>
      <c r="X10" s="17">
        <f t="shared" si="2"/>
        <v>0</v>
      </c>
      <c r="Y10" s="17">
        <f t="shared" si="2"/>
        <v>13</v>
      </c>
      <c r="Z10" s="17">
        <f t="shared" si="2"/>
        <v>2</v>
      </c>
      <c r="AA10" s="17">
        <f t="shared" si="2"/>
        <v>1</v>
      </c>
      <c r="AB10" s="17">
        <f t="shared" si="2"/>
        <v>0</v>
      </c>
      <c r="AC10" s="17">
        <f t="shared" si="2"/>
        <v>238</v>
      </c>
      <c r="AD10" s="17">
        <f t="shared" si="2"/>
        <v>0</v>
      </c>
      <c r="AE10" s="30">
        <f t="shared" si="2"/>
        <v>278</v>
      </c>
      <c r="AF10" s="30">
        <f t="shared" si="2"/>
        <v>516</v>
      </c>
    </row>
    <row r="11" spans="2:32" s="6" customFormat="1" ht="23.1" customHeight="1" x14ac:dyDescent="0.25">
      <c r="B11" s="22" t="s">
        <v>38</v>
      </c>
      <c r="C11" s="49">
        <v>45</v>
      </c>
      <c r="D11" s="49">
        <v>17</v>
      </c>
      <c r="E11" s="49">
        <v>7</v>
      </c>
      <c r="F11" s="49">
        <v>9</v>
      </c>
      <c r="G11" s="49">
        <v>0</v>
      </c>
      <c r="H11" s="49">
        <v>0</v>
      </c>
      <c r="I11" s="49">
        <v>3</v>
      </c>
      <c r="J11" s="49">
        <v>0</v>
      </c>
      <c r="K11" s="49">
        <v>1</v>
      </c>
      <c r="L11" s="49">
        <v>0</v>
      </c>
      <c r="M11" s="49">
        <v>70</v>
      </c>
      <c r="N11" s="49">
        <v>0</v>
      </c>
      <c r="O11" s="17">
        <f t="shared" si="0"/>
        <v>82</v>
      </c>
      <c r="P11" s="17">
        <f t="shared" si="1"/>
        <v>152</v>
      </c>
      <c r="R11" s="1" t="s">
        <v>7</v>
      </c>
      <c r="S11" s="17">
        <f t="shared" ref="S11:AF11" si="3">SUM(C14:C17)</f>
        <v>218</v>
      </c>
      <c r="T11" s="17">
        <f t="shared" si="3"/>
        <v>68</v>
      </c>
      <c r="U11" s="17">
        <f t="shared" si="3"/>
        <v>21</v>
      </c>
      <c r="V11" s="17">
        <f t="shared" si="3"/>
        <v>19</v>
      </c>
      <c r="W11" s="17">
        <f t="shared" si="3"/>
        <v>0</v>
      </c>
      <c r="X11" s="17">
        <f t="shared" si="3"/>
        <v>0</v>
      </c>
      <c r="Y11" s="17">
        <f t="shared" si="3"/>
        <v>28</v>
      </c>
      <c r="Z11" s="17">
        <f t="shared" si="3"/>
        <v>7</v>
      </c>
      <c r="AA11" s="17">
        <f t="shared" si="3"/>
        <v>6</v>
      </c>
      <c r="AB11" s="17">
        <f t="shared" si="3"/>
        <v>0</v>
      </c>
      <c r="AC11" s="17">
        <f t="shared" si="3"/>
        <v>390</v>
      </c>
      <c r="AD11" s="17">
        <f t="shared" si="3"/>
        <v>0</v>
      </c>
      <c r="AE11" s="30">
        <f t="shared" si="3"/>
        <v>367</v>
      </c>
      <c r="AF11" s="30">
        <f t="shared" si="3"/>
        <v>757</v>
      </c>
    </row>
    <row r="12" spans="2:32" ht="23.1" customHeight="1" x14ac:dyDescent="0.25">
      <c r="B12" s="22" t="s">
        <v>39</v>
      </c>
      <c r="C12" s="49">
        <v>37</v>
      </c>
      <c r="D12" s="49">
        <v>12</v>
      </c>
      <c r="E12" s="49">
        <v>2</v>
      </c>
      <c r="F12" s="49">
        <v>5</v>
      </c>
      <c r="G12" s="49">
        <v>0</v>
      </c>
      <c r="H12" s="49">
        <v>0</v>
      </c>
      <c r="I12" s="49">
        <v>4</v>
      </c>
      <c r="J12" s="49">
        <v>1</v>
      </c>
      <c r="K12" s="49">
        <v>0</v>
      </c>
      <c r="L12" s="49">
        <v>0</v>
      </c>
      <c r="M12" s="49">
        <v>10</v>
      </c>
      <c r="N12" s="49">
        <v>0</v>
      </c>
      <c r="O12" s="17">
        <f t="shared" si="0"/>
        <v>61</v>
      </c>
      <c r="P12" s="17">
        <f t="shared" si="1"/>
        <v>71</v>
      </c>
      <c r="R12" s="1" t="s">
        <v>8</v>
      </c>
      <c r="S12" s="17">
        <f t="shared" ref="S12:AF12" si="4">SUM(C18:C21)</f>
        <v>117</v>
      </c>
      <c r="T12" s="17">
        <f t="shared" si="4"/>
        <v>28</v>
      </c>
      <c r="U12" s="17">
        <f t="shared" si="4"/>
        <v>24</v>
      </c>
      <c r="V12" s="17">
        <f t="shared" si="4"/>
        <v>9</v>
      </c>
      <c r="W12" s="17">
        <f t="shared" si="4"/>
        <v>0</v>
      </c>
      <c r="X12" s="17">
        <f t="shared" si="4"/>
        <v>1</v>
      </c>
      <c r="Y12" s="17">
        <f t="shared" si="4"/>
        <v>11</v>
      </c>
      <c r="Z12" s="17">
        <f t="shared" si="4"/>
        <v>4</v>
      </c>
      <c r="AA12" s="17">
        <f t="shared" si="4"/>
        <v>3</v>
      </c>
      <c r="AB12" s="17">
        <f t="shared" si="4"/>
        <v>0</v>
      </c>
      <c r="AC12" s="17">
        <f t="shared" si="4"/>
        <v>389</v>
      </c>
      <c r="AD12" s="17">
        <f t="shared" si="4"/>
        <v>0</v>
      </c>
      <c r="AE12" s="30">
        <f t="shared" si="4"/>
        <v>197</v>
      </c>
      <c r="AF12" s="30">
        <f t="shared" si="4"/>
        <v>586</v>
      </c>
    </row>
    <row r="13" spans="2:32" ht="23.1" customHeight="1" x14ac:dyDescent="0.25">
      <c r="B13" s="22" t="s">
        <v>40</v>
      </c>
      <c r="C13" s="49">
        <v>37</v>
      </c>
      <c r="D13" s="49">
        <v>12</v>
      </c>
      <c r="E13" s="49">
        <v>3</v>
      </c>
      <c r="F13" s="49">
        <v>3</v>
      </c>
      <c r="G13" s="49">
        <v>0</v>
      </c>
      <c r="H13" s="49">
        <v>0</v>
      </c>
      <c r="I13" s="49">
        <v>3</v>
      </c>
      <c r="J13" s="49">
        <v>1</v>
      </c>
      <c r="K13" s="49">
        <v>0</v>
      </c>
      <c r="L13" s="49">
        <v>0</v>
      </c>
      <c r="M13" s="49">
        <v>95</v>
      </c>
      <c r="N13" s="49">
        <v>0</v>
      </c>
      <c r="O13" s="17">
        <f t="shared" si="0"/>
        <v>59</v>
      </c>
      <c r="P13" s="17">
        <f t="shared" si="1"/>
        <v>154</v>
      </c>
      <c r="R13" s="1" t="s">
        <v>9</v>
      </c>
      <c r="S13" s="17">
        <f t="shared" ref="S13:AF13" si="5">SUM(C22:C25)</f>
        <v>133</v>
      </c>
      <c r="T13" s="17">
        <f t="shared" si="5"/>
        <v>84</v>
      </c>
      <c r="U13" s="17">
        <f t="shared" si="5"/>
        <v>31</v>
      </c>
      <c r="V13" s="17">
        <f t="shared" si="5"/>
        <v>14</v>
      </c>
      <c r="W13" s="17">
        <f t="shared" si="5"/>
        <v>0</v>
      </c>
      <c r="X13" s="17">
        <f t="shared" si="5"/>
        <v>0</v>
      </c>
      <c r="Y13" s="17">
        <f t="shared" si="5"/>
        <v>24</v>
      </c>
      <c r="Z13" s="17">
        <f t="shared" si="5"/>
        <v>8</v>
      </c>
      <c r="AA13" s="17">
        <f t="shared" si="5"/>
        <v>7</v>
      </c>
      <c r="AB13" s="17">
        <f t="shared" si="5"/>
        <v>0</v>
      </c>
      <c r="AC13" s="17">
        <f t="shared" si="5"/>
        <v>356</v>
      </c>
      <c r="AD13" s="17">
        <f t="shared" si="5"/>
        <v>1</v>
      </c>
      <c r="AE13" s="30">
        <f t="shared" si="5"/>
        <v>302</v>
      </c>
      <c r="AF13" s="30">
        <f t="shared" si="5"/>
        <v>658</v>
      </c>
    </row>
    <row r="14" spans="2:32" ht="23.1" customHeight="1" x14ac:dyDescent="0.25">
      <c r="B14" s="22" t="s">
        <v>41</v>
      </c>
      <c r="C14" s="49">
        <v>68</v>
      </c>
      <c r="D14" s="49">
        <v>17</v>
      </c>
      <c r="E14" s="49">
        <v>4</v>
      </c>
      <c r="F14" s="49">
        <v>6</v>
      </c>
      <c r="G14" s="49">
        <v>0</v>
      </c>
      <c r="H14" s="49">
        <v>0</v>
      </c>
      <c r="I14" s="49">
        <v>6</v>
      </c>
      <c r="J14" s="49">
        <v>1</v>
      </c>
      <c r="K14" s="49">
        <v>1</v>
      </c>
      <c r="L14" s="49">
        <v>0</v>
      </c>
      <c r="M14" s="49">
        <v>118</v>
      </c>
      <c r="N14" s="49">
        <v>0</v>
      </c>
      <c r="O14" s="17">
        <f t="shared" si="0"/>
        <v>103</v>
      </c>
      <c r="P14" s="17">
        <f t="shared" si="1"/>
        <v>221</v>
      </c>
      <c r="R14" s="1" t="s">
        <v>10</v>
      </c>
      <c r="S14" s="17">
        <f t="shared" ref="S14:AF14" si="6">SUM(C26:C29)</f>
        <v>92</v>
      </c>
      <c r="T14" s="17">
        <f t="shared" si="6"/>
        <v>50</v>
      </c>
      <c r="U14" s="17">
        <f t="shared" si="6"/>
        <v>21</v>
      </c>
      <c r="V14" s="17">
        <f t="shared" si="6"/>
        <v>18</v>
      </c>
      <c r="W14" s="17">
        <f t="shared" si="6"/>
        <v>0</v>
      </c>
      <c r="X14" s="17">
        <f t="shared" si="6"/>
        <v>0</v>
      </c>
      <c r="Y14" s="17">
        <f t="shared" si="6"/>
        <v>30</v>
      </c>
      <c r="Z14" s="17">
        <f t="shared" si="6"/>
        <v>4</v>
      </c>
      <c r="AA14" s="17">
        <f t="shared" si="6"/>
        <v>4</v>
      </c>
      <c r="AB14" s="17">
        <f t="shared" si="6"/>
        <v>0</v>
      </c>
      <c r="AC14" s="17">
        <f t="shared" si="6"/>
        <v>274</v>
      </c>
      <c r="AD14" s="17">
        <f t="shared" si="6"/>
        <v>0</v>
      </c>
      <c r="AE14" s="30">
        <f t="shared" si="6"/>
        <v>219</v>
      </c>
      <c r="AF14" s="30">
        <f t="shared" si="6"/>
        <v>493</v>
      </c>
    </row>
    <row r="15" spans="2:32" ht="23.1" customHeight="1" x14ac:dyDescent="0.25">
      <c r="B15" s="22" t="s">
        <v>42</v>
      </c>
      <c r="C15" s="49">
        <v>46</v>
      </c>
      <c r="D15" s="49">
        <v>19</v>
      </c>
      <c r="E15" s="49">
        <v>8</v>
      </c>
      <c r="F15" s="49">
        <v>6</v>
      </c>
      <c r="G15" s="49">
        <v>0</v>
      </c>
      <c r="H15" s="49">
        <v>0</v>
      </c>
      <c r="I15" s="49">
        <v>4</v>
      </c>
      <c r="J15" s="49">
        <v>0</v>
      </c>
      <c r="K15" s="49">
        <v>0</v>
      </c>
      <c r="L15" s="49">
        <v>0</v>
      </c>
      <c r="M15" s="49">
        <v>73</v>
      </c>
      <c r="N15" s="49">
        <v>0</v>
      </c>
      <c r="O15" s="17">
        <f t="shared" si="0"/>
        <v>83</v>
      </c>
      <c r="P15" s="17">
        <f t="shared" si="1"/>
        <v>156</v>
      </c>
      <c r="R15" s="1" t="s">
        <v>11</v>
      </c>
      <c r="S15" s="17">
        <f t="shared" ref="S15:AF15" si="7">SUM(C30:C33)</f>
        <v>104</v>
      </c>
      <c r="T15" s="17">
        <f t="shared" si="7"/>
        <v>57</v>
      </c>
      <c r="U15" s="17">
        <f t="shared" si="7"/>
        <v>46</v>
      </c>
      <c r="V15" s="17">
        <f t="shared" si="7"/>
        <v>18</v>
      </c>
      <c r="W15" s="17">
        <f t="shared" si="7"/>
        <v>0</v>
      </c>
      <c r="X15" s="17">
        <f t="shared" si="7"/>
        <v>0</v>
      </c>
      <c r="Y15" s="17">
        <f t="shared" si="7"/>
        <v>20</v>
      </c>
      <c r="Z15" s="17">
        <f t="shared" si="7"/>
        <v>7</v>
      </c>
      <c r="AA15" s="17">
        <f t="shared" si="7"/>
        <v>6</v>
      </c>
      <c r="AB15" s="17">
        <f t="shared" si="7"/>
        <v>0</v>
      </c>
      <c r="AC15" s="17">
        <f t="shared" si="7"/>
        <v>255</v>
      </c>
      <c r="AD15" s="17">
        <f t="shared" si="7"/>
        <v>0</v>
      </c>
      <c r="AE15" s="30">
        <f t="shared" si="7"/>
        <v>258</v>
      </c>
      <c r="AF15" s="30">
        <f t="shared" si="7"/>
        <v>513</v>
      </c>
    </row>
    <row r="16" spans="2:32" ht="23.1" customHeight="1" x14ac:dyDescent="0.25">
      <c r="B16" s="22" t="s">
        <v>43</v>
      </c>
      <c r="C16" s="49">
        <v>58</v>
      </c>
      <c r="D16" s="49">
        <v>19</v>
      </c>
      <c r="E16" s="49">
        <v>4</v>
      </c>
      <c r="F16" s="49">
        <v>4</v>
      </c>
      <c r="G16" s="49">
        <v>0</v>
      </c>
      <c r="H16" s="49">
        <v>0</v>
      </c>
      <c r="I16" s="49">
        <v>5</v>
      </c>
      <c r="J16" s="49">
        <v>1</v>
      </c>
      <c r="K16" s="49">
        <v>3</v>
      </c>
      <c r="L16" s="49">
        <v>0</v>
      </c>
      <c r="M16" s="49">
        <v>76</v>
      </c>
      <c r="N16" s="49">
        <v>0</v>
      </c>
      <c r="O16" s="17">
        <f t="shared" si="0"/>
        <v>94</v>
      </c>
      <c r="P16" s="17">
        <f t="shared" si="1"/>
        <v>170</v>
      </c>
      <c r="R16" s="1" t="s">
        <v>12</v>
      </c>
      <c r="S16" s="17">
        <f t="shared" ref="S16:AF16" si="8">SUM(C34:C37)</f>
        <v>102</v>
      </c>
      <c r="T16" s="17">
        <f t="shared" si="8"/>
        <v>51</v>
      </c>
      <c r="U16" s="17">
        <f t="shared" si="8"/>
        <v>25</v>
      </c>
      <c r="V16" s="17">
        <f t="shared" si="8"/>
        <v>15</v>
      </c>
      <c r="W16" s="17">
        <f t="shared" si="8"/>
        <v>0</v>
      </c>
      <c r="X16" s="17">
        <f t="shared" si="8"/>
        <v>0</v>
      </c>
      <c r="Y16" s="17">
        <f t="shared" si="8"/>
        <v>24</v>
      </c>
      <c r="Z16" s="17">
        <f t="shared" si="8"/>
        <v>10</v>
      </c>
      <c r="AA16" s="17">
        <f t="shared" si="8"/>
        <v>10</v>
      </c>
      <c r="AB16" s="17">
        <f t="shared" si="8"/>
        <v>0</v>
      </c>
      <c r="AC16" s="17">
        <f t="shared" si="8"/>
        <v>249</v>
      </c>
      <c r="AD16" s="17">
        <f t="shared" si="8"/>
        <v>0</v>
      </c>
      <c r="AE16" s="30">
        <f t="shared" si="8"/>
        <v>237</v>
      </c>
      <c r="AF16" s="30">
        <f t="shared" si="8"/>
        <v>486</v>
      </c>
    </row>
    <row r="17" spans="2:32" ht="23.1" customHeight="1" x14ac:dyDescent="0.25">
      <c r="B17" s="22" t="s">
        <v>44</v>
      </c>
      <c r="C17" s="49">
        <v>46</v>
      </c>
      <c r="D17" s="49">
        <v>13</v>
      </c>
      <c r="E17" s="49">
        <v>5</v>
      </c>
      <c r="F17" s="49">
        <v>3</v>
      </c>
      <c r="G17" s="49">
        <v>0</v>
      </c>
      <c r="H17" s="49">
        <v>0</v>
      </c>
      <c r="I17" s="49">
        <v>13</v>
      </c>
      <c r="J17" s="49">
        <v>5</v>
      </c>
      <c r="K17" s="49">
        <v>2</v>
      </c>
      <c r="L17" s="49">
        <v>0</v>
      </c>
      <c r="M17" s="49">
        <v>123</v>
      </c>
      <c r="N17" s="49">
        <v>0</v>
      </c>
      <c r="O17" s="17">
        <f t="shared" si="0"/>
        <v>87</v>
      </c>
      <c r="P17" s="17">
        <f t="shared" si="1"/>
        <v>210</v>
      </c>
      <c r="R17" s="1" t="s">
        <v>13</v>
      </c>
      <c r="S17" s="17">
        <f t="shared" ref="S17:AF17" si="9">SUM(C38:C41)</f>
        <v>79</v>
      </c>
      <c r="T17" s="17">
        <f t="shared" si="9"/>
        <v>46</v>
      </c>
      <c r="U17" s="17">
        <f t="shared" si="9"/>
        <v>53</v>
      </c>
      <c r="V17" s="17">
        <f t="shared" si="9"/>
        <v>14</v>
      </c>
      <c r="W17" s="17">
        <f t="shared" si="9"/>
        <v>2</v>
      </c>
      <c r="X17" s="17">
        <f t="shared" si="9"/>
        <v>0</v>
      </c>
      <c r="Y17" s="17">
        <f t="shared" si="9"/>
        <v>16</v>
      </c>
      <c r="Z17" s="17">
        <f t="shared" si="9"/>
        <v>6</v>
      </c>
      <c r="AA17" s="17">
        <f t="shared" si="9"/>
        <v>11</v>
      </c>
      <c r="AB17" s="17">
        <f t="shared" si="9"/>
        <v>0</v>
      </c>
      <c r="AC17" s="17">
        <f t="shared" si="9"/>
        <v>275</v>
      </c>
      <c r="AD17" s="17">
        <f t="shared" si="9"/>
        <v>0</v>
      </c>
      <c r="AE17" s="30">
        <f t="shared" si="9"/>
        <v>227</v>
      </c>
      <c r="AF17" s="30">
        <f t="shared" si="9"/>
        <v>502</v>
      </c>
    </row>
    <row r="18" spans="2:32" ht="23.1" customHeight="1" x14ac:dyDescent="0.25">
      <c r="B18" s="22" t="s">
        <v>45</v>
      </c>
      <c r="C18" s="49">
        <v>23</v>
      </c>
      <c r="D18" s="49">
        <v>4</v>
      </c>
      <c r="E18" s="49">
        <v>9</v>
      </c>
      <c r="F18" s="49">
        <v>2</v>
      </c>
      <c r="G18" s="49">
        <v>0</v>
      </c>
      <c r="H18" s="49">
        <v>1</v>
      </c>
      <c r="I18" s="49">
        <v>3</v>
      </c>
      <c r="J18" s="49">
        <v>2</v>
      </c>
      <c r="K18" s="49">
        <v>0</v>
      </c>
      <c r="L18" s="49">
        <v>0</v>
      </c>
      <c r="M18" s="49">
        <v>102</v>
      </c>
      <c r="N18" s="49">
        <v>0</v>
      </c>
      <c r="O18" s="17">
        <f t="shared" si="0"/>
        <v>44</v>
      </c>
      <c r="P18" s="17">
        <f t="shared" si="1"/>
        <v>146</v>
      </c>
      <c r="R18" s="1" t="s">
        <v>14</v>
      </c>
      <c r="S18" s="17">
        <f t="shared" ref="S18:AF18" si="10">SUM(C42:C45)</f>
        <v>99</v>
      </c>
      <c r="T18" s="17">
        <f t="shared" si="10"/>
        <v>44</v>
      </c>
      <c r="U18" s="17">
        <f t="shared" si="10"/>
        <v>37</v>
      </c>
      <c r="V18" s="17">
        <f t="shared" si="10"/>
        <v>29</v>
      </c>
      <c r="W18" s="17">
        <f t="shared" si="10"/>
        <v>0</v>
      </c>
      <c r="X18" s="17">
        <f t="shared" si="10"/>
        <v>0</v>
      </c>
      <c r="Y18" s="17">
        <f t="shared" si="10"/>
        <v>9</v>
      </c>
      <c r="Z18" s="17">
        <f t="shared" si="10"/>
        <v>4</v>
      </c>
      <c r="AA18" s="17">
        <f t="shared" si="10"/>
        <v>8</v>
      </c>
      <c r="AB18" s="17">
        <f t="shared" si="10"/>
        <v>6</v>
      </c>
      <c r="AC18" s="17">
        <f t="shared" si="10"/>
        <v>244</v>
      </c>
      <c r="AD18" s="17">
        <f t="shared" si="10"/>
        <v>0</v>
      </c>
      <c r="AE18" s="30">
        <f t="shared" si="10"/>
        <v>236</v>
      </c>
      <c r="AF18" s="30">
        <f t="shared" si="10"/>
        <v>480</v>
      </c>
    </row>
    <row r="19" spans="2:32" ht="23.1" customHeight="1" x14ac:dyDescent="0.25">
      <c r="B19" s="22" t="s">
        <v>46</v>
      </c>
      <c r="C19" s="49">
        <v>38</v>
      </c>
      <c r="D19" s="49">
        <v>5</v>
      </c>
      <c r="E19" s="49">
        <v>2</v>
      </c>
      <c r="F19" s="49">
        <v>1</v>
      </c>
      <c r="G19" s="49">
        <v>0</v>
      </c>
      <c r="H19" s="49">
        <v>0</v>
      </c>
      <c r="I19" s="49">
        <v>3</v>
      </c>
      <c r="J19" s="49">
        <v>0</v>
      </c>
      <c r="K19" s="49">
        <v>1</v>
      </c>
      <c r="L19" s="49">
        <v>0</v>
      </c>
      <c r="M19" s="49">
        <v>76</v>
      </c>
      <c r="N19" s="49">
        <v>0</v>
      </c>
      <c r="O19" s="17">
        <f t="shared" si="0"/>
        <v>50</v>
      </c>
      <c r="P19" s="17">
        <f t="shared" si="1"/>
        <v>126</v>
      </c>
      <c r="R19" s="1" t="s">
        <v>15</v>
      </c>
      <c r="S19" s="17">
        <f t="shared" ref="S19:AF19" si="11">SUM(C46:C49)</f>
        <v>165</v>
      </c>
      <c r="T19" s="17">
        <f t="shared" si="11"/>
        <v>140</v>
      </c>
      <c r="U19" s="17">
        <f t="shared" si="11"/>
        <v>20</v>
      </c>
      <c r="V19" s="17">
        <f t="shared" si="11"/>
        <v>36</v>
      </c>
      <c r="W19" s="17">
        <f t="shared" si="11"/>
        <v>1</v>
      </c>
      <c r="X19" s="17">
        <f t="shared" si="11"/>
        <v>0</v>
      </c>
      <c r="Y19" s="17">
        <f t="shared" si="11"/>
        <v>17</v>
      </c>
      <c r="Z19" s="17">
        <f t="shared" si="11"/>
        <v>8</v>
      </c>
      <c r="AA19" s="17">
        <f t="shared" si="11"/>
        <v>2</v>
      </c>
      <c r="AB19" s="17">
        <f t="shared" si="11"/>
        <v>0</v>
      </c>
      <c r="AC19" s="17">
        <f t="shared" si="11"/>
        <v>325</v>
      </c>
      <c r="AD19" s="17">
        <f t="shared" si="11"/>
        <v>1</v>
      </c>
      <c r="AE19" s="30">
        <f t="shared" si="11"/>
        <v>390</v>
      </c>
      <c r="AF19" s="30">
        <f t="shared" si="11"/>
        <v>715</v>
      </c>
    </row>
    <row r="20" spans="2:32" ht="23.1" customHeight="1" x14ac:dyDescent="0.25">
      <c r="B20" s="22" t="s">
        <v>47</v>
      </c>
      <c r="C20" s="49">
        <v>28</v>
      </c>
      <c r="D20" s="49">
        <v>11</v>
      </c>
      <c r="E20" s="49">
        <v>7</v>
      </c>
      <c r="F20" s="49">
        <v>3</v>
      </c>
      <c r="G20" s="49">
        <v>0</v>
      </c>
      <c r="H20" s="49">
        <v>0</v>
      </c>
      <c r="I20" s="49">
        <v>3</v>
      </c>
      <c r="J20" s="49">
        <v>2</v>
      </c>
      <c r="K20" s="49">
        <v>0</v>
      </c>
      <c r="L20" s="49">
        <v>0</v>
      </c>
      <c r="M20" s="49">
        <v>110</v>
      </c>
      <c r="N20" s="49">
        <v>0</v>
      </c>
      <c r="O20" s="17">
        <f t="shared" si="0"/>
        <v>54</v>
      </c>
      <c r="P20" s="17">
        <f t="shared" si="1"/>
        <v>164</v>
      </c>
      <c r="R20" s="1" t="s">
        <v>16</v>
      </c>
      <c r="S20" s="17">
        <f t="shared" ref="S20:AF20" si="12">SUM(C50:C53)</f>
        <v>199</v>
      </c>
      <c r="T20" s="17">
        <f t="shared" si="12"/>
        <v>149</v>
      </c>
      <c r="U20" s="17">
        <f t="shared" si="12"/>
        <v>34</v>
      </c>
      <c r="V20" s="17">
        <f t="shared" si="12"/>
        <v>31</v>
      </c>
      <c r="W20" s="17">
        <f t="shared" si="12"/>
        <v>3</v>
      </c>
      <c r="X20" s="17">
        <f t="shared" si="12"/>
        <v>0</v>
      </c>
      <c r="Y20" s="17">
        <f t="shared" si="12"/>
        <v>10</v>
      </c>
      <c r="Z20" s="17">
        <f t="shared" si="12"/>
        <v>3</v>
      </c>
      <c r="AA20" s="17">
        <f t="shared" si="12"/>
        <v>1</v>
      </c>
      <c r="AB20" s="17">
        <f t="shared" si="12"/>
        <v>1</v>
      </c>
      <c r="AC20" s="17">
        <f t="shared" si="12"/>
        <v>330</v>
      </c>
      <c r="AD20" s="17">
        <f t="shared" si="12"/>
        <v>0</v>
      </c>
      <c r="AE20" s="30">
        <f t="shared" si="12"/>
        <v>431</v>
      </c>
      <c r="AF20" s="30">
        <f t="shared" si="12"/>
        <v>761</v>
      </c>
    </row>
    <row r="21" spans="2:32" ht="23.1" customHeight="1" x14ac:dyDescent="0.25">
      <c r="B21" s="22" t="s">
        <v>48</v>
      </c>
      <c r="C21" s="49">
        <v>28</v>
      </c>
      <c r="D21" s="49">
        <v>8</v>
      </c>
      <c r="E21" s="49">
        <v>6</v>
      </c>
      <c r="F21" s="49">
        <v>3</v>
      </c>
      <c r="G21" s="49">
        <v>0</v>
      </c>
      <c r="H21" s="49">
        <v>0</v>
      </c>
      <c r="I21" s="49">
        <v>2</v>
      </c>
      <c r="J21" s="49">
        <v>0</v>
      </c>
      <c r="K21" s="49">
        <v>2</v>
      </c>
      <c r="L21" s="49">
        <v>0</v>
      </c>
      <c r="M21" s="49">
        <v>101</v>
      </c>
      <c r="N21" s="49">
        <v>0</v>
      </c>
      <c r="O21" s="17">
        <f t="shared" si="0"/>
        <v>49</v>
      </c>
      <c r="P21" s="17">
        <f t="shared" si="1"/>
        <v>150</v>
      </c>
      <c r="R21" s="35" t="s">
        <v>20</v>
      </c>
      <c r="S21" s="33">
        <f t="shared" ref="S21:AF21" si="13">SUM(C54:C57)</f>
        <v>189</v>
      </c>
      <c r="T21" s="17">
        <f t="shared" si="13"/>
        <v>140</v>
      </c>
      <c r="U21" s="17">
        <f t="shared" si="13"/>
        <v>47</v>
      </c>
      <c r="V21" s="17">
        <f t="shared" si="13"/>
        <v>21</v>
      </c>
      <c r="W21" s="17">
        <f t="shared" si="13"/>
        <v>0</v>
      </c>
      <c r="X21" s="17">
        <f t="shared" si="13"/>
        <v>0</v>
      </c>
      <c r="Y21" s="17">
        <f t="shared" si="13"/>
        <v>12</v>
      </c>
      <c r="Z21" s="17">
        <f t="shared" si="13"/>
        <v>2</v>
      </c>
      <c r="AA21" s="17">
        <f t="shared" si="13"/>
        <v>0</v>
      </c>
      <c r="AB21" s="17">
        <f t="shared" si="13"/>
        <v>1</v>
      </c>
      <c r="AC21" s="17">
        <f t="shared" si="13"/>
        <v>363</v>
      </c>
      <c r="AD21" s="17">
        <f t="shared" si="13"/>
        <v>0</v>
      </c>
      <c r="AE21" s="30">
        <f t="shared" si="13"/>
        <v>412</v>
      </c>
      <c r="AF21" s="30">
        <f t="shared" si="13"/>
        <v>775</v>
      </c>
    </row>
    <row r="22" spans="2:32" ht="23.1" customHeight="1" x14ac:dyDescent="0.25">
      <c r="B22" s="22" t="s">
        <v>49</v>
      </c>
      <c r="C22" s="49">
        <v>38</v>
      </c>
      <c r="D22" s="49">
        <v>15</v>
      </c>
      <c r="E22" s="49">
        <v>7</v>
      </c>
      <c r="F22" s="49">
        <v>2</v>
      </c>
      <c r="G22" s="49">
        <v>0</v>
      </c>
      <c r="H22" s="49">
        <v>0</v>
      </c>
      <c r="I22" s="49">
        <v>4</v>
      </c>
      <c r="J22" s="49">
        <v>1</v>
      </c>
      <c r="K22" s="49">
        <v>0</v>
      </c>
      <c r="L22" s="49">
        <v>0</v>
      </c>
      <c r="M22" s="49">
        <v>98</v>
      </c>
      <c r="N22" s="49">
        <v>0</v>
      </c>
      <c r="O22" s="17">
        <f t="shared" si="0"/>
        <v>67</v>
      </c>
      <c r="P22" s="17">
        <f t="shared" si="1"/>
        <v>165</v>
      </c>
      <c r="R22" s="50" t="s">
        <v>90</v>
      </c>
      <c r="S22" s="51">
        <f>MAX(S10:S12)</f>
        <v>218</v>
      </c>
      <c r="T22" s="51">
        <f t="shared" ref="T22:AF22" si="14">MAX(T10:T12)</f>
        <v>68</v>
      </c>
      <c r="U22" s="51">
        <f t="shared" si="14"/>
        <v>24</v>
      </c>
      <c r="V22" s="51">
        <f t="shared" si="14"/>
        <v>23</v>
      </c>
      <c r="W22" s="51">
        <f t="shared" si="14"/>
        <v>0</v>
      </c>
      <c r="X22" s="51">
        <f t="shared" si="14"/>
        <v>1</v>
      </c>
      <c r="Y22" s="51">
        <f t="shared" si="14"/>
        <v>28</v>
      </c>
      <c r="Z22" s="51">
        <f t="shared" si="14"/>
        <v>7</v>
      </c>
      <c r="AA22" s="51">
        <f t="shared" si="14"/>
        <v>6</v>
      </c>
      <c r="AB22" s="51">
        <f t="shared" si="14"/>
        <v>0</v>
      </c>
      <c r="AC22" s="51">
        <f t="shared" si="14"/>
        <v>390</v>
      </c>
      <c r="AD22" s="51">
        <f t="shared" si="14"/>
        <v>0</v>
      </c>
      <c r="AE22" s="39">
        <f t="shared" si="14"/>
        <v>367</v>
      </c>
      <c r="AF22" s="39">
        <f t="shared" si="14"/>
        <v>757</v>
      </c>
    </row>
    <row r="23" spans="2:32" ht="23.1" customHeight="1" x14ac:dyDescent="0.25">
      <c r="B23" s="22" t="s">
        <v>50</v>
      </c>
      <c r="C23" s="49">
        <v>33</v>
      </c>
      <c r="D23" s="49">
        <v>22</v>
      </c>
      <c r="E23" s="49">
        <v>5</v>
      </c>
      <c r="F23" s="49">
        <v>5</v>
      </c>
      <c r="G23" s="49">
        <v>0</v>
      </c>
      <c r="H23" s="49">
        <v>0</v>
      </c>
      <c r="I23" s="49">
        <v>6</v>
      </c>
      <c r="J23" s="49">
        <v>2</v>
      </c>
      <c r="K23" s="49">
        <v>2</v>
      </c>
      <c r="L23" s="49">
        <v>0</v>
      </c>
      <c r="M23" s="49">
        <v>95</v>
      </c>
      <c r="N23" s="49">
        <v>0</v>
      </c>
      <c r="O23" s="17">
        <f t="shared" si="0"/>
        <v>75</v>
      </c>
      <c r="P23" s="17">
        <f t="shared" si="1"/>
        <v>170</v>
      </c>
      <c r="R23" s="50" t="s">
        <v>91</v>
      </c>
      <c r="S23" s="51">
        <f>MAX(S13:S18)</f>
        <v>133</v>
      </c>
      <c r="T23" s="51">
        <f t="shared" ref="T23:AF23" si="15">MAX(T13:T18)</f>
        <v>84</v>
      </c>
      <c r="U23" s="51">
        <f t="shared" si="15"/>
        <v>53</v>
      </c>
      <c r="V23" s="51">
        <f t="shared" si="15"/>
        <v>29</v>
      </c>
      <c r="W23" s="51">
        <f t="shared" si="15"/>
        <v>2</v>
      </c>
      <c r="X23" s="51">
        <f t="shared" si="15"/>
        <v>0</v>
      </c>
      <c r="Y23" s="51">
        <f t="shared" si="15"/>
        <v>30</v>
      </c>
      <c r="Z23" s="51">
        <f t="shared" si="15"/>
        <v>10</v>
      </c>
      <c r="AA23" s="51">
        <f t="shared" si="15"/>
        <v>11</v>
      </c>
      <c r="AB23" s="51">
        <f t="shared" si="15"/>
        <v>6</v>
      </c>
      <c r="AC23" s="51">
        <f t="shared" si="15"/>
        <v>356</v>
      </c>
      <c r="AD23" s="51">
        <f t="shared" si="15"/>
        <v>1</v>
      </c>
      <c r="AE23" s="39">
        <f t="shared" si="15"/>
        <v>302</v>
      </c>
      <c r="AF23" s="39">
        <f t="shared" si="15"/>
        <v>658</v>
      </c>
    </row>
    <row r="24" spans="2:32" ht="23.1" customHeight="1" x14ac:dyDescent="0.25">
      <c r="B24" s="22" t="s">
        <v>51</v>
      </c>
      <c r="C24" s="49">
        <v>26</v>
      </c>
      <c r="D24" s="49">
        <v>18</v>
      </c>
      <c r="E24" s="49">
        <v>10</v>
      </c>
      <c r="F24" s="49">
        <v>7</v>
      </c>
      <c r="G24" s="49">
        <v>0</v>
      </c>
      <c r="H24" s="49">
        <v>0</v>
      </c>
      <c r="I24" s="49">
        <v>5</v>
      </c>
      <c r="J24" s="49">
        <v>1</v>
      </c>
      <c r="K24" s="49">
        <v>4</v>
      </c>
      <c r="L24" s="49">
        <v>0</v>
      </c>
      <c r="M24" s="49">
        <v>81</v>
      </c>
      <c r="N24" s="49">
        <v>0</v>
      </c>
      <c r="O24" s="17">
        <f t="shared" si="0"/>
        <v>71</v>
      </c>
      <c r="P24" s="17">
        <f t="shared" si="1"/>
        <v>152</v>
      </c>
      <c r="R24" s="50" t="s">
        <v>92</v>
      </c>
      <c r="S24" s="51">
        <f>MAX(S19:S21)</f>
        <v>199</v>
      </c>
      <c r="T24" s="51">
        <f t="shared" ref="T24:AF24" si="16">MAX(T19:T21)</f>
        <v>149</v>
      </c>
      <c r="U24" s="51">
        <f t="shared" si="16"/>
        <v>47</v>
      </c>
      <c r="V24" s="51">
        <f t="shared" si="16"/>
        <v>36</v>
      </c>
      <c r="W24" s="51">
        <f t="shared" si="16"/>
        <v>3</v>
      </c>
      <c r="X24" s="51">
        <f t="shared" si="16"/>
        <v>0</v>
      </c>
      <c r="Y24" s="51">
        <f t="shared" si="16"/>
        <v>17</v>
      </c>
      <c r="Z24" s="51">
        <f t="shared" si="16"/>
        <v>8</v>
      </c>
      <c r="AA24" s="51">
        <f t="shared" si="16"/>
        <v>2</v>
      </c>
      <c r="AB24" s="51">
        <f t="shared" si="16"/>
        <v>1</v>
      </c>
      <c r="AC24" s="51">
        <f t="shared" si="16"/>
        <v>363</v>
      </c>
      <c r="AD24" s="51">
        <f t="shared" si="16"/>
        <v>1</v>
      </c>
      <c r="AE24" s="39">
        <f t="shared" si="16"/>
        <v>431</v>
      </c>
      <c r="AF24" s="39">
        <f t="shared" si="16"/>
        <v>775</v>
      </c>
    </row>
    <row r="25" spans="2:32" ht="23.1" customHeight="1" x14ac:dyDescent="0.25">
      <c r="B25" s="22" t="s">
        <v>52</v>
      </c>
      <c r="C25" s="49">
        <v>36</v>
      </c>
      <c r="D25" s="49">
        <v>29</v>
      </c>
      <c r="E25" s="49">
        <v>9</v>
      </c>
      <c r="F25" s="49">
        <v>0</v>
      </c>
      <c r="G25" s="49">
        <v>0</v>
      </c>
      <c r="H25" s="49">
        <v>0</v>
      </c>
      <c r="I25" s="49">
        <v>9</v>
      </c>
      <c r="J25" s="49">
        <v>4</v>
      </c>
      <c r="K25" s="49">
        <v>1</v>
      </c>
      <c r="L25" s="49">
        <v>0</v>
      </c>
      <c r="M25" s="49">
        <v>82</v>
      </c>
      <c r="N25" s="49">
        <v>1</v>
      </c>
      <c r="O25" s="17">
        <f t="shared" si="0"/>
        <v>89</v>
      </c>
      <c r="P25" s="17">
        <f t="shared" si="1"/>
        <v>171</v>
      </c>
      <c r="R25" s="36" t="s">
        <v>85</v>
      </c>
      <c r="S25" s="34">
        <f t="shared" ref="S25:AF25" si="17">SUM(S10:S12)</f>
        <v>503</v>
      </c>
      <c r="T25" s="16">
        <f t="shared" si="17"/>
        <v>148</v>
      </c>
      <c r="U25" s="16">
        <f t="shared" si="17"/>
        <v>64</v>
      </c>
      <c r="V25" s="16">
        <f t="shared" si="17"/>
        <v>51</v>
      </c>
      <c r="W25" s="16">
        <f t="shared" si="17"/>
        <v>0</v>
      </c>
      <c r="X25" s="16">
        <f t="shared" si="17"/>
        <v>1</v>
      </c>
      <c r="Y25" s="16">
        <f t="shared" si="17"/>
        <v>52</v>
      </c>
      <c r="Z25" s="16">
        <f t="shared" si="17"/>
        <v>13</v>
      </c>
      <c r="AA25" s="16">
        <f t="shared" si="17"/>
        <v>10</v>
      </c>
      <c r="AB25" s="16">
        <f t="shared" si="17"/>
        <v>0</v>
      </c>
      <c r="AC25" s="16">
        <f t="shared" si="17"/>
        <v>1017</v>
      </c>
      <c r="AD25" s="16">
        <f t="shared" si="17"/>
        <v>0</v>
      </c>
      <c r="AE25" s="31">
        <f t="shared" si="17"/>
        <v>842</v>
      </c>
      <c r="AF25" s="31">
        <f t="shared" si="17"/>
        <v>1859</v>
      </c>
    </row>
    <row r="26" spans="2:32" ht="23.1" customHeight="1" x14ac:dyDescent="0.25">
      <c r="B26" s="22" t="s">
        <v>53</v>
      </c>
      <c r="C26" s="49">
        <v>21</v>
      </c>
      <c r="D26" s="49">
        <v>9</v>
      </c>
      <c r="E26" s="49">
        <v>3</v>
      </c>
      <c r="F26" s="49">
        <v>4</v>
      </c>
      <c r="G26" s="49">
        <v>0</v>
      </c>
      <c r="H26" s="49">
        <v>0</v>
      </c>
      <c r="I26" s="49">
        <v>6</v>
      </c>
      <c r="J26" s="49">
        <v>3</v>
      </c>
      <c r="K26" s="49">
        <v>3</v>
      </c>
      <c r="L26" s="49">
        <v>0</v>
      </c>
      <c r="M26" s="49">
        <v>72</v>
      </c>
      <c r="N26" s="49">
        <v>0</v>
      </c>
      <c r="O26" s="17">
        <f t="shared" si="0"/>
        <v>49</v>
      </c>
      <c r="P26" s="17">
        <f t="shared" si="1"/>
        <v>121</v>
      </c>
      <c r="R26" s="27" t="s">
        <v>86</v>
      </c>
      <c r="S26" s="16">
        <f t="shared" ref="S26:AF26" si="18">SUM(S13:S18)</f>
        <v>609</v>
      </c>
      <c r="T26" s="16">
        <f t="shared" si="18"/>
        <v>332</v>
      </c>
      <c r="U26" s="16">
        <f t="shared" si="18"/>
        <v>213</v>
      </c>
      <c r="V26" s="16">
        <f t="shared" si="18"/>
        <v>108</v>
      </c>
      <c r="W26" s="16">
        <f t="shared" si="18"/>
        <v>2</v>
      </c>
      <c r="X26" s="16">
        <f t="shared" si="18"/>
        <v>0</v>
      </c>
      <c r="Y26" s="16">
        <f t="shared" si="18"/>
        <v>123</v>
      </c>
      <c r="Z26" s="16">
        <f t="shared" si="18"/>
        <v>39</v>
      </c>
      <c r="AA26" s="16">
        <f t="shared" si="18"/>
        <v>46</v>
      </c>
      <c r="AB26" s="16">
        <f t="shared" si="18"/>
        <v>6</v>
      </c>
      <c r="AC26" s="16">
        <f t="shared" si="18"/>
        <v>1653</v>
      </c>
      <c r="AD26" s="16">
        <f t="shared" si="18"/>
        <v>1</v>
      </c>
      <c r="AE26" s="31">
        <f t="shared" si="18"/>
        <v>1479</v>
      </c>
      <c r="AF26" s="31">
        <f t="shared" si="18"/>
        <v>3132</v>
      </c>
    </row>
    <row r="27" spans="2:32" ht="23.1" customHeight="1" x14ac:dyDescent="0.25">
      <c r="B27" s="22" t="s">
        <v>54</v>
      </c>
      <c r="C27" s="49">
        <v>31</v>
      </c>
      <c r="D27" s="49">
        <v>12</v>
      </c>
      <c r="E27" s="49">
        <v>7</v>
      </c>
      <c r="F27" s="49">
        <v>6</v>
      </c>
      <c r="G27" s="49">
        <v>0</v>
      </c>
      <c r="H27" s="49">
        <v>0</v>
      </c>
      <c r="I27" s="49">
        <v>7</v>
      </c>
      <c r="J27" s="49">
        <v>1</v>
      </c>
      <c r="K27" s="49">
        <v>0</v>
      </c>
      <c r="L27" s="49">
        <v>0</v>
      </c>
      <c r="M27" s="49">
        <v>70</v>
      </c>
      <c r="N27" s="49">
        <v>0</v>
      </c>
      <c r="O27" s="17">
        <f t="shared" si="0"/>
        <v>64</v>
      </c>
      <c r="P27" s="17">
        <f t="shared" si="1"/>
        <v>134</v>
      </c>
      <c r="R27" s="28" t="s">
        <v>87</v>
      </c>
      <c r="S27" s="16">
        <f t="shared" ref="S27:AF27" si="19">SUM(S19:S21)</f>
        <v>553</v>
      </c>
      <c r="T27" s="16">
        <f t="shared" si="19"/>
        <v>429</v>
      </c>
      <c r="U27" s="16">
        <f t="shared" si="19"/>
        <v>101</v>
      </c>
      <c r="V27" s="16">
        <f t="shared" si="19"/>
        <v>88</v>
      </c>
      <c r="W27" s="16">
        <f t="shared" si="19"/>
        <v>4</v>
      </c>
      <c r="X27" s="16">
        <f t="shared" si="19"/>
        <v>0</v>
      </c>
      <c r="Y27" s="16">
        <f t="shared" si="19"/>
        <v>39</v>
      </c>
      <c r="Z27" s="16">
        <f t="shared" si="19"/>
        <v>13</v>
      </c>
      <c r="AA27" s="16">
        <f t="shared" si="19"/>
        <v>3</v>
      </c>
      <c r="AB27" s="16">
        <f t="shared" si="19"/>
        <v>2</v>
      </c>
      <c r="AC27" s="16">
        <f t="shared" si="19"/>
        <v>1018</v>
      </c>
      <c r="AD27" s="16">
        <f t="shared" si="19"/>
        <v>1</v>
      </c>
      <c r="AE27" s="31">
        <f t="shared" si="19"/>
        <v>1233</v>
      </c>
      <c r="AF27" s="31">
        <f t="shared" si="19"/>
        <v>2251</v>
      </c>
    </row>
    <row r="28" spans="2:32" ht="23.1" customHeight="1" x14ac:dyDescent="0.25">
      <c r="B28" s="22" t="s">
        <v>55</v>
      </c>
      <c r="C28" s="49">
        <v>22</v>
      </c>
      <c r="D28" s="49">
        <v>16</v>
      </c>
      <c r="E28" s="49">
        <v>5</v>
      </c>
      <c r="F28" s="49">
        <v>2</v>
      </c>
      <c r="G28" s="49">
        <v>0</v>
      </c>
      <c r="H28" s="49">
        <v>0</v>
      </c>
      <c r="I28" s="49">
        <v>8</v>
      </c>
      <c r="J28" s="49">
        <v>0</v>
      </c>
      <c r="K28" s="49">
        <v>1</v>
      </c>
      <c r="L28" s="49">
        <v>0</v>
      </c>
      <c r="M28" s="49">
        <v>69</v>
      </c>
      <c r="N28" s="49">
        <v>0</v>
      </c>
      <c r="O28" s="17">
        <f t="shared" si="0"/>
        <v>54</v>
      </c>
      <c r="P28" s="17">
        <f t="shared" si="1"/>
        <v>123</v>
      </c>
      <c r="R28" s="5" t="s">
        <v>17</v>
      </c>
      <c r="S28" s="16">
        <f t="shared" ref="S28:AF28" si="20">SUM(S10:S21)</f>
        <v>1665</v>
      </c>
      <c r="T28" s="16">
        <f t="shared" si="20"/>
        <v>909</v>
      </c>
      <c r="U28" s="16">
        <f t="shared" si="20"/>
        <v>378</v>
      </c>
      <c r="V28" s="16">
        <f t="shared" si="20"/>
        <v>247</v>
      </c>
      <c r="W28" s="16">
        <f t="shared" si="20"/>
        <v>6</v>
      </c>
      <c r="X28" s="16">
        <f t="shared" si="20"/>
        <v>1</v>
      </c>
      <c r="Y28" s="16">
        <f t="shared" si="20"/>
        <v>214</v>
      </c>
      <c r="Z28" s="16">
        <f t="shared" si="20"/>
        <v>65</v>
      </c>
      <c r="AA28" s="16">
        <f t="shared" si="20"/>
        <v>59</v>
      </c>
      <c r="AB28" s="16">
        <f t="shared" si="20"/>
        <v>8</v>
      </c>
      <c r="AC28" s="16">
        <f t="shared" si="20"/>
        <v>3688</v>
      </c>
      <c r="AD28" s="16">
        <f t="shared" si="20"/>
        <v>2</v>
      </c>
      <c r="AE28" s="31">
        <f t="shared" si="20"/>
        <v>3554</v>
      </c>
      <c r="AF28" s="31">
        <f t="shared" si="20"/>
        <v>7242</v>
      </c>
    </row>
    <row r="29" spans="2:32" ht="23.1" customHeight="1" x14ac:dyDescent="0.25">
      <c r="B29" s="22" t="s">
        <v>56</v>
      </c>
      <c r="C29" s="49">
        <v>18</v>
      </c>
      <c r="D29" s="49">
        <v>13</v>
      </c>
      <c r="E29" s="49">
        <v>6</v>
      </c>
      <c r="F29" s="49">
        <v>6</v>
      </c>
      <c r="G29" s="49">
        <v>0</v>
      </c>
      <c r="H29" s="49">
        <v>0</v>
      </c>
      <c r="I29" s="49">
        <v>9</v>
      </c>
      <c r="J29" s="49">
        <v>0</v>
      </c>
      <c r="K29" s="49">
        <v>0</v>
      </c>
      <c r="L29" s="49">
        <v>0</v>
      </c>
      <c r="M29" s="49">
        <v>63</v>
      </c>
      <c r="N29" s="49">
        <v>0</v>
      </c>
      <c r="O29" s="17">
        <f t="shared" si="0"/>
        <v>52</v>
      </c>
      <c r="P29" s="17">
        <f t="shared" si="1"/>
        <v>115</v>
      </c>
      <c r="R29"/>
      <c r="S29" s="20"/>
      <c r="T29" s="19"/>
    </row>
    <row r="30" spans="2:32" ht="23.1" customHeight="1" x14ac:dyDescent="0.25">
      <c r="B30" s="22" t="s">
        <v>57</v>
      </c>
      <c r="C30" s="49">
        <v>23</v>
      </c>
      <c r="D30" s="49">
        <v>16</v>
      </c>
      <c r="E30" s="49">
        <v>11</v>
      </c>
      <c r="F30" s="49">
        <v>4</v>
      </c>
      <c r="G30" s="49">
        <v>0</v>
      </c>
      <c r="H30" s="49">
        <v>0</v>
      </c>
      <c r="I30" s="49">
        <v>3</v>
      </c>
      <c r="J30" s="49">
        <v>1</v>
      </c>
      <c r="K30" s="49">
        <v>2</v>
      </c>
      <c r="L30" s="49">
        <v>0</v>
      </c>
      <c r="M30" s="49">
        <v>63</v>
      </c>
      <c r="N30" s="49">
        <v>0</v>
      </c>
      <c r="O30" s="17">
        <f t="shared" si="0"/>
        <v>60</v>
      </c>
      <c r="P30" s="17">
        <f t="shared" si="1"/>
        <v>123</v>
      </c>
      <c r="R30"/>
      <c r="S30" s="19"/>
      <c r="T30" s="19"/>
    </row>
    <row r="31" spans="2:32" ht="23.1" customHeight="1" x14ac:dyDescent="0.25">
      <c r="B31" s="23" t="s">
        <v>58</v>
      </c>
      <c r="C31" s="49">
        <v>36</v>
      </c>
      <c r="D31" s="49">
        <v>21</v>
      </c>
      <c r="E31" s="49">
        <v>14</v>
      </c>
      <c r="F31" s="49">
        <v>2</v>
      </c>
      <c r="G31" s="49">
        <v>0</v>
      </c>
      <c r="H31" s="49">
        <v>0</v>
      </c>
      <c r="I31" s="49">
        <v>6</v>
      </c>
      <c r="J31" s="49">
        <v>0</v>
      </c>
      <c r="K31" s="49">
        <v>0</v>
      </c>
      <c r="L31" s="49">
        <v>0</v>
      </c>
      <c r="M31" s="49">
        <v>67</v>
      </c>
      <c r="N31" s="49">
        <v>0</v>
      </c>
      <c r="O31" s="17">
        <f t="shared" si="0"/>
        <v>79</v>
      </c>
      <c r="P31" s="17">
        <f t="shared" si="1"/>
        <v>146</v>
      </c>
      <c r="R31"/>
      <c r="S31" s="19"/>
      <c r="T31" s="19"/>
    </row>
    <row r="32" spans="2:32" ht="23.1" customHeight="1" x14ac:dyDescent="0.25">
      <c r="B32" s="23" t="s">
        <v>59</v>
      </c>
      <c r="C32" s="49">
        <v>26</v>
      </c>
      <c r="D32" s="49">
        <v>14</v>
      </c>
      <c r="E32" s="49">
        <v>16</v>
      </c>
      <c r="F32" s="49">
        <v>6</v>
      </c>
      <c r="G32" s="49">
        <v>0</v>
      </c>
      <c r="H32" s="49">
        <v>0</v>
      </c>
      <c r="I32" s="49">
        <v>4</v>
      </c>
      <c r="J32" s="49">
        <v>4</v>
      </c>
      <c r="K32" s="49">
        <v>1</v>
      </c>
      <c r="L32" s="49">
        <v>0</v>
      </c>
      <c r="M32" s="49">
        <v>59</v>
      </c>
      <c r="N32" s="49">
        <v>0</v>
      </c>
      <c r="O32" s="17">
        <f t="shared" si="0"/>
        <v>71</v>
      </c>
      <c r="P32" s="17">
        <f t="shared" si="1"/>
        <v>130</v>
      </c>
      <c r="R32"/>
      <c r="S32" s="19"/>
      <c r="T32" s="19"/>
    </row>
    <row r="33" spans="2:20" ht="23.1" customHeight="1" x14ac:dyDescent="0.25">
      <c r="B33" s="22" t="s">
        <v>60</v>
      </c>
      <c r="C33" s="49">
        <v>19</v>
      </c>
      <c r="D33" s="49">
        <v>6</v>
      </c>
      <c r="E33" s="49">
        <v>5</v>
      </c>
      <c r="F33" s="49">
        <v>6</v>
      </c>
      <c r="G33" s="49">
        <v>0</v>
      </c>
      <c r="H33" s="49">
        <v>0</v>
      </c>
      <c r="I33" s="49">
        <v>7</v>
      </c>
      <c r="J33" s="49">
        <v>2</v>
      </c>
      <c r="K33" s="49">
        <v>3</v>
      </c>
      <c r="L33" s="49">
        <v>0</v>
      </c>
      <c r="M33" s="49">
        <v>66</v>
      </c>
      <c r="N33" s="49">
        <v>0</v>
      </c>
      <c r="O33" s="17">
        <f t="shared" si="0"/>
        <v>48</v>
      </c>
      <c r="P33" s="17">
        <f t="shared" si="1"/>
        <v>114</v>
      </c>
      <c r="R33"/>
      <c r="S33" s="19"/>
      <c r="T33" s="19"/>
    </row>
    <row r="34" spans="2:20" ht="23.1" customHeight="1" x14ac:dyDescent="0.25">
      <c r="B34" s="23" t="s">
        <v>61</v>
      </c>
      <c r="C34" s="49">
        <v>21</v>
      </c>
      <c r="D34" s="49">
        <v>7</v>
      </c>
      <c r="E34" s="49">
        <v>4</v>
      </c>
      <c r="F34" s="49">
        <v>2</v>
      </c>
      <c r="G34" s="49">
        <v>0</v>
      </c>
      <c r="H34" s="49">
        <v>0</v>
      </c>
      <c r="I34" s="49">
        <v>7</v>
      </c>
      <c r="J34" s="49">
        <v>2</v>
      </c>
      <c r="K34" s="49">
        <v>1</v>
      </c>
      <c r="L34" s="49">
        <v>0</v>
      </c>
      <c r="M34" s="49">
        <v>68</v>
      </c>
      <c r="N34" s="49">
        <v>0</v>
      </c>
      <c r="O34" s="17">
        <f t="shared" si="0"/>
        <v>44</v>
      </c>
      <c r="P34" s="17">
        <f t="shared" si="1"/>
        <v>112</v>
      </c>
      <c r="R34"/>
      <c r="S34" s="19"/>
      <c r="T34" s="19"/>
    </row>
    <row r="35" spans="2:20" ht="23.1" customHeight="1" x14ac:dyDescent="0.25">
      <c r="B35" s="23" t="s">
        <v>62</v>
      </c>
      <c r="C35" s="49">
        <v>24</v>
      </c>
      <c r="D35" s="49">
        <v>16</v>
      </c>
      <c r="E35" s="49">
        <v>7</v>
      </c>
      <c r="F35" s="49">
        <v>4</v>
      </c>
      <c r="G35" s="49">
        <v>0</v>
      </c>
      <c r="H35" s="49">
        <v>0</v>
      </c>
      <c r="I35" s="49">
        <v>6</v>
      </c>
      <c r="J35" s="49">
        <v>3</v>
      </c>
      <c r="K35" s="49">
        <v>3</v>
      </c>
      <c r="L35" s="49">
        <v>0</v>
      </c>
      <c r="M35" s="49">
        <v>66</v>
      </c>
      <c r="N35" s="49">
        <v>0</v>
      </c>
      <c r="O35" s="17">
        <f t="shared" si="0"/>
        <v>63</v>
      </c>
      <c r="P35" s="17">
        <f t="shared" si="1"/>
        <v>129</v>
      </c>
      <c r="R35"/>
      <c r="S35" s="19"/>
      <c r="T35" s="19"/>
    </row>
    <row r="36" spans="2:20" ht="23.1" customHeight="1" x14ac:dyDescent="0.25">
      <c r="B36" s="23" t="s">
        <v>63</v>
      </c>
      <c r="C36" s="49">
        <v>30</v>
      </c>
      <c r="D36" s="49">
        <v>13</v>
      </c>
      <c r="E36" s="49">
        <v>6</v>
      </c>
      <c r="F36" s="49">
        <v>6</v>
      </c>
      <c r="G36" s="49">
        <v>0</v>
      </c>
      <c r="H36" s="49">
        <v>0</v>
      </c>
      <c r="I36" s="49">
        <v>7</v>
      </c>
      <c r="J36" s="49">
        <v>3</v>
      </c>
      <c r="K36" s="49">
        <v>3</v>
      </c>
      <c r="L36" s="49">
        <v>0</v>
      </c>
      <c r="M36" s="49">
        <v>58</v>
      </c>
      <c r="N36" s="49">
        <v>0</v>
      </c>
      <c r="O36" s="17">
        <f t="shared" si="0"/>
        <v>68</v>
      </c>
      <c r="P36" s="17">
        <f t="shared" si="1"/>
        <v>126</v>
      </c>
      <c r="R36"/>
      <c r="S36" s="19"/>
      <c r="T36" s="19"/>
    </row>
    <row r="37" spans="2:20" ht="23.1" customHeight="1" x14ac:dyDescent="0.25">
      <c r="B37" s="22" t="s">
        <v>64</v>
      </c>
      <c r="C37" s="49">
        <v>27</v>
      </c>
      <c r="D37" s="49">
        <v>15</v>
      </c>
      <c r="E37" s="49">
        <v>8</v>
      </c>
      <c r="F37" s="49">
        <v>3</v>
      </c>
      <c r="G37" s="49">
        <v>0</v>
      </c>
      <c r="H37" s="49">
        <v>0</v>
      </c>
      <c r="I37" s="49">
        <v>4</v>
      </c>
      <c r="J37" s="49">
        <v>2</v>
      </c>
      <c r="K37" s="49">
        <v>3</v>
      </c>
      <c r="L37" s="49">
        <v>0</v>
      </c>
      <c r="M37" s="49">
        <v>57</v>
      </c>
      <c r="N37" s="49">
        <v>0</v>
      </c>
      <c r="O37" s="17">
        <f t="shared" si="0"/>
        <v>62</v>
      </c>
      <c r="P37" s="17">
        <f t="shared" si="1"/>
        <v>119</v>
      </c>
      <c r="R37"/>
      <c r="S37" s="19"/>
      <c r="T37" s="19"/>
    </row>
    <row r="38" spans="2:20" ht="23.1" customHeight="1" x14ac:dyDescent="0.25">
      <c r="B38" s="23" t="s">
        <v>65</v>
      </c>
      <c r="C38" s="49">
        <v>18</v>
      </c>
      <c r="D38" s="49">
        <v>7</v>
      </c>
      <c r="E38" s="49">
        <v>9</v>
      </c>
      <c r="F38" s="49">
        <v>3</v>
      </c>
      <c r="G38" s="49">
        <v>0</v>
      </c>
      <c r="H38" s="49">
        <v>0</v>
      </c>
      <c r="I38" s="49">
        <v>6</v>
      </c>
      <c r="J38" s="49">
        <v>3</v>
      </c>
      <c r="K38" s="49">
        <v>3</v>
      </c>
      <c r="L38" s="49">
        <v>0</v>
      </c>
      <c r="M38" s="49">
        <v>68</v>
      </c>
      <c r="N38" s="49">
        <v>0</v>
      </c>
      <c r="O38" s="17">
        <f t="shared" si="0"/>
        <v>49</v>
      </c>
      <c r="P38" s="17">
        <f t="shared" si="1"/>
        <v>117</v>
      </c>
      <c r="R38"/>
      <c r="S38" s="19"/>
      <c r="T38" s="19"/>
    </row>
    <row r="39" spans="2:20" ht="23.1" customHeight="1" x14ac:dyDescent="0.25">
      <c r="B39" s="23" t="s">
        <v>66</v>
      </c>
      <c r="C39" s="49">
        <v>24</v>
      </c>
      <c r="D39" s="49">
        <v>16</v>
      </c>
      <c r="E39" s="49">
        <v>18</v>
      </c>
      <c r="F39" s="49">
        <v>3</v>
      </c>
      <c r="G39" s="49">
        <v>0</v>
      </c>
      <c r="H39" s="49">
        <v>0</v>
      </c>
      <c r="I39" s="49">
        <v>3</v>
      </c>
      <c r="J39" s="49">
        <v>1</v>
      </c>
      <c r="K39" s="49">
        <v>4</v>
      </c>
      <c r="L39" s="49">
        <v>0</v>
      </c>
      <c r="M39" s="49">
        <v>66</v>
      </c>
      <c r="N39" s="49">
        <v>0</v>
      </c>
      <c r="O39" s="17">
        <f t="shared" si="0"/>
        <v>69</v>
      </c>
      <c r="P39" s="17">
        <f t="shared" si="1"/>
        <v>135</v>
      </c>
      <c r="R39"/>
      <c r="S39" s="19"/>
      <c r="T39" s="19"/>
    </row>
    <row r="40" spans="2:20" ht="23.1" customHeight="1" x14ac:dyDescent="0.25">
      <c r="B40" s="23" t="s">
        <v>67</v>
      </c>
      <c r="C40" s="49">
        <v>19</v>
      </c>
      <c r="D40" s="49">
        <v>11</v>
      </c>
      <c r="E40" s="49">
        <v>11</v>
      </c>
      <c r="F40" s="49">
        <v>5</v>
      </c>
      <c r="G40" s="49">
        <v>0</v>
      </c>
      <c r="H40" s="49">
        <v>0</v>
      </c>
      <c r="I40" s="49">
        <v>3</v>
      </c>
      <c r="J40" s="49">
        <v>2</v>
      </c>
      <c r="K40" s="49">
        <v>3</v>
      </c>
      <c r="L40" s="49">
        <v>0</v>
      </c>
      <c r="M40" s="49">
        <v>72</v>
      </c>
      <c r="N40" s="49">
        <v>0</v>
      </c>
      <c r="O40" s="17">
        <f t="shared" si="0"/>
        <v>54</v>
      </c>
      <c r="P40" s="17">
        <f t="shared" si="1"/>
        <v>126</v>
      </c>
      <c r="R40"/>
      <c r="S40" s="19"/>
      <c r="T40" s="19"/>
    </row>
    <row r="41" spans="2:20" ht="23.1" customHeight="1" x14ac:dyDescent="0.25">
      <c r="B41" s="22" t="s">
        <v>68</v>
      </c>
      <c r="C41" s="49">
        <v>18</v>
      </c>
      <c r="D41" s="49">
        <v>12</v>
      </c>
      <c r="E41" s="49">
        <v>15</v>
      </c>
      <c r="F41" s="49">
        <v>3</v>
      </c>
      <c r="G41" s="49">
        <v>2</v>
      </c>
      <c r="H41" s="49">
        <v>0</v>
      </c>
      <c r="I41" s="49">
        <v>4</v>
      </c>
      <c r="J41" s="49">
        <v>0</v>
      </c>
      <c r="K41" s="49">
        <v>1</v>
      </c>
      <c r="L41" s="49">
        <v>0</v>
      </c>
      <c r="M41" s="49">
        <v>69</v>
      </c>
      <c r="N41" s="49">
        <v>0</v>
      </c>
      <c r="O41" s="17">
        <f t="shared" si="0"/>
        <v>55</v>
      </c>
      <c r="P41" s="17">
        <f t="shared" si="1"/>
        <v>124</v>
      </c>
      <c r="R41"/>
      <c r="S41" s="19"/>
      <c r="T41" s="19"/>
    </row>
    <row r="42" spans="2:20" ht="23.1" customHeight="1" x14ac:dyDescent="0.25">
      <c r="B42" s="23" t="s">
        <v>69</v>
      </c>
      <c r="C42" s="49">
        <v>29</v>
      </c>
      <c r="D42" s="49">
        <v>8</v>
      </c>
      <c r="E42" s="49">
        <v>15</v>
      </c>
      <c r="F42" s="49">
        <v>3</v>
      </c>
      <c r="G42" s="49">
        <v>0</v>
      </c>
      <c r="H42" s="49">
        <v>0</v>
      </c>
      <c r="I42" s="49">
        <v>4</v>
      </c>
      <c r="J42" s="49">
        <v>0</v>
      </c>
      <c r="K42" s="49">
        <v>4</v>
      </c>
      <c r="L42" s="49">
        <v>1</v>
      </c>
      <c r="M42" s="49">
        <v>63</v>
      </c>
      <c r="N42" s="49">
        <v>0</v>
      </c>
      <c r="O42" s="17">
        <f t="shared" si="0"/>
        <v>64</v>
      </c>
      <c r="P42" s="17">
        <f t="shared" si="1"/>
        <v>127</v>
      </c>
      <c r="R42"/>
      <c r="S42" s="19"/>
      <c r="T42" s="19"/>
    </row>
    <row r="43" spans="2:20" ht="23.1" customHeight="1" x14ac:dyDescent="0.25">
      <c r="B43" s="22" t="s">
        <v>70</v>
      </c>
      <c r="C43" s="49">
        <v>26</v>
      </c>
      <c r="D43" s="49">
        <v>15</v>
      </c>
      <c r="E43" s="49">
        <v>4</v>
      </c>
      <c r="F43" s="49">
        <v>6</v>
      </c>
      <c r="G43" s="49">
        <v>0</v>
      </c>
      <c r="H43" s="49">
        <v>0</v>
      </c>
      <c r="I43" s="49">
        <v>0</v>
      </c>
      <c r="J43" s="49">
        <v>1</v>
      </c>
      <c r="K43" s="49">
        <v>1</v>
      </c>
      <c r="L43" s="49">
        <v>3</v>
      </c>
      <c r="M43" s="49">
        <v>66</v>
      </c>
      <c r="N43" s="49">
        <v>0</v>
      </c>
      <c r="O43" s="17">
        <f t="shared" si="0"/>
        <v>56</v>
      </c>
      <c r="P43" s="17">
        <f t="shared" si="1"/>
        <v>122</v>
      </c>
      <c r="R43"/>
      <c r="S43" s="19"/>
      <c r="T43" s="19"/>
    </row>
    <row r="44" spans="2:20" ht="23.1" customHeight="1" x14ac:dyDescent="0.25">
      <c r="B44" s="24" t="s">
        <v>71</v>
      </c>
      <c r="C44" s="49">
        <v>18</v>
      </c>
      <c r="D44" s="49">
        <v>6</v>
      </c>
      <c r="E44" s="49">
        <v>11</v>
      </c>
      <c r="F44" s="49">
        <v>17</v>
      </c>
      <c r="G44" s="49">
        <v>0</v>
      </c>
      <c r="H44" s="49">
        <v>0</v>
      </c>
      <c r="I44" s="49">
        <v>3</v>
      </c>
      <c r="J44" s="49">
        <v>1</v>
      </c>
      <c r="K44" s="49">
        <v>2</v>
      </c>
      <c r="L44" s="49">
        <v>2</v>
      </c>
      <c r="M44" s="49">
        <v>57</v>
      </c>
      <c r="N44" s="49">
        <v>0</v>
      </c>
      <c r="O44" s="17">
        <f t="shared" si="0"/>
        <v>60</v>
      </c>
      <c r="P44" s="17">
        <f t="shared" si="1"/>
        <v>117</v>
      </c>
      <c r="R44"/>
      <c r="S44" s="19"/>
      <c r="T44" s="19"/>
    </row>
    <row r="45" spans="2:20" ht="23.1" customHeight="1" x14ac:dyDescent="0.25">
      <c r="B45" s="22" t="s">
        <v>72</v>
      </c>
      <c r="C45" s="49">
        <v>26</v>
      </c>
      <c r="D45" s="49">
        <v>15</v>
      </c>
      <c r="E45" s="49">
        <v>7</v>
      </c>
      <c r="F45" s="49">
        <v>3</v>
      </c>
      <c r="G45" s="49">
        <v>0</v>
      </c>
      <c r="H45" s="49">
        <v>0</v>
      </c>
      <c r="I45" s="49">
        <v>2</v>
      </c>
      <c r="J45" s="49">
        <v>2</v>
      </c>
      <c r="K45" s="49">
        <v>1</v>
      </c>
      <c r="L45" s="49">
        <v>0</v>
      </c>
      <c r="M45" s="49">
        <v>58</v>
      </c>
      <c r="N45" s="49">
        <v>0</v>
      </c>
      <c r="O45" s="17">
        <f t="shared" si="0"/>
        <v>56</v>
      </c>
      <c r="P45" s="17">
        <f t="shared" si="1"/>
        <v>114</v>
      </c>
      <c r="R45"/>
      <c r="S45" s="19"/>
      <c r="T45" s="19"/>
    </row>
    <row r="46" spans="2:20" ht="23.1" customHeight="1" x14ac:dyDescent="0.25">
      <c r="B46" s="23" t="s">
        <v>73</v>
      </c>
      <c r="C46" s="49">
        <v>29</v>
      </c>
      <c r="D46" s="49">
        <v>26</v>
      </c>
      <c r="E46" s="49">
        <v>7</v>
      </c>
      <c r="F46" s="49">
        <v>7</v>
      </c>
      <c r="G46" s="49">
        <v>0</v>
      </c>
      <c r="H46" s="49">
        <v>0</v>
      </c>
      <c r="I46" s="49">
        <v>7</v>
      </c>
      <c r="J46" s="49">
        <v>2</v>
      </c>
      <c r="K46" s="49">
        <v>1</v>
      </c>
      <c r="L46" s="49">
        <v>0</v>
      </c>
      <c r="M46" s="49">
        <v>68</v>
      </c>
      <c r="N46" s="49">
        <v>1</v>
      </c>
      <c r="O46" s="17">
        <f t="shared" si="0"/>
        <v>80</v>
      </c>
      <c r="P46" s="17">
        <f t="shared" si="1"/>
        <v>148</v>
      </c>
      <c r="R46" s="19"/>
      <c r="S46" s="19"/>
      <c r="T46"/>
    </row>
    <row r="47" spans="2:20" ht="23.1" customHeight="1" x14ac:dyDescent="0.25">
      <c r="B47" s="23" t="s">
        <v>74</v>
      </c>
      <c r="C47" s="49">
        <v>49</v>
      </c>
      <c r="D47" s="49">
        <v>37</v>
      </c>
      <c r="E47" s="49">
        <v>3</v>
      </c>
      <c r="F47" s="49">
        <v>12</v>
      </c>
      <c r="G47" s="49">
        <v>0</v>
      </c>
      <c r="H47" s="49">
        <v>0</v>
      </c>
      <c r="I47" s="49">
        <v>3</v>
      </c>
      <c r="J47" s="49">
        <v>2</v>
      </c>
      <c r="K47" s="49">
        <v>0</v>
      </c>
      <c r="L47" s="49">
        <v>0</v>
      </c>
      <c r="M47" s="49">
        <v>108</v>
      </c>
      <c r="N47" s="49">
        <v>0</v>
      </c>
      <c r="O47" s="17">
        <f t="shared" si="0"/>
        <v>106</v>
      </c>
      <c r="P47" s="17">
        <f t="shared" si="1"/>
        <v>214</v>
      </c>
      <c r="R47" s="19"/>
      <c r="S47" s="19"/>
      <c r="T47"/>
    </row>
    <row r="48" spans="2:20" ht="23.1" customHeight="1" x14ac:dyDescent="0.25">
      <c r="B48" s="23" t="s">
        <v>75</v>
      </c>
      <c r="C48" s="49">
        <v>43</v>
      </c>
      <c r="D48" s="49">
        <v>38</v>
      </c>
      <c r="E48" s="49">
        <v>4</v>
      </c>
      <c r="F48" s="49">
        <v>11</v>
      </c>
      <c r="G48" s="49">
        <v>0</v>
      </c>
      <c r="H48" s="49">
        <v>0</v>
      </c>
      <c r="I48" s="49">
        <v>5</v>
      </c>
      <c r="J48" s="49">
        <v>1</v>
      </c>
      <c r="K48" s="49">
        <v>0</v>
      </c>
      <c r="L48" s="49">
        <v>0</v>
      </c>
      <c r="M48" s="49">
        <v>81</v>
      </c>
      <c r="N48" s="49">
        <v>0</v>
      </c>
      <c r="O48" s="17">
        <f t="shared" si="0"/>
        <v>102</v>
      </c>
      <c r="P48" s="17">
        <f t="shared" si="1"/>
        <v>183</v>
      </c>
      <c r="R48" s="19"/>
      <c r="S48" s="19"/>
      <c r="T48"/>
    </row>
    <row r="49" spans="2:20" ht="23.1" customHeight="1" x14ac:dyDescent="0.25">
      <c r="B49" s="22" t="s">
        <v>76</v>
      </c>
      <c r="C49" s="49">
        <v>44</v>
      </c>
      <c r="D49" s="49">
        <v>39</v>
      </c>
      <c r="E49" s="49">
        <v>6</v>
      </c>
      <c r="F49" s="49">
        <v>6</v>
      </c>
      <c r="G49" s="49">
        <v>1</v>
      </c>
      <c r="H49" s="49">
        <v>0</v>
      </c>
      <c r="I49" s="49">
        <v>2</v>
      </c>
      <c r="J49" s="49">
        <v>3</v>
      </c>
      <c r="K49" s="49">
        <v>1</v>
      </c>
      <c r="L49" s="49">
        <v>0</v>
      </c>
      <c r="M49" s="49">
        <v>68</v>
      </c>
      <c r="N49" s="49">
        <v>0</v>
      </c>
      <c r="O49" s="17">
        <f t="shared" si="0"/>
        <v>102</v>
      </c>
      <c r="P49" s="17">
        <f t="shared" si="1"/>
        <v>170</v>
      </c>
      <c r="R49" s="19"/>
      <c r="S49" s="19"/>
      <c r="T49"/>
    </row>
    <row r="50" spans="2:20" ht="23.1" customHeight="1" x14ac:dyDescent="0.25">
      <c r="B50" s="23" t="s">
        <v>77</v>
      </c>
      <c r="C50" s="49">
        <v>37</v>
      </c>
      <c r="D50" s="49">
        <v>37</v>
      </c>
      <c r="E50" s="49">
        <v>7</v>
      </c>
      <c r="F50" s="49">
        <v>9</v>
      </c>
      <c r="G50" s="49">
        <v>3</v>
      </c>
      <c r="H50" s="49">
        <v>0</v>
      </c>
      <c r="I50" s="49">
        <v>2</v>
      </c>
      <c r="J50" s="49">
        <v>1</v>
      </c>
      <c r="K50" s="49">
        <v>1</v>
      </c>
      <c r="L50" s="49">
        <v>0</v>
      </c>
      <c r="M50" s="49">
        <v>71</v>
      </c>
      <c r="N50" s="49">
        <v>0</v>
      </c>
      <c r="O50" s="17">
        <f t="shared" si="0"/>
        <v>97</v>
      </c>
      <c r="P50" s="17">
        <f t="shared" si="1"/>
        <v>168</v>
      </c>
      <c r="R50" s="19"/>
      <c r="S50" s="19"/>
      <c r="T50"/>
    </row>
    <row r="51" spans="2:20" ht="23.1" customHeight="1" x14ac:dyDescent="0.25">
      <c r="B51" s="23" t="s">
        <v>78</v>
      </c>
      <c r="C51" s="49">
        <v>38</v>
      </c>
      <c r="D51" s="49">
        <v>35</v>
      </c>
      <c r="E51" s="49">
        <v>13</v>
      </c>
      <c r="F51" s="49">
        <v>11</v>
      </c>
      <c r="G51" s="49">
        <v>0</v>
      </c>
      <c r="H51" s="49">
        <v>0</v>
      </c>
      <c r="I51" s="49">
        <v>0</v>
      </c>
      <c r="J51" s="49">
        <v>0</v>
      </c>
      <c r="K51" s="49">
        <v>0</v>
      </c>
      <c r="L51" s="49">
        <v>0</v>
      </c>
      <c r="M51" s="49">
        <v>83</v>
      </c>
      <c r="N51" s="49">
        <v>0</v>
      </c>
      <c r="O51" s="17">
        <f t="shared" si="0"/>
        <v>97</v>
      </c>
      <c r="P51" s="17">
        <f t="shared" si="1"/>
        <v>180</v>
      </c>
      <c r="R51" s="19"/>
      <c r="S51" s="19"/>
      <c r="T51"/>
    </row>
    <row r="52" spans="2:20" ht="23.1" customHeight="1" x14ac:dyDescent="0.25">
      <c r="B52" s="23" t="s">
        <v>79</v>
      </c>
      <c r="C52" s="49">
        <v>66</v>
      </c>
      <c r="D52" s="49">
        <v>33</v>
      </c>
      <c r="E52" s="49">
        <v>5</v>
      </c>
      <c r="F52" s="49">
        <v>7</v>
      </c>
      <c r="G52" s="49">
        <v>0</v>
      </c>
      <c r="H52" s="49">
        <v>0</v>
      </c>
      <c r="I52" s="49">
        <v>6</v>
      </c>
      <c r="J52" s="49">
        <v>0</v>
      </c>
      <c r="K52" s="49">
        <v>0</v>
      </c>
      <c r="L52" s="49">
        <v>0</v>
      </c>
      <c r="M52" s="49">
        <v>80</v>
      </c>
      <c r="N52" s="49">
        <v>0</v>
      </c>
      <c r="O52" s="17">
        <f t="shared" si="0"/>
        <v>117</v>
      </c>
      <c r="P52" s="17">
        <f t="shared" si="1"/>
        <v>197</v>
      </c>
      <c r="R52" s="19"/>
      <c r="S52" s="19"/>
      <c r="T52"/>
    </row>
    <row r="53" spans="2:20" ht="23.1" customHeight="1" x14ac:dyDescent="0.25">
      <c r="B53" s="22" t="s">
        <v>80</v>
      </c>
      <c r="C53" s="49">
        <v>58</v>
      </c>
      <c r="D53" s="49">
        <v>44</v>
      </c>
      <c r="E53" s="49">
        <v>9</v>
      </c>
      <c r="F53" s="49">
        <v>4</v>
      </c>
      <c r="G53" s="49">
        <v>0</v>
      </c>
      <c r="H53" s="49">
        <v>0</v>
      </c>
      <c r="I53" s="49">
        <v>2</v>
      </c>
      <c r="J53" s="49">
        <v>2</v>
      </c>
      <c r="K53" s="49">
        <v>0</v>
      </c>
      <c r="L53" s="49">
        <v>1</v>
      </c>
      <c r="M53" s="49">
        <v>96</v>
      </c>
      <c r="N53" s="49">
        <v>0</v>
      </c>
      <c r="O53" s="17">
        <f t="shared" si="0"/>
        <v>120</v>
      </c>
      <c r="P53" s="17">
        <f t="shared" si="1"/>
        <v>216</v>
      </c>
      <c r="R53" s="19"/>
      <c r="S53" s="19"/>
      <c r="T53"/>
    </row>
    <row r="54" spans="2:20" ht="23.1" customHeight="1" x14ac:dyDescent="0.25">
      <c r="B54" s="22" t="s">
        <v>81</v>
      </c>
      <c r="C54" s="49">
        <v>54</v>
      </c>
      <c r="D54" s="49">
        <v>38</v>
      </c>
      <c r="E54" s="49">
        <v>12</v>
      </c>
      <c r="F54" s="49">
        <v>8</v>
      </c>
      <c r="G54" s="49">
        <v>0</v>
      </c>
      <c r="H54" s="49">
        <v>0</v>
      </c>
      <c r="I54" s="49">
        <v>3</v>
      </c>
      <c r="J54" s="49">
        <v>1</v>
      </c>
      <c r="K54" s="49">
        <v>0</v>
      </c>
      <c r="L54" s="49">
        <v>1</v>
      </c>
      <c r="M54" s="49">
        <v>91</v>
      </c>
      <c r="N54" s="49">
        <v>0</v>
      </c>
      <c r="O54" s="17">
        <f t="shared" si="0"/>
        <v>117</v>
      </c>
      <c r="P54" s="17">
        <f t="shared" si="1"/>
        <v>208</v>
      </c>
      <c r="R54" s="19"/>
      <c r="S54" s="19"/>
      <c r="T54"/>
    </row>
    <row r="55" spans="2:20" ht="23.1" customHeight="1" x14ac:dyDescent="0.25">
      <c r="B55" s="22" t="s">
        <v>82</v>
      </c>
      <c r="C55" s="49">
        <v>43</v>
      </c>
      <c r="D55" s="49">
        <v>35</v>
      </c>
      <c r="E55" s="49">
        <v>7</v>
      </c>
      <c r="F55" s="49">
        <v>4</v>
      </c>
      <c r="G55" s="49">
        <v>0</v>
      </c>
      <c r="H55" s="49">
        <v>0</v>
      </c>
      <c r="I55" s="49">
        <v>3</v>
      </c>
      <c r="J55" s="49">
        <v>1</v>
      </c>
      <c r="K55" s="49">
        <v>0</v>
      </c>
      <c r="L55" s="49">
        <v>0</v>
      </c>
      <c r="M55" s="49">
        <v>88</v>
      </c>
      <c r="N55" s="49">
        <v>0</v>
      </c>
      <c r="O55" s="17">
        <f t="shared" si="0"/>
        <v>93</v>
      </c>
      <c r="P55" s="17">
        <f t="shared" si="1"/>
        <v>181</v>
      </c>
      <c r="R55" s="19"/>
      <c r="S55" s="19"/>
      <c r="T55"/>
    </row>
    <row r="56" spans="2:20" ht="23.1" customHeight="1" x14ac:dyDescent="0.25">
      <c r="B56" s="22" t="s">
        <v>83</v>
      </c>
      <c r="C56" s="49">
        <v>43</v>
      </c>
      <c r="D56" s="49">
        <v>32</v>
      </c>
      <c r="E56" s="49">
        <v>15</v>
      </c>
      <c r="F56" s="49">
        <v>6</v>
      </c>
      <c r="G56" s="49">
        <v>0</v>
      </c>
      <c r="H56" s="49">
        <v>0</v>
      </c>
      <c r="I56" s="49">
        <v>2</v>
      </c>
      <c r="J56" s="49">
        <v>0</v>
      </c>
      <c r="K56" s="49">
        <v>0</v>
      </c>
      <c r="L56" s="49">
        <v>0</v>
      </c>
      <c r="M56" s="49">
        <v>94</v>
      </c>
      <c r="N56" s="49">
        <v>0</v>
      </c>
      <c r="O56" s="17">
        <f t="shared" si="0"/>
        <v>98</v>
      </c>
      <c r="P56" s="17">
        <f t="shared" si="1"/>
        <v>192</v>
      </c>
      <c r="R56" s="19"/>
      <c r="S56" s="19"/>
      <c r="T56"/>
    </row>
    <row r="57" spans="2:20" ht="23.1" customHeight="1" x14ac:dyDescent="0.25">
      <c r="B57" s="22" t="s">
        <v>84</v>
      </c>
      <c r="C57" s="49">
        <v>49</v>
      </c>
      <c r="D57" s="49">
        <v>35</v>
      </c>
      <c r="E57" s="49">
        <v>13</v>
      </c>
      <c r="F57" s="49">
        <v>3</v>
      </c>
      <c r="G57" s="49">
        <v>0</v>
      </c>
      <c r="H57" s="49">
        <v>0</v>
      </c>
      <c r="I57" s="49">
        <v>4</v>
      </c>
      <c r="J57" s="49">
        <v>0</v>
      </c>
      <c r="K57" s="49">
        <v>0</v>
      </c>
      <c r="L57" s="49">
        <v>0</v>
      </c>
      <c r="M57" s="49">
        <v>90</v>
      </c>
      <c r="N57" s="49">
        <v>0</v>
      </c>
      <c r="O57" s="17">
        <f t="shared" si="0"/>
        <v>104</v>
      </c>
      <c r="P57" s="17">
        <f t="shared" si="1"/>
        <v>194</v>
      </c>
      <c r="R57" s="19"/>
      <c r="S57" s="19"/>
      <c r="T57"/>
    </row>
    <row r="58" spans="2:20" ht="23.1" customHeight="1" x14ac:dyDescent="0.25">
      <c r="B58" s="52" t="s">
        <v>18</v>
      </c>
      <c r="C58" s="16">
        <f t="shared" ref="C58:P58" si="21">SUM(C10:C57)</f>
        <v>1665</v>
      </c>
      <c r="D58" s="16">
        <f t="shared" si="21"/>
        <v>909</v>
      </c>
      <c r="E58" s="16">
        <f t="shared" si="21"/>
        <v>378</v>
      </c>
      <c r="F58" s="16">
        <f t="shared" si="21"/>
        <v>247</v>
      </c>
      <c r="G58" s="16">
        <f t="shared" si="21"/>
        <v>6</v>
      </c>
      <c r="H58" s="16">
        <f t="shared" si="21"/>
        <v>1</v>
      </c>
      <c r="I58" s="16">
        <f t="shared" si="21"/>
        <v>214</v>
      </c>
      <c r="J58" s="16">
        <f t="shared" si="21"/>
        <v>65</v>
      </c>
      <c r="K58" s="16">
        <f t="shared" si="21"/>
        <v>59</v>
      </c>
      <c r="L58" s="16">
        <f t="shared" si="21"/>
        <v>8</v>
      </c>
      <c r="M58" s="16">
        <f t="shared" si="21"/>
        <v>3688</v>
      </c>
      <c r="N58" s="16">
        <f t="shared" si="21"/>
        <v>2</v>
      </c>
      <c r="O58" s="16">
        <f t="shared" si="21"/>
        <v>3554</v>
      </c>
      <c r="P58" s="16">
        <f t="shared" si="21"/>
        <v>7242</v>
      </c>
      <c r="R58" s="19"/>
      <c r="S58" s="19"/>
      <c r="T58"/>
    </row>
    <row r="59" spans="2:20" ht="23.1" customHeight="1" x14ac:dyDescent="0.25">
      <c r="B59" s="52" t="s">
        <v>93</v>
      </c>
      <c r="C59" s="42">
        <f t="shared" ref="C59:N59" si="22">C58/$P$58</f>
        <v>0.22990886495443247</v>
      </c>
      <c r="D59" s="42">
        <f t="shared" si="22"/>
        <v>0.12551781275890639</v>
      </c>
      <c r="E59" s="42">
        <f t="shared" si="22"/>
        <v>5.2195526097763047E-2</v>
      </c>
      <c r="F59" s="42">
        <f t="shared" si="22"/>
        <v>3.4106600386633525E-2</v>
      </c>
      <c r="G59" s="42">
        <f t="shared" si="22"/>
        <v>8.2850041425020708E-4</v>
      </c>
      <c r="H59" s="42">
        <f t="shared" si="22"/>
        <v>1.3808340237503452E-4</v>
      </c>
      <c r="I59" s="42">
        <f t="shared" si="22"/>
        <v>2.9549848108257386E-2</v>
      </c>
      <c r="J59" s="42">
        <f t="shared" si="22"/>
        <v>8.9754211543772444E-3</v>
      </c>
      <c r="K59" s="42">
        <f t="shared" si="22"/>
        <v>8.1469207401270363E-3</v>
      </c>
      <c r="L59" s="42">
        <f t="shared" si="22"/>
        <v>1.1046672190002762E-3</v>
      </c>
      <c r="M59" s="42">
        <f t="shared" si="22"/>
        <v>0.50925158795912728</v>
      </c>
      <c r="N59" s="42">
        <f t="shared" si="22"/>
        <v>2.7616680475006904E-4</v>
      </c>
      <c r="R59" s="19"/>
      <c r="S59" s="19"/>
      <c r="T59"/>
    </row>
    <row r="60" spans="2:20" ht="23.1" customHeight="1" x14ac:dyDescent="0.25">
      <c r="B60" s="53" t="s">
        <v>94</v>
      </c>
      <c r="C60" s="43">
        <f>C58/$O$58</f>
        <v>0.46848621271806418</v>
      </c>
      <c r="D60" s="43">
        <f t="shared" ref="D60:N60" si="23">D58/$O$58</f>
        <v>0.25576814856499719</v>
      </c>
      <c r="E60" s="43">
        <f t="shared" si="23"/>
        <v>0.10635903207653348</v>
      </c>
      <c r="F60" s="43">
        <f t="shared" si="23"/>
        <v>6.9499155880697799E-2</v>
      </c>
      <c r="G60" s="43">
        <f t="shared" si="23"/>
        <v>1.6882386043894203E-3</v>
      </c>
      <c r="H60" s="43">
        <f t="shared" si="23"/>
        <v>2.8137310073157008E-4</v>
      </c>
      <c r="I60" s="43">
        <f t="shared" si="23"/>
        <v>6.0213843556555992E-2</v>
      </c>
      <c r="J60" s="43">
        <f t="shared" si="23"/>
        <v>1.8289251547552055E-2</v>
      </c>
      <c r="K60" s="43">
        <f t="shared" si="23"/>
        <v>1.6601012943162633E-2</v>
      </c>
      <c r="L60" s="43">
        <f t="shared" si="23"/>
        <v>2.2509848058525606E-3</v>
      </c>
      <c r="M60" s="43"/>
      <c r="N60" s="43">
        <f t="shared" si="23"/>
        <v>5.6274620146314015E-4</v>
      </c>
      <c r="R60" s="19"/>
      <c r="S60" s="19"/>
      <c r="T60"/>
    </row>
    <row r="61" spans="2:20" ht="20.100000000000001" customHeight="1" x14ac:dyDescent="0.25">
      <c r="C61" s="18"/>
      <c r="R61" s="19"/>
      <c r="S61" s="19"/>
      <c r="T61"/>
    </row>
    <row r="62" spans="2:20" ht="20.100000000000001" customHeight="1" x14ac:dyDescent="0.25">
      <c r="C62" s="18"/>
      <c r="R62" s="19"/>
      <c r="S62" s="19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F126"/>
  <sheetViews>
    <sheetView view="pageBreakPreview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3" t="s">
        <v>23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</row>
    <row r="2" spans="2:32" ht="20.100000000000001" customHeight="1" x14ac:dyDescent="0.25">
      <c r="B2" s="64" t="s">
        <v>95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 spans="2:32" ht="20.100000000000001" customHeight="1" x14ac:dyDescent="0.25">
      <c r="B3" s="21" t="s">
        <v>96</v>
      </c>
      <c r="C3" s="70" t="str">
        <f>'23.09 Kira-Kyaliwalla'!C3:G3</f>
        <v>MCC-C2-STNO72-KIRA KYALIWAJALLA</v>
      </c>
      <c r="D3" s="70"/>
      <c r="E3" s="70"/>
      <c r="F3" s="70"/>
      <c r="G3" s="70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5" spans="2:32" ht="20.100000000000001" customHeight="1" x14ac:dyDescent="0.25">
      <c r="C5" s="4" t="s">
        <v>3</v>
      </c>
      <c r="D5" s="35" t="s">
        <v>162</v>
      </c>
      <c r="E5" s="3"/>
      <c r="F5" s="40" t="s">
        <v>1</v>
      </c>
      <c r="G5" s="60" t="str">
        <f>'23.09 Kira-Kyaliwalla'!G5:H5</f>
        <v>Kira Police Division</v>
      </c>
      <c r="H5" s="61"/>
      <c r="I5" s="14"/>
      <c r="J5" s="2" t="s">
        <v>5</v>
      </c>
      <c r="K5" s="60" t="str">
        <f>'23.09 Kira-Kyaliwalla'!K5:L5</f>
        <v>Nairuba Apothio</v>
      </c>
      <c r="L5" s="61"/>
      <c r="M5" s="10"/>
      <c r="N5" s="10"/>
      <c r="O5" s="3"/>
      <c r="P5" s="3"/>
    </row>
    <row r="6" spans="2:32" ht="23.25" customHeight="1" x14ac:dyDescent="0.25">
      <c r="C6" s="2" t="s">
        <v>4</v>
      </c>
      <c r="D6" s="60" t="str">
        <f>'23.09 Kira-Kyaliwalla'!D6:E6</f>
        <v>Kira</v>
      </c>
      <c r="E6" s="61"/>
      <c r="F6" s="2" t="s">
        <v>2</v>
      </c>
      <c r="G6" s="60" t="str">
        <f>'23.09 Kira-Kyaliwalla'!G6:H6</f>
        <v>Kyaliwajara</v>
      </c>
      <c r="H6" s="61"/>
      <c r="J6" s="2" t="s">
        <v>21</v>
      </c>
      <c r="K6" s="60" t="str">
        <f>'23.09 Kira-Kyaliwalla'!K6:L6</f>
        <v>Tracy</v>
      </c>
      <c r="L6" s="61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9" t="s">
        <v>88</v>
      </c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6" t="s">
        <v>24</v>
      </c>
      <c r="T9" s="26" t="s">
        <v>25</v>
      </c>
      <c r="U9" s="26" t="s">
        <v>26</v>
      </c>
      <c r="V9" s="26" t="s">
        <v>27</v>
      </c>
      <c r="W9" s="26" t="s">
        <v>28</v>
      </c>
      <c r="X9" s="26" t="s">
        <v>29</v>
      </c>
      <c r="Y9" s="26" t="s">
        <v>30</v>
      </c>
      <c r="Z9" s="26" t="s">
        <v>31</v>
      </c>
      <c r="AA9" s="26" t="s">
        <v>32</v>
      </c>
      <c r="AB9" s="26" t="s">
        <v>33</v>
      </c>
      <c r="AC9" s="26" t="s">
        <v>34</v>
      </c>
      <c r="AD9" s="26" t="s">
        <v>35</v>
      </c>
      <c r="AE9" s="29" t="s">
        <v>89</v>
      </c>
      <c r="AF9" s="29" t="s">
        <v>22</v>
      </c>
    </row>
    <row r="10" spans="2:32" ht="23.1" customHeight="1" x14ac:dyDescent="0.25">
      <c r="B10" s="22" t="s">
        <v>37</v>
      </c>
      <c r="C10" s="49">
        <v>70</v>
      </c>
      <c r="D10" s="49">
        <v>60</v>
      </c>
      <c r="E10" s="49">
        <v>8</v>
      </c>
      <c r="F10" s="49">
        <v>14</v>
      </c>
      <c r="G10" s="49">
        <v>2</v>
      </c>
      <c r="H10" s="49">
        <v>0</v>
      </c>
      <c r="I10" s="49">
        <v>4</v>
      </c>
      <c r="J10" s="49">
        <v>0</v>
      </c>
      <c r="K10" s="49">
        <v>1</v>
      </c>
      <c r="L10" s="49">
        <v>0</v>
      </c>
      <c r="M10" s="49">
        <v>105</v>
      </c>
      <c r="N10" s="49">
        <v>0</v>
      </c>
      <c r="O10" s="15">
        <f t="shared" ref="O10:O57" si="0">SUM(C10:L10,N10)</f>
        <v>159</v>
      </c>
      <c r="P10" s="15">
        <f t="shared" ref="P10:P57" si="1">SUM(C10:N10)</f>
        <v>264</v>
      </c>
      <c r="R10" s="1" t="s">
        <v>6</v>
      </c>
      <c r="S10" s="17">
        <f t="shared" ref="S10:AF10" si="2">SUM(C10:C13)</f>
        <v>249</v>
      </c>
      <c r="T10" s="17">
        <f t="shared" si="2"/>
        <v>219</v>
      </c>
      <c r="U10" s="17">
        <f t="shared" si="2"/>
        <v>48</v>
      </c>
      <c r="V10" s="17">
        <f t="shared" si="2"/>
        <v>64</v>
      </c>
      <c r="W10" s="17">
        <f t="shared" si="2"/>
        <v>2</v>
      </c>
      <c r="X10" s="17">
        <f t="shared" si="2"/>
        <v>0</v>
      </c>
      <c r="Y10" s="17">
        <f t="shared" si="2"/>
        <v>17</v>
      </c>
      <c r="Z10" s="17">
        <f t="shared" si="2"/>
        <v>3</v>
      </c>
      <c r="AA10" s="17">
        <f t="shared" si="2"/>
        <v>4</v>
      </c>
      <c r="AB10" s="17">
        <f t="shared" si="2"/>
        <v>1</v>
      </c>
      <c r="AC10" s="17">
        <f t="shared" si="2"/>
        <v>457</v>
      </c>
      <c r="AD10" s="17">
        <f t="shared" si="2"/>
        <v>0</v>
      </c>
      <c r="AE10" s="30">
        <f t="shared" si="2"/>
        <v>607</v>
      </c>
      <c r="AF10" s="30">
        <f t="shared" si="2"/>
        <v>1064</v>
      </c>
    </row>
    <row r="11" spans="2:32" s="6" customFormat="1" ht="23.1" customHeight="1" x14ac:dyDescent="0.25">
      <c r="B11" s="22" t="s">
        <v>38</v>
      </c>
      <c r="C11" s="49">
        <v>69</v>
      </c>
      <c r="D11" s="49">
        <v>54</v>
      </c>
      <c r="E11" s="49">
        <v>18</v>
      </c>
      <c r="F11" s="49">
        <v>18</v>
      </c>
      <c r="G11" s="49">
        <v>0</v>
      </c>
      <c r="H11" s="49">
        <v>0</v>
      </c>
      <c r="I11" s="49">
        <v>5</v>
      </c>
      <c r="J11" s="49">
        <v>0</v>
      </c>
      <c r="K11" s="49">
        <v>1</v>
      </c>
      <c r="L11" s="49">
        <v>0</v>
      </c>
      <c r="M11" s="49">
        <v>133</v>
      </c>
      <c r="N11" s="49">
        <v>0</v>
      </c>
      <c r="O11" s="15">
        <f t="shared" si="0"/>
        <v>165</v>
      </c>
      <c r="P11" s="15">
        <f t="shared" si="1"/>
        <v>298</v>
      </c>
      <c r="R11" s="1" t="s">
        <v>7</v>
      </c>
      <c r="S11" s="17">
        <f t="shared" ref="S11:AF11" si="3">SUM(C14:C17)</f>
        <v>183</v>
      </c>
      <c r="T11" s="17">
        <f t="shared" si="3"/>
        <v>160</v>
      </c>
      <c r="U11" s="17">
        <f t="shared" si="3"/>
        <v>32</v>
      </c>
      <c r="V11" s="17">
        <f t="shared" si="3"/>
        <v>46</v>
      </c>
      <c r="W11" s="17">
        <f t="shared" si="3"/>
        <v>0</v>
      </c>
      <c r="X11" s="17">
        <f t="shared" si="3"/>
        <v>0</v>
      </c>
      <c r="Y11" s="17">
        <f t="shared" si="3"/>
        <v>29</v>
      </c>
      <c r="Z11" s="17">
        <f t="shared" si="3"/>
        <v>3</v>
      </c>
      <c r="AA11" s="17">
        <f t="shared" si="3"/>
        <v>4</v>
      </c>
      <c r="AB11" s="17">
        <f t="shared" si="3"/>
        <v>0</v>
      </c>
      <c r="AC11" s="17">
        <f t="shared" si="3"/>
        <v>417</v>
      </c>
      <c r="AD11" s="17">
        <f t="shared" si="3"/>
        <v>2</v>
      </c>
      <c r="AE11" s="30">
        <f t="shared" si="3"/>
        <v>459</v>
      </c>
      <c r="AF11" s="30">
        <f t="shared" si="3"/>
        <v>876</v>
      </c>
    </row>
    <row r="12" spans="2:32" ht="23.1" customHeight="1" x14ac:dyDescent="0.25">
      <c r="B12" s="22" t="s">
        <v>39</v>
      </c>
      <c r="C12" s="49">
        <v>56</v>
      </c>
      <c r="D12" s="49">
        <v>49</v>
      </c>
      <c r="E12" s="49">
        <v>12</v>
      </c>
      <c r="F12" s="49">
        <v>20</v>
      </c>
      <c r="G12" s="49">
        <v>0</v>
      </c>
      <c r="H12" s="49">
        <v>0</v>
      </c>
      <c r="I12" s="49">
        <v>4</v>
      </c>
      <c r="J12" s="49">
        <v>0</v>
      </c>
      <c r="K12" s="49">
        <v>2</v>
      </c>
      <c r="L12" s="49">
        <v>1</v>
      </c>
      <c r="M12" s="49">
        <v>114</v>
      </c>
      <c r="N12" s="49">
        <v>0</v>
      </c>
      <c r="O12" s="15">
        <f t="shared" si="0"/>
        <v>144</v>
      </c>
      <c r="P12" s="15">
        <f t="shared" si="1"/>
        <v>258</v>
      </c>
      <c r="R12" s="1" t="s">
        <v>8</v>
      </c>
      <c r="S12" s="17">
        <f t="shared" ref="S12:AF12" si="4">SUM(C18:C21)</f>
        <v>152</v>
      </c>
      <c r="T12" s="17">
        <f t="shared" si="4"/>
        <v>100</v>
      </c>
      <c r="U12" s="17">
        <f t="shared" si="4"/>
        <v>32</v>
      </c>
      <c r="V12" s="17">
        <f t="shared" si="4"/>
        <v>40</v>
      </c>
      <c r="W12" s="17">
        <f t="shared" si="4"/>
        <v>0</v>
      </c>
      <c r="X12" s="17">
        <f t="shared" si="4"/>
        <v>3</v>
      </c>
      <c r="Y12" s="17">
        <f t="shared" si="4"/>
        <v>27</v>
      </c>
      <c r="Z12" s="17">
        <f t="shared" si="4"/>
        <v>2</v>
      </c>
      <c r="AA12" s="17">
        <f t="shared" si="4"/>
        <v>1</v>
      </c>
      <c r="AB12" s="17">
        <f t="shared" si="4"/>
        <v>0</v>
      </c>
      <c r="AC12" s="17">
        <f t="shared" si="4"/>
        <v>367</v>
      </c>
      <c r="AD12" s="17">
        <f t="shared" si="4"/>
        <v>0</v>
      </c>
      <c r="AE12" s="30">
        <f t="shared" si="4"/>
        <v>357</v>
      </c>
      <c r="AF12" s="30">
        <f t="shared" si="4"/>
        <v>724</v>
      </c>
    </row>
    <row r="13" spans="2:32" ht="23.1" customHeight="1" x14ac:dyDescent="0.25">
      <c r="B13" s="22" t="s">
        <v>40</v>
      </c>
      <c r="C13" s="49">
        <v>54</v>
      </c>
      <c r="D13" s="49">
        <v>56</v>
      </c>
      <c r="E13" s="49">
        <v>10</v>
      </c>
      <c r="F13" s="49">
        <v>12</v>
      </c>
      <c r="G13" s="49">
        <v>0</v>
      </c>
      <c r="H13" s="49">
        <v>0</v>
      </c>
      <c r="I13" s="49">
        <v>4</v>
      </c>
      <c r="J13" s="49">
        <v>3</v>
      </c>
      <c r="K13" s="49">
        <v>0</v>
      </c>
      <c r="L13" s="49">
        <v>0</v>
      </c>
      <c r="M13" s="49">
        <v>105</v>
      </c>
      <c r="N13" s="49">
        <v>0</v>
      </c>
      <c r="O13" s="15">
        <f t="shared" si="0"/>
        <v>139</v>
      </c>
      <c r="P13" s="15">
        <f t="shared" si="1"/>
        <v>244</v>
      </c>
      <c r="R13" s="1" t="s">
        <v>9</v>
      </c>
      <c r="S13" s="17">
        <f t="shared" ref="S13:AF13" si="5">SUM(C22:C25)</f>
        <v>129</v>
      </c>
      <c r="T13" s="17">
        <f t="shared" si="5"/>
        <v>96</v>
      </c>
      <c r="U13" s="17">
        <f t="shared" si="5"/>
        <v>26</v>
      </c>
      <c r="V13" s="17">
        <f t="shared" si="5"/>
        <v>49</v>
      </c>
      <c r="W13" s="17">
        <f t="shared" si="5"/>
        <v>1</v>
      </c>
      <c r="X13" s="17">
        <f t="shared" si="5"/>
        <v>0</v>
      </c>
      <c r="Y13" s="17">
        <f t="shared" si="5"/>
        <v>34</v>
      </c>
      <c r="Z13" s="17">
        <f t="shared" si="5"/>
        <v>8</v>
      </c>
      <c r="AA13" s="17">
        <f t="shared" si="5"/>
        <v>6</v>
      </c>
      <c r="AB13" s="17">
        <f t="shared" si="5"/>
        <v>0</v>
      </c>
      <c r="AC13" s="17">
        <f t="shared" si="5"/>
        <v>346</v>
      </c>
      <c r="AD13" s="17">
        <f t="shared" si="5"/>
        <v>0</v>
      </c>
      <c r="AE13" s="30">
        <f t="shared" si="5"/>
        <v>349</v>
      </c>
      <c r="AF13" s="30">
        <f t="shared" si="5"/>
        <v>695</v>
      </c>
    </row>
    <row r="14" spans="2:32" ht="23.1" customHeight="1" x14ac:dyDescent="0.25">
      <c r="B14" s="22" t="s">
        <v>41</v>
      </c>
      <c r="C14" s="49">
        <v>53</v>
      </c>
      <c r="D14" s="49">
        <v>38</v>
      </c>
      <c r="E14" s="49">
        <v>11</v>
      </c>
      <c r="F14" s="49">
        <v>11</v>
      </c>
      <c r="G14" s="49">
        <v>0</v>
      </c>
      <c r="H14" s="49">
        <v>0</v>
      </c>
      <c r="I14" s="49">
        <v>7</v>
      </c>
      <c r="J14" s="49">
        <v>3</v>
      </c>
      <c r="K14" s="49">
        <v>1</v>
      </c>
      <c r="L14" s="49">
        <v>0</v>
      </c>
      <c r="M14" s="49">
        <v>115</v>
      </c>
      <c r="N14" s="49">
        <v>1</v>
      </c>
      <c r="O14" s="15">
        <f t="shared" si="0"/>
        <v>125</v>
      </c>
      <c r="P14" s="15">
        <f t="shared" si="1"/>
        <v>240</v>
      </c>
      <c r="R14" s="1" t="s">
        <v>10</v>
      </c>
      <c r="S14" s="17">
        <f t="shared" ref="S14:AF14" si="6">SUM(C26:C29)</f>
        <v>122</v>
      </c>
      <c r="T14" s="17">
        <f t="shared" si="6"/>
        <v>88</v>
      </c>
      <c r="U14" s="17">
        <f t="shared" si="6"/>
        <v>26</v>
      </c>
      <c r="V14" s="17">
        <f t="shared" si="6"/>
        <v>48</v>
      </c>
      <c r="W14" s="17">
        <f t="shared" si="6"/>
        <v>2</v>
      </c>
      <c r="X14" s="17">
        <f t="shared" si="6"/>
        <v>1</v>
      </c>
      <c r="Y14" s="17">
        <f t="shared" si="6"/>
        <v>37</v>
      </c>
      <c r="Z14" s="17">
        <f t="shared" si="6"/>
        <v>6</v>
      </c>
      <c r="AA14" s="17">
        <f t="shared" si="6"/>
        <v>1</v>
      </c>
      <c r="AB14" s="17">
        <f t="shared" si="6"/>
        <v>0</v>
      </c>
      <c r="AC14" s="17">
        <f t="shared" si="6"/>
        <v>327</v>
      </c>
      <c r="AD14" s="17">
        <f t="shared" si="6"/>
        <v>0</v>
      </c>
      <c r="AE14" s="30">
        <f t="shared" si="6"/>
        <v>331</v>
      </c>
      <c r="AF14" s="30">
        <f t="shared" si="6"/>
        <v>658</v>
      </c>
    </row>
    <row r="15" spans="2:32" ht="23.1" customHeight="1" x14ac:dyDescent="0.25">
      <c r="B15" s="22" t="s">
        <v>42</v>
      </c>
      <c r="C15" s="49">
        <v>49</v>
      </c>
      <c r="D15" s="49">
        <v>48</v>
      </c>
      <c r="E15" s="49">
        <v>6</v>
      </c>
      <c r="F15" s="49">
        <v>10</v>
      </c>
      <c r="G15" s="49">
        <v>0</v>
      </c>
      <c r="H15" s="49">
        <v>0</v>
      </c>
      <c r="I15" s="49">
        <v>10</v>
      </c>
      <c r="J15" s="49">
        <v>0</v>
      </c>
      <c r="K15" s="49">
        <v>1</v>
      </c>
      <c r="L15" s="49">
        <v>0</v>
      </c>
      <c r="M15" s="49">
        <v>121</v>
      </c>
      <c r="N15" s="49">
        <v>0</v>
      </c>
      <c r="O15" s="15">
        <f t="shared" si="0"/>
        <v>124</v>
      </c>
      <c r="P15" s="15">
        <f t="shared" si="1"/>
        <v>245</v>
      </c>
      <c r="R15" s="1" t="s">
        <v>11</v>
      </c>
      <c r="S15" s="17">
        <f t="shared" ref="S15:AF15" si="7">SUM(C30:C33)</f>
        <v>113</v>
      </c>
      <c r="T15" s="17">
        <f t="shared" si="7"/>
        <v>74</v>
      </c>
      <c r="U15" s="17">
        <f t="shared" si="7"/>
        <v>18</v>
      </c>
      <c r="V15" s="17">
        <f t="shared" si="7"/>
        <v>40</v>
      </c>
      <c r="W15" s="17">
        <f t="shared" si="7"/>
        <v>1</v>
      </c>
      <c r="X15" s="17">
        <f t="shared" si="7"/>
        <v>0</v>
      </c>
      <c r="Y15" s="17">
        <f t="shared" si="7"/>
        <v>33</v>
      </c>
      <c r="Z15" s="17">
        <f t="shared" si="7"/>
        <v>7</v>
      </c>
      <c r="AA15" s="17">
        <f t="shared" si="7"/>
        <v>7</v>
      </c>
      <c r="AB15" s="17">
        <f t="shared" si="7"/>
        <v>2</v>
      </c>
      <c r="AC15" s="17">
        <f t="shared" si="7"/>
        <v>258</v>
      </c>
      <c r="AD15" s="17">
        <f t="shared" si="7"/>
        <v>0</v>
      </c>
      <c r="AE15" s="30">
        <f t="shared" si="7"/>
        <v>295</v>
      </c>
      <c r="AF15" s="30">
        <f t="shared" si="7"/>
        <v>553</v>
      </c>
    </row>
    <row r="16" spans="2:32" ht="23.1" customHeight="1" x14ac:dyDescent="0.25">
      <c r="B16" s="22" t="s">
        <v>43</v>
      </c>
      <c r="C16" s="49">
        <v>43</v>
      </c>
      <c r="D16" s="49">
        <v>45</v>
      </c>
      <c r="E16" s="49">
        <v>7</v>
      </c>
      <c r="F16" s="49">
        <v>12</v>
      </c>
      <c r="G16" s="49">
        <v>0</v>
      </c>
      <c r="H16" s="49">
        <v>0</v>
      </c>
      <c r="I16" s="49">
        <v>5</v>
      </c>
      <c r="J16" s="49">
        <v>0</v>
      </c>
      <c r="K16" s="49">
        <v>2</v>
      </c>
      <c r="L16" s="49">
        <v>0</v>
      </c>
      <c r="M16" s="49">
        <v>89</v>
      </c>
      <c r="N16" s="49">
        <v>0</v>
      </c>
      <c r="O16" s="15">
        <f t="shared" si="0"/>
        <v>114</v>
      </c>
      <c r="P16" s="15">
        <f t="shared" si="1"/>
        <v>203</v>
      </c>
      <c r="R16" s="1" t="s">
        <v>12</v>
      </c>
      <c r="S16" s="17">
        <f t="shared" ref="S16:AF16" si="8">SUM(C34:C37)</f>
        <v>129</v>
      </c>
      <c r="T16" s="17">
        <f t="shared" si="8"/>
        <v>80</v>
      </c>
      <c r="U16" s="17">
        <f t="shared" si="8"/>
        <v>19</v>
      </c>
      <c r="V16" s="17">
        <f t="shared" si="8"/>
        <v>35</v>
      </c>
      <c r="W16" s="17">
        <f t="shared" si="8"/>
        <v>0</v>
      </c>
      <c r="X16" s="17">
        <f t="shared" si="8"/>
        <v>0</v>
      </c>
      <c r="Y16" s="17">
        <f t="shared" si="8"/>
        <v>31</v>
      </c>
      <c r="Z16" s="17">
        <f t="shared" si="8"/>
        <v>5</v>
      </c>
      <c r="AA16" s="17">
        <f t="shared" si="8"/>
        <v>4</v>
      </c>
      <c r="AB16" s="17">
        <f t="shared" si="8"/>
        <v>1</v>
      </c>
      <c r="AC16" s="17">
        <f t="shared" si="8"/>
        <v>286</v>
      </c>
      <c r="AD16" s="17">
        <f t="shared" si="8"/>
        <v>0</v>
      </c>
      <c r="AE16" s="30">
        <f t="shared" si="8"/>
        <v>304</v>
      </c>
      <c r="AF16" s="30">
        <f t="shared" si="8"/>
        <v>590</v>
      </c>
    </row>
    <row r="17" spans="2:32" ht="23.1" customHeight="1" x14ac:dyDescent="0.25">
      <c r="B17" s="22" t="s">
        <v>44</v>
      </c>
      <c r="C17" s="49">
        <v>38</v>
      </c>
      <c r="D17" s="49">
        <v>29</v>
      </c>
      <c r="E17" s="49">
        <v>8</v>
      </c>
      <c r="F17" s="49">
        <v>13</v>
      </c>
      <c r="G17" s="49">
        <v>0</v>
      </c>
      <c r="H17" s="49">
        <v>0</v>
      </c>
      <c r="I17" s="49">
        <v>7</v>
      </c>
      <c r="J17" s="49">
        <v>0</v>
      </c>
      <c r="K17" s="49">
        <v>0</v>
      </c>
      <c r="L17" s="49">
        <v>0</v>
      </c>
      <c r="M17" s="49">
        <v>92</v>
      </c>
      <c r="N17" s="49">
        <v>1</v>
      </c>
      <c r="O17" s="15">
        <f t="shared" si="0"/>
        <v>96</v>
      </c>
      <c r="P17" s="15">
        <f t="shared" si="1"/>
        <v>188</v>
      </c>
      <c r="R17" s="1" t="s">
        <v>13</v>
      </c>
      <c r="S17" s="17">
        <f t="shared" ref="S17:AF17" si="9">SUM(C38:C41)</f>
        <v>119</v>
      </c>
      <c r="T17" s="17">
        <f t="shared" si="9"/>
        <v>60</v>
      </c>
      <c r="U17" s="17">
        <f t="shared" si="9"/>
        <v>22</v>
      </c>
      <c r="V17" s="17">
        <f t="shared" si="9"/>
        <v>43</v>
      </c>
      <c r="W17" s="17">
        <f t="shared" si="9"/>
        <v>3</v>
      </c>
      <c r="X17" s="17">
        <f t="shared" si="9"/>
        <v>0</v>
      </c>
      <c r="Y17" s="17">
        <f t="shared" si="9"/>
        <v>26</v>
      </c>
      <c r="Z17" s="17">
        <f t="shared" si="9"/>
        <v>4</v>
      </c>
      <c r="AA17" s="17">
        <f t="shared" si="9"/>
        <v>8</v>
      </c>
      <c r="AB17" s="17">
        <f t="shared" si="9"/>
        <v>0</v>
      </c>
      <c r="AC17" s="17">
        <f t="shared" si="9"/>
        <v>285</v>
      </c>
      <c r="AD17" s="17">
        <f t="shared" si="9"/>
        <v>0</v>
      </c>
      <c r="AE17" s="30">
        <f t="shared" si="9"/>
        <v>285</v>
      </c>
      <c r="AF17" s="30">
        <f t="shared" si="9"/>
        <v>570</v>
      </c>
    </row>
    <row r="18" spans="2:32" ht="23.1" customHeight="1" x14ac:dyDescent="0.25">
      <c r="B18" s="22" t="s">
        <v>45</v>
      </c>
      <c r="C18" s="49">
        <v>55</v>
      </c>
      <c r="D18" s="49">
        <v>26</v>
      </c>
      <c r="E18" s="49">
        <v>9</v>
      </c>
      <c r="F18" s="49">
        <v>11</v>
      </c>
      <c r="G18" s="49">
        <v>0</v>
      </c>
      <c r="H18" s="49">
        <v>0</v>
      </c>
      <c r="I18" s="49">
        <v>11</v>
      </c>
      <c r="J18" s="49">
        <v>0</v>
      </c>
      <c r="K18" s="49">
        <v>0</v>
      </c>
      <c r="L18" s="49">
        <v>0</v>
      </c>
      <c r="M18" s="49">
        <v>80</v>
      </c>
      <c r="N18" s="49">
        <v>0</v>
      </c>
      <c r="O18" s="15">
        <f t="shared" si="0"/>
        <v>112</v>
      </c>
      <c r="P18" s="15">
        <f t="shared" si="1"/>
        <v>192</v>
      </c>
      <c r="R18" s="1" t="s">
        <v>14</v>
      </c>
      <c r="S18" s="17">
        <f t="shared" ref="S18:AF18" si="10">SUM(C42:C45)</f>
        <v>93</v>
      </c>
      <c r="T18" s="17">
        <f t="shared" si="10"/>
        <v>77</v>
      </c>
      <c r="U18" s="17">
        <f t="shared" si="10"/>
        <v>14</v>
      </c>
      <c r="V18" s="17">
        <f t="shared" si="10"/>
        <v>39</v>
      </c>
      <c r="W18" s="17">
        <f t="shared" si="10"/>
        <v>1</v>
      </c>
      <c r="X18" s="17">
        <f t="shared" si="10"/>
        <v>0</v>
      </c>
      <c r="Y18" s="17">
        <f t="shared" si="10"/>
        <v>31</v>
      </c>
      <c r="Z18" s="17">
        <f t="shared" si="10"/>
        <v>4</v>
      </c>
      <c r="AA18" s="17">
        <f t="shared" si="10"/>
        <v>6</v>
      </c>
      <c r="AB18" s="17">
        <f t="shared" si="10"/>
        <v>1</v>
      </c>
      <c r="AC18" s="17">
        <f t="shared" si="10"/>
        <v>313</v>
      </c>
      <c r="AD18" s="17">
        <f t="shared" si="10"/>
        <v>0</v>
      </c>
      <c r="AE18" s="30">
        <f t="shared" si="10"/>
        <v>266</v>
      </c>
      <c r="AF18" s="30">
        <f t="shared" si="10"/>
        <v>579</v>
      </c>
    </row>
    <row r="19" spans="2:32" ht="23.1" customHeight="1" x14ac:dyDescent="0.25">
      <c r="B19" s="22" t="s">
        <v>46</v>
      </c>
      <c r="C19" s="49">
        <v>31</v>
      </c>
      <c r="D19" s="49">
        <v>7</v>
      </c>
      <c r="E19" s="49">
        <v>13</v>
      </c>
      <c r="F19" s="49">
        <v>0</v>
      </c>
      <c r="G19" s="49">
        <v>0</v>
      </c>
      <c r="H19" s="49">
        <v>3</v>
      </c>
      <c r="I19" s="49">
        <v>1</v>
      </c>
      <c r="J19" s="49">
        <v>0</v>
      </c>
      <c r="K19" s="49">
        <v>0</v>
      </c>
      <c r="L19" s="49">
        <v>0</v>
      </c>
      <c r="M19" s="49">
        <v>85</v>
      </c>
      <c r="N19" s="49">
        <v>0</v>
      </c>
      <c r="O19" s="15">
        <f t="shared" si="0"/>
        <v>55</v>
      </c>
      <c r="P19" s="15">
        <f t="shared" si="1"/>
        <v>140</v>
      </c>
      <c r="R19" s="1" t="s">
        <v>15</v>
      </c>
      <c r="S19" s="17">
        <f t="shared" ref="S19:AF19" si="11">SUM(C46:C49)</f>
        <v>109</v>
      </c>
      <c r="T19" s="17">
        <f t="shared" si="11"/>
        <v>129</v>
      </c>
      <c r="U19" s="17">
        <f t="shared" si="11"/>
        <v>17</v>
      </c>
      <c r="V19" s="17">
        <f t="shared" si="11"/>
        <v>49</v>
      </c>
      <c r="W19" s="17">
        <f t="shared" si="11"/>
        <v>2</v>
      </c>
      <c r="X19" s="17">
        <f t="shared" si="11"/>
        <v>0</v>
      </c>
      <c r="Y19" s="17">
        <f t="shared" si="11"/>
        <v>38</v>
      </c>
      <c r="Z19" s="17">
        <f t="shared" si="11"/>
        <v>6</v>
      </c>
      <c r="AA19" s="17">
        <f t="shared" si="11"/>
        <v>8</v>
      </c>
      <c r="AB19" s="17">
        <f t="shared" si="11"/>
        <v>1</v>
      </c>
      <c r="AC19" s="17">
        <f t="shared" si="11"/>
        <v>310</v>
      </c>
      <c r="AD19" s="17">
        <f t="shared" si="11"/>
        <v>0</v>
      </c>
      <c r="AE19" s="30">
        <f t="shared" si="11"/>
        <v>359</v>
      </c>
      <c r="AF19" s="30">
        <f t="shared" si="11"/>
        <v>669</v>
      </c>
    </row>
    <row r="20" spans="2:32" ht="23.1" customHeight="1" x14ac:dyDescent="0.25">
      <c r="B20" s="22" t="s">
        <v>47</v>
      </c>
      <c r="C20" s="49">
        <v>34</v>
      </c>
      <c r="D20" s="49">
        <v>36</v>
      </c>
      <c r="E20" s="49">
        <v>7</v>
      </c>
      <c r="F20" s="49">
        <v>20</v>
      </c>
      <c r="G20" s="49">
        <v>0</v>
      </c>
      <c r="H20" s="49">
        <v>0</v>
      </c>
      <c r="I20" s="49">
        <v>13</v>
      </c>
      <c r="J20" s="49">
        <v>1</v>
      </c>
      <c r="K20" s="49">
        <v>0</v>
      </c>
      <c r="L20" s="49">
        <v>0</v>
      </c>
      <c r="M20" s="49">
        <v>116</v>
      </c>
      <c r="N20" s="49">
        <v>0</v>
      </c>
      <c r="O20" s="15">
        <f t="shared" si="0"/>
        <v>111</v>
      </c>
      <c r="P20" s="15">
        <f t="shared" si="1"/>
        <v>227</v>
      </c>
      <c r="R20" s="1" t="s">
        <v>16</v>
      </c>
      <c r="S20" s="17">
        <f t="shared" ref="S20:AF20" si="12">SUM(C50:C53)</f>
        <v>172</v>
      </c>
      <c r="T20" s="17">
        <f t="shared" si="12"/>
        <v>123</v>
      </c>
      <c r="U20" s="17">
        <f t="shared" si="12"/>
        <v>24</v>
      </c>
      <c r="V20" s="17">
        <f t="shared" si="12"/>
        <v>58</v>
      </c>
      <c r="W20" s="17">
        <f t="shared" si="12"/>
        <v>3</v>
      </c>
      <c r="X20" s="17">
        <f t="shared" si="12"/>
        <v>0</v>
      </c>
      <c r="Y20" s="17">
        <f t="shared" si="12"/>
        <v>39</v>
      </c>
      <c r="Z20" s="17">
        <f t="shared" si="12"/>
        <v>2</v>
      </c>
      <c r="AA20" s="17">
        <f t="shared" si="12"/>
        <v>9</v>
      </c>
      <c r="AB20" s="17">
        <f t="shared" si="12"/>
        <v>3</v>
      </c>
      <c r="AC20" s="17">
        <f t="shared" si="12"/>
        <v>299</v>
      </c>
      <c r="AD20" s="17">
        <f t="shared" si="12"/>
        <v>0</v>
      </c>
      <c r="AE20" s="30">
        <f t="shared" si="12"/>
        <v>433</v>
      </c>
      <c r="AF20" s="30">
        <f t="shared" si="12"/>
        <v>732</v>
      </c>
    </row>
    <row r="21" spans="2:32" ht="23.1" customHeight="1" x14ac:dyDescent="0.25">
      <c r="B21" s="22" t="s">
        <v>48</v>
      </c>
      <c r="C21" s="49">
        <v>32</v>
      </c>
      <c r="D21" s="49">
        <v>31</v>
      </c>
      <c r="E21" s="49">
        <v>3</v>
      </c>
      <c r="F21" s="49">
        <v>9</v>
      </c>
      <c r="G21" s="49">
        <v>0</v>
      </c>
      <c r="H21" s="49">
        <v>0</v>
      </c>
      <c r="I21" s="49">
        <v>2</v>
      </c>
      <c r="J21" s="49">
        <v>1</v>
      </c>
      <c r="K21" s="49">
        <v>1</v>
      </c>
      <c r="L21" s="49">
        <v>0</v>
      </c>
      <c r="M21" s="49">
        <v>86</v>
      </c>
      <c r="N21" s="49">
        <v>0</v>
      </c>
      <c r="O21" s="15">
        <f t="shared" si="0"/>
        <v>79</v>
      </c>
      <c r="P21" s="15">
        <f t="shared" si="1"/>
        <v>165</v>
      </c>
      <c r="R21" s="35" t="s">
        <v>20</v>
      </c>
      <c r="S21" s="33">
        <f t="shared" ref="S21:AF21" si="13">SUM(C54:C57)</f>
        <v>183</v>
      </c>
      <c r="T21" s="17">
        <f t="shared" si="13"/>
        <v>150</v>
      </c>
      <c r="U21" s="17">
        <f t="shared" si="13"/>
        <v>26</v>
      </c>
      <c r="V21" s="17">
        <f t="shared" si="13"/>
        <v>44</v>
      </c>
      <c r="W21" s="17">
        <f t="shared" si="13"/>
        <v>1</v>
      </c>
      <c r="X21" s="17">
        <f t="shared" si="13"/>
        <v>0</v>
      </c>
      <c r="Y21" s="17">
        <f t="shared" si="13"/>
        <v>29</v>
      </c>
      <c r="Z21" s="17">
        <f t="shared" si="13"/>
        <v>3</v>
      </c>
      <c r="AA21" s="17">
        <f t="shared" si="13"/>
        <v>6</v>
      </c>
      <c r="AB21" s="17">
        <f t="shared" si="13"/>
        <v>0</v>
      </c>
      <c r="AC21" s="17">
        <f t="shared" si="13"/>
        <v>392</v>
      </c>
      <c r="AD21" s="17">
        <f t="shared" si="13"/>
        <v>0</v>
      </c>
      <c r="AE21" s="30">
        <f t="shared" si="13"/>
        <v>442</v>
      </c>
      <c r="AF21" s="30">
        <f t="shared" si="13"/>
        <v>834</v>
      </c>
    </row>
    <row r="22" spans="2:32" ht="23.1" customHeight="1" x14ac:dyDescent="0.25">
      <c r="B22" s="22" t="s">
        <v>49</v>
      </c>
      <c r="C22" s="49">
        <v>38</v>
      </c>
      <c r="D22" s="49">
        <v>19</v>
      </c>
      <c r="E22" s="49">
        <v>13</v>
      </c>
      <c r="F22" s="49">
        <v>16</v>
      </c>
      <c r="G22" s="49">
        <v>0</v>
      </c>
      <c r="H22" s="49">
        <v>0</v>
      </c>
      <c r="I22" s="49">
        <v>11</v>
      </c>
      <c r="J22" s="49">
        <v>1</v>
      </c>
      <c r="K22" s="49">
        <v>4</v>
      </c>
      <c r="L22" s="49">
        <v>0</v>
      </c>
      <c r="M22" s="49">
        <v>92</v>
      </c>
      <c r="N22" s="49">
        <v>0</v>
      </c>
      <c r="O22" s="15">
        <f t="shared" si="0"/>
        <v>102</v>
      </c>
      <c r="P22" s="15">
        <f t="shared" si="1"/>
        <v>194</v>
      </c>
      <c r="R22" s="37" t="s">
        <v>90</v>
      </c>
      <c r="S22" s="38">
        <f>MAX(S10:S12)</f>
        <v>249</v>
      </c>
      <c r="T22" s="38">
        <f t="shared" ref="T22:AF22" si="14">MAX(T10:T12)</f>
        <v>219</v>
      </c>
      <c r="U22" s="38">
        <f t="shared" si="14"/>
        <v>48</v>
      </c>
      <c r="V22" s="38">
        <f t="shared" si="14"/>
        <v>64</v>
      </c>
      <c r="W22" s="38">
        <f t="shared" si="14"/>
        <v>2</v>
      </c>
      <c r="X22" s="38">
        <f t="shared" si="14"/>
        <v>3</v>
      </c>
      <c r="Y22" s="38">
        <f t="shared" si="14"/>
        <v>29</v>
      </c>
      <c r="Z22" s="38">
        <f t="shared" si="14"/>
        <v>3</v>
      </c>
      <c r="AA22" s="38">
        <f t="shared" si="14"/>
        <v>4</v>
      </c>
      <c r="AB22" s="38">
        <f t="shared" si="14"/>
        <v>1</v>
      </c>
      <c r="AC22" s="38">
        <f t="shared" si="14"/>
        <v>457</v>
      </c>
      <c r="AD22" s="38">
        <f t="shared" si="14"/>
        <v>2</v>
      </c>
      <c r="AE22" s="39">
        <f t="shared" si="14"/>
        <v>607</v>
      </c>
      <c r="AF22" s="39">
        <f t="shared" si="14"/>
        <v>1064</v>
      </c>
    </row>
    <row r="23" spans="2:32" ht="23.1" customHeight="1" x14ac:dyDescent="0.25">
      <c r="B23" s="22" t="s">
        <v>50</v>
      </c>
      <c r="C23" s="49">
        <v>35</v>
      </c>
      <c r="D23" s="49">
        <v>33</v>
      </c>
      <c r="E23" s="49">
        <v>2</v>
      </c>
      <c r="F23" s="49">
        <v>12</v>
      </c>
      <c r="G23" s="49">
        <v>1</v>
      </c>
      <c r="H23" s="49">
        <v>0</v>
      </c>
      <c r="I23" s="49">
        <v>9</v>
      </c>
      <c r="J23" s="49">
        <v>1</v>
      </c>
      <c r="K23" s="49">
        <v>1</v>
      </c>
      <c r="L23" s="49">
        <v>0</v>
      </c>
      <c r="M23" s="49">
        <v>101</v>
      </c>
      <c r="N23" s="49">
        <v>0</v>
      </c>
      <c r="O23" s="15">
        <f t="shared" si="0"/>
        <v>94</v>
      </c>
      <c r="P23" s="15">
        <f t="shared" si="1"/>
        <v>195</v>
      </c>
      <c r="R23" s="37" t="s">
        <v>91</v>
      </c>
      <c r="S23" s="38">
        <f>MAX(S13:S18)</f>
        <v>129</v>
      </c>
      <c r="T23" s="38">
        <f t="shared" ref="T23:AF23" si="15">MAX(T13:T18)</f>
        <v>96</v>
      </c>
      <c r="U23" s="38">
        <f t="shared" si="15"/>
        <v>26</v>
      </c>
      <c r="V23" s="38">
        <f t="shared" si="15"/>
        <v>49</v>
      </c>
      <c r="W23" s="38">
        <f t="shared" si="15"/>
        <v>3</v>
      </c>
      <c r="X23" s="38">
        <f t="shared" si="15"/>
        <v>1</v>
      </c>
      <c r="Y23" s="38">
        <f t="shared" si="15"/>
        <v>37</v>
      </c>
      <c r="Z23" s="38">
        <f t="shared" si="15"/>
        <v>8</v>
      </c>
      <c r="AA23" s="38">
        <f t="shared" si="15"/>
        <v>8</v>
      </c>
      <c r="AB23" s="38">
        <f t="shared" si="15"/>
        <v>2</v>
      </c>
      <c r="AC23" s="38">
        <f t="shared" si="15"/>
        <v>346</v>
      </c>
      <c r="AD23" s="38">
        <f t="shared" si="15"/>
        <v>0</v>
      </c>
      <c r="AE23" s="39">
        <f t="shared" si="15"/>
        <v>349</v>
      </c>
      <c r="AF23" s="39">
        <f t="shared" si="15"/>
        <v>695</v>
      </c>
    </row>
    <row r="24" spans="2:32" ht="23.1" customHeight="1" x14ac:dyDescent="0.25">
      <c r="B24" s="22" t="s">
        <v>51</v>
      </c>
      <c r="C24" s="49">
        <v>16</v>
      </c>
      <c r="D24" s="49">
        <v>21</v>
      </c>
      <c r="E24" s="49">
        <v>5</v>
      </c>
      <c r="F24" s="49">
        <v>10</v>
      </c>
      <c r="G24" s="49">
        <v>0</v>
      </c>
      <c r="H24" s="49">
        <v>0</v>
      </c>
      <c r="I24" s="49">
        <v>4</v>
      </c>
      <c r="J24" s="49">
        <v>2</v>
      </c>
      <c r="K24" s="49">
        <v>1</v>
      </c>
      <c r="L24" s="49">
        <v>0</v>
      </c>
      <c r="M24" s="49">
        <v>55</v>
      </c>
      <c r="N24" s="49">
        <v>0</v>
      </c>
      <c r="O24" s="15">
        <f t="shared" si="0"/>
        <v>59</v>
      </c>
      <c r="P24" s="15">
        <f t="shared" si="1"/>
        <v>114</v>
      </c>
      <c r="R24" s="37" t="s">
        <v>92</v>
      </c>
      <c r="S24" s="38">
        <f>MAX(S19:S21)</f>
        <v>183</v>
      </c>
      <c r="T24" s="38">
        <f t="shared" ref="T24:AF24" si="16">MAX(T19:T21)</f>
        <v>150</v>
      </c>
      <c r="U24" s="38">
        <f t="shared" si="16"/>
        <v>26</v>
      </c>
      <c r="V24" s="38">
        <f t="shared" si="16"/>
        <v>58</v>
      </c>
      <c r="W24" s="38">
        <f t="shared" si="16"/>
        <v>3</v>
      </c>
      <c r="X24" s="38">
        <f t="shared" si="16"/>
        <v>0</v>
      </c>
      <c r="Y24" s="38">
        <f t="shared" si="16"/>
        <v>39</v>
      </c>
      <c r="Z24" s="38">
        <f t="shared" si="16"/>
        <v>6</v>
      </c>
      <c r="AA24" s="38">
        <f t="shared" si="16"/>
        <v>9</v>
      </c>
      <c r="AB24" s="38">
        <f t="shared" si="16"/>
        <v>3</v>
      </c>
      <c r="AC24" s="38">
        <f t="shared" si="16"/>
        <v>392</v>
      </c>
      <c r="AD24" s="38">
        <f t="shared" si="16"/>
        <v>0</v>
      </c>
      <c r="AE24" s="39">
        <f t="shared" si="16"/>
        <v>442</v>
      </c>
      <c r="AF24" s="39">
        <f t="shared" si="16"/>
        <v>834</v>
      </c>
    </row>
    <row r="25" spans="2:32" ht="23.1" customHeight="1" x14ac:dyDescent="0.25">
      <c r="B25" s="22" t="s">
        <v>52</v>
      </c>
      <c r="C25" s="49">
        <v>40</v>
      </c>
      <c r="D25" s="49">
        <v>23</v>
      </c>
      <c r="E25" s="49">
        <v>6</v>
      </c>
      <c r="F25" s="49">
        <v>11</v>
      </c>
      <c r="G25" s="49">
        <v>0</v>
      </c>
      <c r="H25" s="49">
        <v>0</v>
      </c>
      <c r="I25" s="49">
        <v>10</v>
      </c>
      <c r="J25" s="49">
        <v>4</v>
      </c>
      <c r="K25" s="49">
        <v>0</v>
      </c>
      <c r="L25" s="49">
        <v>0</v>
      </c>
      <c r="M25" s="49">
        <v>98</v>
      </c>
      <c r="N25" s="49">
        <v>0</v>
      </c>
      <c r="O25" s="15">
        <f t="shared" si="0"/>
        <v>94</v>
      </c>
      <c r="P25" s="15">
        <f t="shared" si="1"/>
        <v>192</v>
      </c>
      <c r="R25" s="36" t="s">
        <v>85</v>
      </c>
      <c r="S25" s="34">
        <f t="shared" ref="S25:AF25" si="17">SUM(S10:S12)</f>
        <v>584</v>
      </c>
      <c r="T25" s="16">
        <f t="shared" si="17"/>
        <v>479</v>
      </c>
      <c r="U25" s="16">
        <f t="shared" si="17"/>
        <v>112</v>
      </c>
      <c r="V25" s="16">
        <f t="shared" si="17"/>
        <v>150</v>
      </c>
      <c r="W25" s="16">
        <f t="shared" si="17"/>
        <v>2</v>
      </c>
      <c r="X25" s="16">
        <f t="shared" si="17"/>
        <v>3</v>
      </c>
      <c r="Y25" s="16">
        <f t="shared" si="17"/>
        <v>73</v>
      </c>
      <c r="Z25" s="16">
        <f t="shared" si="17"/>
        <v>8</v>
      </c>
      <c r="AA25" s="16">
        <f t="shared" si="17"/>
        <v>9</v>
      </c>
      <c r="AB25" s="16">
        <f t="shared" si="17"/>
        <v>1</v>
      </c>
      <c r="AC25" s="16">
        <f t="shared" si="17"/>
        <v>1241</v>
      </c>
      <c r="AD25" s="16">
        <f t="shared" si="17"/>
        <v>2</v>
      </c>
      <c r="AE25" s="31">
        <f t="shared" si="17"/>
        <v>1423</v>
      </c>
      <c r="AF25" s="31">
        <f t="shared" si="17"/>
        <v>2664</v>
      </c>
    </row>
    <row r="26" spans="2:32" ht="23.1" customHeight="1" x14ac:dyDescent="0.25">
      <c r="B26" s="22" t="s">
        <v>53</v>
      </c>
      <c r="C26" s="49">
        <v>34</v>
      </c>
      <c r="D26" s="49">
        <v>18</v>
      </c>
      <c r="E26" s="49">
        <v>9</v>
      </c>
      <c r="F26" s="49">
        <v>17</v>
      </c>
      <c r="G26" s="49">
        <v>1</v>
      </c>
      <c r="H26" s="49">
        <v>0</v>
      </c>
      <c r="I26" s="49">
        <v>15</v>
      </c>
      <c r="J26" s="49">
        <v>0</v>
      </c>
      <c r="K26" s="49">
        <v>0</v>
      </c>
      <c r="L26" s="49">
        <v>0</v>
      </c>
      <c r="M26" s="49">
        <v>103</v>
      </c>
      <c r="N26" s="49">
        <v>0</v>
      </c>
      <c r="O26" s="15">
        <f t="shared" si="0"/>
        <v>94</v>
      </c>
      <c r="P26" s="15">
        <f t="shared" si="1"/>
        <v>197</v>
      </c>
      <c r="R26" s="27" t="s">
        <v>86</v>
      </c>
      <c r="S26" s="16">
        <f t="shared" ref="S26:AF26" si="18">SUM(S13:S18)</f>
        <v>705</v>
      </c>
      <c r="T26" s="16">
        <f t="shared" si="18"/>
        <v>475</v>
      </c>
      <c r="U26" s="16">
        <f t="shared" si="18"/>
        <v>125</v>
      </c>
      <c r="V26" s="16">
        <f t="shared" si="18"/>
        <v>254</v>
      </c>
      <c r="W26" s="16">
        <f t="shared" si="18"/>
        <v>8</v>
      </c>
      <c r="X26" s="16">
        <f t="shared" si="18"/>
        <v>1</v>
      </c>
      <c r="Y26" s="16">
        <f t="shared" si="18"/>
        <v>192</v>
      </c>
      <c r="Z26" s="16">
        <f t="shared" si="18"/>
        <v>34</v>
      </c>
      <c r="AA26" s="16">
        <f t="shared" si="18"/>
        <v>32</v>
      </c>
      <c r="AB26" s="16">
        <f t="shared" si="18"/>
        <v>4</v>
      </c>
      <c r="AC26" s="16">
        <f t="shared" si="18"/>
        <v>1815</v>
      </c>
      <c r="AD26" s="16">
        <f t="shared" si="18"/>
        <v>0</v>
      </c>
      <c r="AE26" s="31">
        <f t="shared" si="18"/>
        <v>1830</v>
      </c>
      <c r="AF26" s="31">
        <f t="shared" si="18"/>
        <v>3645</v>
      </c>
    </row>
    <row r="27" spans="2:32" ht="23.1" customHeight="1" x14ac:dyDescent="0.25">
      <c r="B27" s="22" t="s">
        <v>54</v>
      </c>
      <c r="C27" s="49">
        <v>24</v>
      </c>
      <c r="D27" s="49">
        <v>27</v>
      </c>
      <c r="E27" s="49">
        <v>4</v>
      </c>
      <c r="F27" s="49">
        <v>10</v>
      </c>
      <c r="G27" s="49">
        <v>1</v>
      </c>
      <c r="H27" s="49">
        <v>0</v>
      </c>
      <c r="I27" s="49">
        <v>8</v>
      </c>
      <c r="J27" s="49">
        <v>3</v>
      </c>
      <c r="K27" s="49">
        <v>0</v>
      </c>
      <c r="L27" s="49">
        <v>0</v>
      </c>
      <c r="M27" s="49">
        <v>92</v>
      </c>
      <c r="N27" s="49">
        <v>0</v>
      </c>
      <c r="O27" s="15">
        <f t="shared" si="0"/>
        <v>77</v>
      </c>
      <c r="P27" s="15">
        <f t="shared" si="1"/>
        <v>169</v>
      </c>
      <c r="R27" s="28" t="s">
        <v>87</v>
      </c>
      <c r="S27" s="16">
        <f t="shared" ref="S27:AF27" si="19">SUM(S19:S21)</f>
        <v>464</v>
      </c>
      <c r="T27" s="16">
        <f t="shared" si="19"/>
        <v>402</v>
      </c>
      <c r="U27" s="16">
        <f t="shared" si="19"/>
        <v>67</v>
      </c>
      <c r="V27" s="16">
        <f t="shared" si="19"/>
        <v>151</v>
      </c>
      <c r="W27" s="16">
        <f t="shared" si="19"/>
        <v>6</v>
      </c>
      <c r="X27" s="16">
        <f t="shared" si="19"/>
        <v>0</v>
      </c>
      <c r="Y27" s="16">
        <f t="shared" si="19"/>
        <v>106</v>
      </c>
      <c r="Z27" s="16">
        <f t="shared" si="19"/>
        <v>11</v>
      </c>
      <c r="AA27" s="16">
        <f t="shared" si="19"/>
        <v>23</v>
      </c>
      <c r="AB27" s="16">
        <f t="shared" si="19"/>
        <v>4</v>
      </c>
      <c r="AC27" s="16">
        <f t="shared" si="19"/>
        <v>1001</v>
      </c>
      <c r="AD27" s="16">
        <f t="shared" si="19"/>
        <v>0</v>
      </c>
      <c r="AE27" s="31">
        <f t="shared" si="19"/>
        <v>1234</v>
      </c>
      <c r="AF27" s="31">
        <f t="shared" si="19"/>
        <v>2235</v>
      </c>
    </row>
    <row r="28" spans="2:32" ht="23.1" customHeight="1" x14ac:dyDescent="0.25">
      <c r="B28" s="22" t="s">
        <v>55</v>
      </c>
      <c r="C28" s="49">
        <v>33</v>
      </c>
      <c r="D28" s="49">
        <v>20</v>
      </c>
      <c r="E28" s="49">
        <v>5</v>
      </c>
      <c r="F28" s="49">
        <v>9</v>
      </c>
      <c r="G28" s="49">
        <v>0</v>
      </c>
      <c r="H28" s="49">
        <v>1</v>
      </c>
      <c r="I28" s="49">
        <v>6</v>
      </c>
      <c r="J28" s="49">
        <v>0</v>
      </c>
      <c r="K28" s="49">
        <v>0</v>
      </c>
      <c r="L28" s="49">
        <v>0</v>
      </c>
      <c r="M28" s="49">
        <v>72</v>
      </c>
      <c r="N28" s="49">
        <v>0</v>
      </c>
      <c r="O28" s="15">
        <f t="shared" si="0"/>
        <v>74</v>
      </c>
      <c r="P28" s="15">
        <f t="shared" si="1"/>
        <v>146</v>
      </c>
      <c r="R28" s="5" t="s">
        <v>17</v>
      </c>
      <c r="S28" s="16">
        <f t="shared" ref="S28:AF28" si="20">SUM(S10:S21)</f>
        <v>1753</v>
      </c>
      <c r="T28" s="16">
        <f t="shared" si="20"/>
        <v>1356</v>
      </c>
      <c r="U28" s="16">
        <f t="shared" si="20"/>
        <v>304</v>
      </c>
      <c r="V28" s="16">
        <f t="shared" si="20"/>
        <v>555</v>
      </c>
      <c r="W28" s="16">
        <f t="shared" si="20"/>
        <v>16</v>
      </c>
      <c r="X28" s="16">
        <f t="shared" si="20"/>
        <v>4</v>
      </c>
      <c r="Y28" s="16">
        <f t="shared" si="20"/>
        <v>371</v>
      </c>
      <c r="Z28" s="16">
        <f t="shared" si="20"/>
        <v>53</v>
      </c>
      <c r="AA28" s="16">
        <f t="shared" si="20"/>
        <v>64</v>
      </c>
      <c r="AB28" s="16">
        <f t="shared" si="20"/>
        <v>9</v>
      </c>
      <c r="AC28" s="16">
        <f t="shared" si="20"/>
        <v>4057</v>
      </c>
      <c r="AD28" s="16">
        <f t="shared" si="20"/>
        <v>2</v>
      </c>
      <c r="AE28" s="31">
        <f t="shared" si="20"/>
        <v>4487</v>
      </c>
      <c r="AF28" s="31">
        <f t="shared" si="20"/>
        <v>8544</v>
      </c>
    </row>
    <row r="29" spans="2:32" ht="23.1" customHeight="1" x14ac:dyDescent="0.25">
      <c r="B29" s="22" t="s">
        <v>56</v>
      </c>
      <c r="C29" s="49">
        <v>31</v>
      </c>
      <c r="D29" s="49">
        <v>23</v>
      </c>
      <c r="E29" s="49">
        <v>8</v>
      </c>
      <c r="F29" s="49">
        <v>12</v>
      </c>
      <c r="G29" s="49">
        <v>0</v>
      </c>
      <c r="H29" s="49">
        <v>0</v>
      </c>
      <c r="I29" s="49">
        <v>8</v>
      </c>
      <c r="J29" s="49">
        <v>3</v>
      </c>
      <c r="K29" s="49">
        <v>1</v>
      </c>
      <c r="L29" s="49">
        <v>0</v>
      </c>
      <c r="M29" s="49">
        <v>60</v>
      </c>
      <c r="N29" s="49">
        <v>0</v>
      </c>
      <c r="O29" s="15">
        <f t="shared" si="0"/>
        <v>86</v>
      </c>
      <c r="P29" s="15">
        <f t="shared" si="1"/>
        <v>146</v>
      </c>
      <c r="R29"/>
      <c r="S29" s="20"/>
      <c r="T29" s="19"/>
    </row>
    <row r="30" spans="2:32" ht="23.1" customHeight="1" x14ac:dyDescent="0.25">
      <c r="B30" s="22" t="s">
        <v>57</v>
      </c>
      <c r="C30" s="49">
        <v>33</v>
      </c>
      <c r="D30" s="49">
        <v>21</v>
      </c>
      <c r="E30" s="49">
        <v>2</v>
      </c>
      <c r="F30" s="49">
        <v>7</v>
      </c>
      <c r="G30" s="49">
        <v>1</v>
      </c>
      <c r="H30" s="49">
        <v>0</v>
      </c>
      <c r="I30" s="49">
        <v>5</v>
      </c>
      <c r="J30" s="49">
        <v>4</v>
      </c>
      <c r="K30" s="49">
        <v>2</v>
      </c>
      <c r="L30" s="49">
        <v>0</v>
      </c>
      <c r="M30" s="49">
        <v>57</v>
      </c>
      <c r="N30" s="49">
        <v>0</v>
      </c>
      <c r="O30" s="15">
        <f t="shared" si="0"/>
        <v>75</v>
      </c>
      <c r="P30" s="15">
        <f t="shared" si="1"/>
        <v>132</v>
      </c>
    </row>
    <row r="31" spans="2:32" ht="23.1" customHeight="1" x14ac:dyDescent="0.25">
      <c r="B31" s="23" t="s">
        <v>58</v>
      </c>
      <c r="C31" s="49">
        <v>22</v>
      </c>
      <c r="D31" s="49">
        <v>21</v>
      </c>
      <c r="E31" s="49">
        <v>7</v>
      </c>
      <c r="F31" s="49">
        <v>11</v>
      </c>
      <c r="G31" s="49">
        <v>0</v>
      </c>
      <c r="H31" s="49">
        <v>0</v>
      </c>
      <c r="I31" s="49">
        <v>8</v>
      </c>
      <c r="J31" s="49">
        <v>1</v>
      </c>
      <c r="K31" s="49">
        <v>1</v>
      </c>
      <c r="L31" s="49">
        <v>0</v>
      </c>
      <c r="M31" s="49">
        <v>60</v>
      </c>
      <c r="N31" s="49">
        <v>0</v>
      </c>
      <c r="O31" s="15">
        <f t="shared" si="0"/>
        <v>71</v>
      </c>
      <c r="P31" s="15">
        <f t="shared" si="1"/>
        <v>131</v>
      </c>
    </row>
    <row r="32" spans="2:32" ht="23.1" customHeight="1" x14ac:dyDescent="0.25">
      <c r="B32" s="23" t="s">
        <v>59</v>
      </c>
      <c r="C32" s="49">
        <v>32</v>
      </c>
      <c r="D32" s="49">
        <v>24</v>
      </c>
      <c r="E32" s="49">
        <v>2</v>
      </c>
      <c r="F32" s="49">
        <v>11</v>
      </c>
      <c r="G32" s="49">
        <v>0</v>
      </c>
      <c r="H32" s="49">
        <v>0</v>
      </c>
      <c r="I32" s="49">
        <v>14</v>
      </c>
      <c r="J32" s="49">
        <v>1</v>
      </c>
      <c r="K32" s="49">
        <v>2</v>
      </c>
      <c r="L32" s="49">
        <v>2</v>
      </c>
      <c r="M32" s="49">
        <v>77</v>
      </c>
      <c r="N32" s="49">
        <v>0</v>
      </c>
      <c r="O32" s="15">
        <f t="shared" si="0"/>
        <v>88</v>
      </c>
      <c r="P32" s="15">
        <f t="shared" si="1"/>
        <v>165</v>
      </c>
    </row>
    <row r="33" spans="2:20" ht="23.1" customHeight="1" x14ac:dyDescent="0.25">
      <c r="B33" s="22" t="s">
        <v>60</v>
      </c>
      <c r="C33" s="49">
        <v>26</v>
      </c>
      <c r="D33" s="49">
        <v>8</v>
      </c>
      <c r="E33" s="49">
        <v>7</v>
      </c>
      <c r="F33" s="49">
        <v>11</v>
      </c>
      <c r="G33" s="49">
        <v>0</v>
      </c>
      <c r="H33" s="49">
        <v>0</v>
      </c>
      <c r="I33" s="49">
        <v>6</v>
      </c>
      <c r="J33" s="49">
        <v>1</v>
      </c>
      <c r="K33" s="49">
        <v>2</v>
      </c>
      <c r="L33" s="49">
        <v>0</v>
      </c>
      <c r="M33" s="49">
        <v>64</v>
      </c>
      <c r="N33" s="49">
        <v>0</v>
      </c>
      <c r="O33" s="15">
        <f t="shared" si="0"/>
        <v>61</v>
      </c>
      <c r="P33" s="15">
        <f t="shared" si="1"/>
        <v>125</v>
      </c>
    </row>
    <row r="34" spans="2:20" ht="23.1" customHeight="1" x14ac:dyDescent="0.25">
      <c r="B34" s="23" t="s">
        <v>61</v>
      </c>
      <c r="C34" s="49">
        <v>36</v>
      </c>
      <c r="D34" s="49">
        <v>18</v>
      </c>
      <c r="E34" s="49">
        <v>2</v>
      </c>
      <c r="F34" s="49">
        <v>9</v>
      </c>
      <c r="G34" s="49">
        <v>0</v>
      </c>
      <c r="H34" s="49">
        <v>0</v>
      </c>
      <c r="I34" s="49">
        <v>6</v>
      </c>
      <c r="J34" s="49">
        <v>1</v>
      </c>
      <c r="K34" s="49">
        <v>1</v>
      </c>
      <c r="L34" s="49">
        <v>0</v>
      </c>
      <c r="M34" s="49">
        <v>94</v>
      </c>
      <c r="N34" s="49">
        <v>0</v>
      </c>
      <c r="O34" s="15">
        <f t="shared" si="0"/>
        <v>73</v>
      </c>
      <c r="P34" s="15">
        <f t="shared" si="1"/>
        <v>167</v>
      </c>
    </row>
    <row r="35" spans="2:20" ht="23.1" customHeight="1" x14ac:dyDescent="0.25">
      <c r="B35" s="23" t="s">
        <v>62</v>
      </c>
      <c r="C35" s="49">
        <v>40</v>
      </c>
      <c r="D35" s="49">
        <v>26</v>
      </c>
      <c r="E35" s="49">
        <v>5</v>
      </c>
      <c r="F35" s="49">
        <v>7</v>
      </c>
      <c r="G35" s="49">
        <v>0</v>
      </c>
      <c r="H35" s="49">
        <v>0</v>
      </c>
      <c r="I35" s="49">
        <v>8</v>
      </c>
      <c r="J35" s="49">
        <v>3</v>
      </c>
      <c r="K35" s="49">
        <v>0</v>
      </c>
      <c r="L35" s="49">
        <v>0</v>
      </c>
      <c r="M35" s="49">
        <v>79</v>
      </c>
      <c r="N35" s="49">
        <v>0</v>
      </c>
      <c r="O35" s="15">
        <f t="shared" si="0"/>
        <v>89</v>
      </c>
      <c r="P35" s="15">
        <f t="shared" si="1"/>
        <v>168</v>
      </c>
    </row>
    <row r="36" spans="2:20" ht="23.1" customHeight="1" x14ac:dyDescent="0.25">
      <c r="B36" s="23" t="s">
        <v>63</v>
      </c>
      <c r="C36" s="49">
        <v>22</v>
      </c>
      <c r="D36" s="49">
        <v>21</v>
      </c>
      <c r="E36" s="49">
        <v>3</v>
      </c>
      <c r="F36" s="49">
        <v>8</v>
      </c>
      <c r="G36" s="49">
        <v>0</v>
      </c>
      <c r="H36" s="49">
        <v>0</v>
      </c>
      <c r="I36" s="49">
        <v>10</v>
      </c>
      <c r="J36" s="49">
        <v>0</v>
      </c>
      <c r="K36" s="49">
        <v>0</v>
      </c>
      <c r="L36" s="49">
        <v>0</v>
      </c>
      <c r="M36" s="49">
        <v>65</v>
      </c>
      <c r="N36" s="49">
        <v>0</v>
      </c>
      <c r="O36" s="15">
        <f t="shared" si="0"/>
        <v>64</v>
      </c>
      <c r="P36" s="15">
        <f t="shared" si="1"/>
        <v>129</v>
      </c>
    </row>
    <row r="37" spans="2:20" ht="23.1" customHeight="1" x14ac:dyDescent="0.25">
      <c r="B37" s="22" t="s">
        <v>64</v>
      </c>
      <c r="C37" s="49">
        <v>31</v>
      </c>
      <c r="D37" s="49">
        <v>15</v>
      </c>
      <c r="E37" s="49">
        <v>9</v>
      </c>
      <c r="F37" s="49">
        <v>11</v>
      </c>
      <c r="G37" s="49">
        <v>0</v>
      </c>
      <c r="H37" s="49">
        <v>0</v>
      </c>
      <c r="I37" s="49">
        <v>7</v>
      </c>
      <c r="J37" s="49">
        <v>1</v>
      </c>
      <c r="K37" s="49">
        <v>3</v>
      </c>
      <c r="L37" s="49">
        <v>1</v>
      </c>
      <c r="M37" s="49">
        <v>48</v>
      </c>
      <c r="N37" s="49">
        <v>0</v>
      </c>
      <c r="O37" s="15">
        <f t="shared" si="0"/>
        <v>78</v>
      </c>
      <c r="P37" s="15">
        <f t="shared" si="1"/>
        <v>126</v>
      </c>
    </row>
    <row r="38" spans="2:20" ht="23.1" customHeight="1" x14ac:dyDescent="0.25">
      <c r="B38" s="23" t="s">
        <v>65</v>
      </c>
      <c r="C38" s="49">
        <v>36</v>
      </c>
      <c r="D38" s="49">
        <v>20</v>
      </c>
      <c r="E38" s="49">
        <v>5</v>
      </c>
      <c r="F38" s="49">
        <v>11</v>
      </c>
      <c r="G38" s="49">
        <v>0</v>
      </c>
      <c r="H38" s="49">
        <v>0</v>
      </c>
      <c r="I38" s="49">
        <v>5</v>
      </c>
      <c r="J38" s="49">
        <v>2</v>
      </c>
      <c r="K38" s="49">
        <v>4</v>
      </c>
      <c r="L38" s="49">
        <v>0</v>
      </c>
      <c r="M38" s="49">
        <v>75</v>
      </c>
      <c r="N38" s="49">
        <v>0</v>
      </c>
      <c r="O38" s="15">
        <f t="shared" si="0"/>
        <v>83</v>
      </c>
      <c r="P38" s="15">
        <f t="shared" si="1"/>
        <v>158</v>
      </c>
    </row>
    <row r="39" spans="2:20" ht="23.1" customHeight="1" x14ac:dyDescent="0.25">
      <c r="B39" s="23" t="s">
        <v>66</v>
      </c>
      <c r="C39" s="49">
        <v>36</v>
      </c>
      <c r="D39" s="49">
        <v>18</v>
      </c>
      <c r="E39" s="49">
        <v>8</v>
      </c>
      <c r="F39" s="49">
        <v>13</v>
      </c>
      <c r="G39" s="49">
        <v>1</v>
      </c>
      <c r="H39" s="49">
        <v>0</v>
      </c>
      <c r="I39" s="49">
        <v>10</v>
      </c>
      <c r="J39" s="49">
        <v>1</v>
      </c>
      <c r="K39" s="49">
        <v>2</v>
      </c>
      <c r="L39" s="49">
        <v>0</v>
      </c>
      <c r="M39" s="49">
        <v>73</v>
      </c>
      <c r="N39" s="49">
        <v>0</v>
      </c>
      <c r="O39" s="15">
        <f t="shared" si="0"/>
        <v>89</v>
      </c>
      <c r="P39" s="15">
        <f t="shared" si="1"/>
        <v>162</v>
      </c>
    </row>
    <row r="40" spans="2:20" ht="23.1" customHeight="1" x14ac:dyDescent="0.25">
      <c r="B40" s="23" t="s">
        <v>67</v>
      </c>
      <c r="C40" s="49">
        <v>25</v>
      </c>
      <c r="D40" s="49">
        <v>8</v>
      </c>
      <c r="E40" s="49">
        <v>6</v>
      </c>
      <c r="F40" s="49">
        <v>9</v>
      </c>
      <c r="G40" s="49">
        <v>1</v>
      </c>
      <c r="H40" s="49">
        <v>0</v>
      </c>
      <c r="I40" s="49">
        <v>6</v>
      </c>
      <c r="J40" s="49">
        <v>0</v>
      </c>
      <c r="K40" s="49">
        <v>1</v>
      </c>
      <c r="L40" s="49">
        <v>0</v>
      </c>
      <c r="M40" s="49">
        <v>60</v>
      </c>
      <c r="N40" s="49">
        <v>0</v>
      </c>
      <c r="O40" s="15">
        <f t="shared" si="0"/>
        <v>56</v>
      </c>
      <c r="P40" s="15">
        <f t="shared" si="1"/>
        <v>116</v>
      </c>
    </row>
    <row r="41" spans="2:20" ht="23.1" customHeight="1" x14ac:dyDescent="0.25">
      <c r="B41" s="22" t="s">
        <v>68</v>
      </c>
      <c r="C41" s="49">
        <v>22</v>
      </c>
      <c r="D41" s="49">
        <v>14</v>
      </c>
      <c r="E41" s="49">
        <v>3</v>
      </c>
      <c r="F41" s="49">
        <v>10</v>
      </c>
      <c r="G41" s="49">
        <v>1</v>
      </c>
      <c r="H41" s="49">
        <v>0</v>
      </c>
      <c r="I41" s="49">
        <v>5</v>
      </c>
      <c r="J41" s="49">
        <v>1</v>
      </c>
      <c r="K41" s="49">
        <v>1</v>
      </c>
      <c r="L41" s="49">
        <v>0</v>
      </c>
      <c r="M41" s="49">
        <v>77</v>
      </c>
      <c r="N41" s="49">
        <v>0</v>
      </c>
      <c r="O41" s="15">
        <f t="shared" si="0"/>
        <v>57</v>
      </c>
      <c r="P41" s="15">
        <f t="shared" si="1"/>
        <v>134</v>
      </c>
    </row>
    <row r="42" spans="2:20" ht="23.1" customHeight="1" x14ac:dyDescent="0.25">
      <c r="B42" s="23" t="s">
        <v>69</v>
      </c>
      <c r="C42" s="49">
        <v>21</v>
      </c>
      <c r="D42" s="49">
        <v>15</v>
      </c>
      <c r="E42" s="49">
        <v>2</v>
      </c>
      <c r="F42" s="49">
        <v>10</v>
      </c>
      <c r="G42" s="49">
        <v>0</v>
      </c>
      <c r="H42" s="49">
        <v>0</v>
      </c>
      <c r="I42" s="49">
        <v>8</v>
      </c>
      <c r="J42" s="49">
        <v>0</v>
      </c>
      <c r="K42" s="49">
        <v>2</v>
      </c>
      <c r="L42" s="49">
        <v>0</v>
      </c>
      <c r="M42" s="49">
        <v>66</v>
      </c>
      <c r="N42" s="49">
        <v>0</v>
      </c>
      <c r="O42" s="15">
        <f t="shared" si="0"/>
        <v>58</v>
      </c>
      <c r="P42" s="15">
        <f t="shared" si="1"/>
        <v>124</v>
      </c>
    </row>
    <row r="43" spans="2:20" ht="23.1" customHeight="1" x14ac:dyDescent="0.25">
      <c r="B43" s="22" t="s">
        <v>70</v>
      </c>
      <c r="C43" s="49">
        <v>15</v>
      </c>
      <c r="D43" s="49">
        <v>19</v>
      </c>
      <c r="E43" s="49">
        <v>3</v>
      </c>
      <c r="F43" s="49">
        <v>7</v>
      </c>
      <c r="G43" s="49">
        <v>0</v>
      </c>
      <c r="H43" s="49">
        <v>0</v>
      </c>
      <c r="I43" s="49">
        <v>5</v>
      </c>
      <c r="J43" s="49">
        <v>1</v>
      </c>
      <c r="K43" s="49">
        <v>3</v>
      </c>
      <c r="L43" s="49">
        <v>1</v>
      </c>
      <c r="M43" s="49">
        <v>79</v>
      </c>
      <c r="N43" s="49">
        <v>0</v>
      </c>
      <c r="O43" s="15">
        <f t="shared" si="0"/>
        <v>54</v>
      </c>
      <c r="P43" s="15">
        <f t="shared" si="1"/>
        <v>133</v>
      </c>
    </row>
    <row r="44" spans="2:20" ht="23.1" customHeight="1" x14ac:dyDescent="0.25">
      <c r="B44" s="24" t="s">
        <v>71</v>
      </c>
      <c r="C44" s="49">
        <v>30</v>
      </c>
      <c r="D44" s="49">
        <v>15</v>
      </c>
      <c r="E44" s="49">
        <v>6</v>
      </c>
      <c r="F44" s="49">
        <v>13</v>
      </c>
      <c r="G44" s="49">
        <v>1</v>
      </c>
      <c r="H44" s="49">
        <v>0</v>
      </c>
      <c r="I44" s="49">
        <v>12</v>
      </c>
      <c r="J44" s="49">
        <v>3</v>
      </c>
      <c r="K44" s="49">
        <v>0</v>
      </c>
      <c r="L44" s="49">
        <v>0</v>
      </c>
      <c r="M44" s="49">
        <v>90</v>
      </c>
      <c r="N44" s="49">
        <v>0</v>
      </c>
      <c r="O44" s="15">
        <f t="shared" si="0"/>
        <v>80</v>
      </c>
      <c r="P44" s="15">
        <f t="shared" si="1"/>
        <v>170</v>
      </c>
    </row>
    <row r="45" spans="2:20" ht="23.1" customHeight="1" x14ac:dyDescent="0.25">
      <c r="B45" s="22" t="s">
        <v>72</v>
      </c>
      <c r="C45" s="49">
        <v>27</v>
      </c>
      <c r="D45" s="49">
        <v>28</v>
      </c>
      <c r="E45" s="49">
        <v>3</v>
      </c>
      <c r="F45" s="49">
        <v>9</v>
      </c>
      <c r="G45" s="49">
        <v>0</v>
      </c>
      <c r="H45" s="49">
        <v>0</v>
      </c>
      <c r="I45" s="49">
        <v>6</v>
      </c>
      <c r="J45" s="49">
        <v>0</v>
      </c>
      <c r="K45" s="49">
        <v>1</v>
      </c>
      <c r="L45" s="49">
        <v>0</v>
      </c>
      <c r="M45" s="49">
        <v>78</v>
      </c>
      <c r="N45" s="49">
        <v>0</v>
      </c>
      <c r="O45" s="15">
        <f t="shared" si="0"/>
        <v>74</v>
      </c>
      <c r="P45" s="15">
        <f t="shared" si="1"/>
        <v>152</v>
      </c>
    </row>
    <row r="46" spans="2:20" ht="23.1" customHeight="1" x14ac:dyDescent="0.25">
      <c r="B46" s="23" t="s">
        <v>73</v>
      </c>
      <c r="C46" s="49">
        <v>33</v>
      </c>
      <c r="D46" s="49">
        <v>31</v>
      </c>
      <c r="E46" s="49">
        <v>0</v>
      </c>
      <c r="F46" s="49">
        <v>13</v>
      </c>
      <c r="G46" s="49">
        <v>0</v>
      </c>
      <c r="H46" s="49">
        <v>0</v>
      </c>
      <c r="I46" s="49">
        <v>10</v>
      </c>
      <c r="J46" s="49">
        <v>2</v>
      </c>
      <c r="K46" s="49">
        <v>5</v>
      </c>
      <c r="L46" s="49">
        <v>1</v>
      </c>
      <c r="M46" s="49">
        <v>89</v>
      </c>
      <c r="N46" s="49">
        <v>0</v>
      </c>
      <c r="O46" s="15">
        <f t="shared" si="0"/>
        <v>95</v>
      </c>
      <c r="P46" s="15">
        <f t="shared" si="1"/>
        <v>184</v>
      </c>
      <c r="R46" s="8"/>
      <c r="T46"/>
    </row>
    <row r="47" spans="2:20" ht="23.1" customHeight="1" x14ac:dyDescent="0.25">
      <c r="B47" s="23" t="s">
        <v>74</v>
      </c>
      <c r="C47" s="49">
        <v>38</v>
      </c>
      <c r="D47" s="49">
        <v>34</v>
      </c>
      <c r="E47" s="49">
        <v>4</v>
      </c>
      <c r="F47" s="49">
        <v>10</v>
      </c>
      <c r="G47" s="49">
        <v>0</v>
      </c>
      <c r="H47" s="49">
        <v>0</v>
      </c>
      <c r="I47" s="49">
        <v>14</v>
      </c>
      <c r="J47" s="49">
        <v>2</v>
      </c>
      <c r="K47" s="49">
        <v>0</v>
      </c>
      <c r="L47" s="49">
        <v>0</v>
      </c>
      <c r="M47" s="49">
        <v>56</v>
      </c>
      <c r="N47" s="49">
        <v>0</v>
      </c>
      <c r="O47" s="15">
        <f t="shared" si="0"/>
        <v>102</v>
      </c>
      <c r="P47" s="15">
        <f t="shared" si="1"/>
        <v>158</v>
      </c>
      <c r="R47" s="8"/>
      <c r="T47"/>
    </row>
    <row r="48" spans="2:20" ht="23.1" customHeight="1" x14ac:dyDescent="0.25">
      <c r="B48" s="23" t="s">
        <v>75</v>
      </c>
      <c r="C48" s="49">
        <v>34</v>
      </c>
      <c r="D48" s="49">
        <v>35</v>
      </c>
      <c r="E48" s="49">
        <v>4</v>
      </c>
      <c r="F48" s="49">
        <v>13</v>
      </c>
      <c r="G48" s="49">
        <v>0</v>
      </c>
      <c r="H48" s="49">
        <v>0</v>
      </c>
      <c r="I48" s="49">
        <v>8</v>
      </c>
      <c r="J48" s="49">
        <v>2</v>
      </c>
      <c r="K48" s="49">
        <v>1</v>
      </c>
      <c r="L48" s="49">
        <v>0</v>
      </c>
      <c r="M48" s="49">
        <v>80</v>
      </c>
      <c r="N48" s="49">
        <v>0</v>
      </c>
      <c r="O48" s="15">
        <f t="shared" si="0"/>
        <v>97</v>
      </c>
      <c r="P48" s="15">
        <f t="shared" si="1"/>
        <v>177</v>
      </c>
      <c r="R48" s="8"/>
      <c r="T48"/>
    </row>
    <row r="49" spans="2:20" ht="23.1" customHeight="1" x14ac:dyDescent="0.25">
      <c r="B49" s="22" t="s">
        <v>76</v>
      </c>
      <c r="C49" s="49">
        <v>4</v>
      </c>
      <c r="D49" s="49">
        <v>29</v>
      </c>
      <c r="E49" s="49">
        <v>9</v>
      </c>
      <c r="F49" s="49">
        <v>13</v>
      </c>
      <c r="G49" s="49">
        <v>2</v>
      </c>
      <c r="H49" s="49">
        <v>0</v>
      </c>
      <c r="I49" s="49">
        <v>6</v>
      </c>
      <c r="J49" s="49">
        <v>0</v>
      </c>
      <c r="K49" s="49">
        <v>2</v>
      </c>
      <c r="L49" s="49">
        <v>0</v>
      </c>
      <c r="M49" s="49">
        <v>85</v>
      </c>
      <c r="N49" s="49">
        <v>0</v>
      </c>
      <c r="O49" s="15">
        <f t="shared" si="0"/>
        <v>65</v>
      </c>
      <c r="P49" s="15">
        <f t="shared" si="1"/>
        <v>150</v>
      </c>
      <c r="R49" s="8"/>
      <c r="T49"/>
    </row>
    <row r="50" spans="2:20" ht="23.1" customHeight="1" x14ac:dyDescent="0.25">
      <c r="B50" s="23" t="s">
        <v>77</v>
      </c>
      <c r="C50" s="49">
        <v>54</v>
      </c>
      <c r="D50" s="49">
        <v>40</v>
      </c>
      <c r="E50" s="49">
        <v>8</v>
      </c>
      <c r="F50" s="49">
        <v>10</v>
      </c>
      <c r="G50" s="49">
        <v>1</v>
      </c>
      <c r="H50" s="49">
        <v>0</v>
      </c>
      <c r="I50" s="49">
        <v>6</v>
      </c>
      <c r="J50" s="49">
        <v>1</v>
      </c>
      <c r="K50" s="49">
        <v>4</v>
      </c>
      <c r="L50" s="49">
        <v>0</v>
      </c>
      <c r="M50" s="49">
        <v>80</v>
      </c>
      <c r="N50" s="49">
        <v>0</v>
      </c>
      <c r="O50" s="15">
        <f t="shared" si="0"/>
        <v>124</v>
      </c>
      <c r="P50" s="15">
        <f t="shared" si="1"/>
        <v>204</v>
      </c>
      <c r="R50" s="8"/>
      <c r="T50"/>
    </row>
    <row r="51" spans="2:20" ht="23.1" customHeight="1" x14ac:dyDescent="0.25">
      <c r="B51" s="23" t="s">
        <v>78</v>
      </c>
      <c r="C51" s="49">
        <v>44</v>
      </c>
      <c r="D51" s="49">
        <v>32</v>
      </c>
      <c r="E51" s="49">
        <v>8</v>
      </c>
      <c r="F51" s="49">
        <v>16</v>
      </c>
      <c r="G51" s="49">
        <v>1</v>
      </c>
      <c r="H51" s="49">
        <v>0</v>
      </c>
      <c r="I51" s="49">
        <v>14</v>
      </c>
      <c r="J51" s="49">
        <v>0</v>
      </c>
      <c r="K51" s="49">
        <v>0</v>
      </c>
      <c r="L51" s="49">
        <v>2</v>
      </c>
      <c r="M51" s="49">
        <v>68</v>
      </c>
      <c r="N51" s="49">
        <v>0</v>
      </c>
      <c r="O51" s="15">
        <f t="shared" si="0"/>
        <v>117</v>
      </c>
      <c r="P51" s="15">
        <f t="shared" si="1"/>
        <v>185</v>
      </c>
      <c r="R51" s="8"/>
      <c r="T51"/>
    </row>
    <row r="52" spans="2:20" ht="23.1" customHeight="1" x14ac:dyDescent="0.25">
      <c r="B52" s="23" t="s">
        <v>79</v>
      </c>
      <c r="C52" s="49">
        <v>35</v>
      </c>
      <c r="D52" s="49">
        <v>23</v>
      </c>
      <c r="E52" s="49">
        <v>3</v>
      </c>
      <c r="F52" s="49">
        <v>16</v>
      </c>
      <c r="G52" s="49">
        <v>1</v>
      </c>
      <c r="H52" s="49">
        <v>0</v>
      </c>
      <c r="I52" s="49">
        <v>8</v>
      </c>
      <c r="J52" s="49">
        <v>1</v>
      </c>
      <c r="K52" s="49">
        <v>1</v>
      </c>
      <c r="L52" s="49">
        <v>0</v>
      </c>
      <c r="M52" s="49">
        <v>58</v>
      </c>
      <c r="N52" s="49">
        <v>0</v>
      </c>
      <c r="O52" s="15">
        <f t="shared" si="0"/>
        <v>88</v>
      </c>
      <c r="P52" s="15">
        <f t="shared" si="1"/>
        <v>146</v>
      </c>
      <c r="R52" s="8"/>
      <c r="T52"/>
    </row>
    <row r="53" spans="2:20" ht="23.1" customHeight="1" x14ac:dyDescent="0.25">
      <c r="B53" s="22" t="s">
        <v>80</v>
      </c>
      <c r="C53" s="49">
        <v>39</v>
      </c>
      <c r="D53" s="49">
        <v>28</v>
      </c>
      <c r="E53" s="49">
        <v>5</v>
      </c>
      <c r="F53" s="49">
        <v>16</v>
      </c>
      <c r="G53" s="49">
        <v>0</v>
      </c>
      <c r="H53" s="49">
        <v>0</v>
      </c>
      <c r="I53" s="49">
        <v>11</v>
      </c>
      <c r="J53" s="49">
        <v>0</v>
      </c>
      <c r="K53" s="49">
        <v>4</v>
      </c>
      <c r="L53" s="49">
        <v>1</v>
      </c>
      <c r="M53" s="49">
        <v>93</v>
      </c>
      <c r="N53" s="49">
        <v>0</v>
      </c>
      <c r="O53" s="15">
        <f t="shared" si="0"/>
        <v>104</v>
      </c>
      <c r="P53" s="15">
        <f t="shared" si="1"/>
        <v>197</v>
      </c>
      <c r="R53" s="8"/>
      <c r="T53"/>
    </row>
    <row r="54" spans="2:20" ht="23.1" customHeight="1" x14ac:dyDescent="0.25">
      <c r="B54" s="22" t="s">
        <v>81</v>
      </c>
      <c r="C54" s="49">
        <v>53</v>
      </c>
      <c r="D54" s="49">
        <v>40</v>
      </c>
      <c r="E54" s="49">
        <v>9</v>
      </c>
      <c r="F54" s="49">
        <v>8</v>
      </c>
      <c r="G54" s="49">
        <v>1</v>
      </c>
      <c r="H54" s="49">
        <v>0</v>
      </c>
      <c r="I54" s="49">
        <v>11</v>
      </c>
      <c r="J54" s="49">
        <v>1</v>
      </c>
      <c r="K54" s="49">
        <v>1</v>
      </c>
      <c r="L54" s="49">
        <v>0</v>
      </c>
      <c r="M54" s="49">
        <v>76</v>
      </c>
      <c r="N54" s="49">
        <v>0</v>
      </c>
      <c r="O54" s="15">
        <f t="shared" si="0"/>
        <v>124</v>
      </c>
      <c r="P54" s="15">
        <f t="shared" si="1"/>
        <v>200</v>
      </c>
      <c r="R54" s="8"/>
      <c r="T54"/>
    </row>
    <row r="55" spans="2:20" ht="23.1" customHeight="1" x14ac:dyDescent="0.25">
      <c r="B55" s="22" t="s">
        <v>82</v>
      </c>
      <c r="C55" s="49">
        <v>47</v>
      </c>
      <c r="D55" s="49">
        <v>48</v>
      </c>
      <c r="E55" s="49">
        <v>2</v>
      </c>
      <c r="F55" s="49">
        <v>8</v>
      </c>
      <c r="G55" s="49">
        <v>0</v>
      </c>
      <c r="H55" s="49">
        <v>0</v>
      </c>
      <c r="I55" s="49">
        <v>10</v>
      </c>
      <c r="J55" s="49">
        <v>2</v>
      </c>
      <c r="K55" s="49">
        <v>0</v>
      </c>
      <c r="L55" s="49">
        <v>0</v>
      </c>
      <c r="M55" s="49">
        <v>100</v>
      </c>
      <c r="N55" s="49">
        <v>0</v>
      </c>
      <c r="O55" s="15">
        <f t="shared" si="0"/>
        <v>117</v>
      </c>
      <c r="P55" s="15">
        <f t="shared" si="1"/>
        <v>217</v>
      </c>
      <c r="R55" s="8"/>
      <c r="T55"/>
    </row>
    <row r="56" spans="2:20" ht="23.1" customHeight="1" x14ac:dyDescent="0.25">
      <c r="B56" s="22" t="s">
        <v>83</v>
      </c>
      <c r="C56" s="49">
        <v>35</v>
      </c>
      <c r="D56" s="49">
        <v>34</v>
      </c>
      <c r="E56" s="49">
        <v>9</v>
      </c>
      <c r="F56" s="49">
        <v>15</v>
      </c>
      <c r="G56" s="49">
        <v>0</v>
      </c>
      <c r="H56" s="49">
        <v>0</v>
      </c>
      <c r="I56" s="49">
        <v>3</v>
      </c>
      <c r="J56" s="49">
        <v>0</v>
      </c>
      <c r="K56" s="49">
        <v>3</v>
      </c>
      <c r="L56" s="49">
        <v>0</v>
      </c>
      <c r="M56" s="49">
        <v>111</v>
      </c>
      <c r="N56" s="49">
        <v>0</v>
      </c>
      <c r="O56" s="15">
        <f t="shared" si="0"/>
        <v>99</v>
      </c>
      <c r="P56" s="15">
        <f t="shared" si="1"/>
        <v>210</v>
      </c>
      <c r="R56" s="8"/>
      <c r="T56"/>
    </row>
    <row r="57" spans="2:20" ht="23.1" customHeight="1" x14ac:dyDescent="0.25">
      <c r="B57" s="22" t="s">
        <v>84</v>
      </c>
      <c r="C57" s="49">
        <v>48</v>
      </c>
      <c r="D57" s="49">
        <v>28</v>
      </c>
      <c r="E57" s="49">
        <v>6</v>
      </c>
      <c r="F57" s="49">
        <v>13</v>
      </c>
      <c r="G57" s="49">
        <v>0</v>
      </c>
      <c r="H57" s="49">
        <v>0</v>
      </c>
      <c r="I57" s="49">
        <v>5</v>
      </c>
      <c r="J57" s="49">
        <v>0</v>
      </c>
      <c r="K57" s="49">
        <v>2</v>
      </c>
      <c r="L57" s="49">
        <v>0</v>
      </c>
      <c r="M57" s="49">
        <v>105</v>
      </c>
      <c r="N57" s="49">
        <v>0</v>
      </c>
      <c r="O57" s="15">
        <f t="shared" si="0"/>
        <v>102</v>
      </c>
      <c r="P57" s="15">
        <f t="shared" si="1"/>
        <v>207</v>
      </c>
      <c r="R57" s="8"/>
      <c r="T57"/>
    </row>
    <row r="58" spans="2:20" ht="23.1" customHeight="1" x14ac:dyDescent="0.25">
      <c r="B58" s="25" t="s">
        <v>18</v>
      </c>
      <c r="C58" s="16">
        <f t="shared" ref="C58:P58" si="21">SUM(C10:C57)</f>
        <v>1753</v>
      </c>
      <c r="D58" s="16">
        <f t="shared" si="21"/>
        <v>1356</v>
      </c>
      <c r="E58" s="16">
        <f t="shared" si="21"/>
        <v>304</v>
      </c>
      <c r="F58" s="16">
        <f t="shared" si="21"/>
        <v>555</v>
      </c>
      <c r="G58" s="16">
        <f t="shared" si="21"/>
        <v>16</v>
      </c>
      <c r="H58" s="16">
        <f t="shared" si="21"/>
        <v>4</v>
      </c>
      <c r="I58" s="16">
        <f t="shared" si="21"/>
        <v>371</v>
      </c>
      <c r="J58" s="16">
        <f t="shared" si="21"/>
        <v>53</v>
      </c>
      <c r="K58" s="16">
        <f t="shared" si="21"/>
        <v>64</v>
      </c>
      <c r="L58" s="16">
        <f t="shared" si="21"/>
        <v>9</v>
      </c>
      <c r="M58" s="16">
        <f t="shared" si="21"/>
        <v>4057</v>
      </c>
      <c r="N58" s="16">
        <f t="shared" si="21"/>
        <v>2</v>
      </c>
      <c r="O58" s="16">
        <f t="shared" si="21"/>
        <v>4487</v>
      </c>
      <c r="P58" s="16">
        <f t="shared" si="21"/>
        <v>8544</v>
      </c>
      <c r="R58" s="8"/>
      <c r="T58"/>
    </row>
    <row r="59" spans="2:20" ht="23.1" customHeight="1" x14ac:dyDescent="0.25">
      <c r="B59" s="25" t="s">
        <v>93</v>
      </c>
      <c r="C59" s="42">
        <f t="shared" ref="C59:N59" si="22">C58/$P$58</f>
        <v>0.20517322097378277</v>
      </c>
      <c r="D59" s="42">
        <f t="shared" si="22"/>
        <v>0.15870786516853932</v>
      </c>
      <c r="E59" s="42">
        <f t="shared" si="22"/>
        <v>3.5580524344569285E-2</v>
      </c>
      <c r="F59" s="42">
        <f t="shared" si="22"/>
        <v>6.4957865168539325E-2</v>
      </c>
      <c r="G59" s="42">
        <f t="shared" si="22"/>
        <v>1.8726591760299626E-3</v>
      </c>
      <c r="H59" s="42">
        <f t="shared" si="22"/>
        <v>4.6816479400749064E-4</v>
      </c>
      <c r="I59" s="42">
        <f t="shared" si="22"/>
        <v>4.3422284644194759E-2</v>
      </c>
      <c r="J59" s="42">
        <f t="shared" si="22"/>
        <v>6.2031835205992513E-3</v>
      </c>
      <c r="K59" s="42">
        <f t="shared" si="22"/>
        <v>7.4906367041198503E-3</v>
      </c>
      <c r="L59" s="42">
        <f t="shared" si="22"/>
        <v>1.0533707865168539E-3</v>
      </c>
      <c r="M59" s="42">
        <f t="shared" si="22"/>
        <v>0.47483614232209737</v>
      </c>
      <c r="N59" s="42">
        <f t="shared" si="22"/>
        <v>2.3408239700374532E-4</v>
      </c>
      <c r="R59" s="8"/>
      <c r="T59"/>
    </row>
    <row r="60" spans="2:20" ht="23.1" customHeight="1" x14ac:dyDescent="0.25">
      <c r="B60" s="41" t="s">
        <v>94</v>
      </c>
      <c r="C60" s="43">
        <f>C58/$O$58</f>
        <v>0.39068419879652327</v>
      </c>
      <c r="D60" s="43">
        <f t="shared" ref="D60:N60" si="23">D58/$O$58</f>
        <v>0.30220637396924449</v>
      </c>
      <c r="E60" s="43">
        <f t="shared" si="23"/>
        <v>6.7751281479830616E-2</v>
      </c>
      <c r="F60" s="43">
        <f t="shared" si="23"/>
        <v>0.12369066191219077</v>
      </c>
      <c r="G60" s="43">
        <f t="shared" si="23"/>
        <v>3.5658569199910855E-3</v>
      </c>
      <c r="H60" s="43">
        <f t="shared" si="23"/>
        <v>8.9146422999777139E-4</v>
      </c>
      <c r="I60" s="43">
        <f t="shared" si="23"/>
        <v>8.2683307332293288E-2</v>
      </c>
      <c r="J60" s="43">
        <f t="shared" si="23"/>
        <v>1.181190104747047E-2</v>
      </c>
      <c r="K60" s="43">
        <f t="shared" si="23"/>
        <v>1.4263427679964342E-2</v>
      </c>
      <c r="L60" s="43">
        <f t="shared" si="23"/>
        <v>2.0057945174949856E-3</v>
      </c>
      <c r="M60" s="43"/>
      <c r="N60" s="43">
        <f t="shared" si="23"/>
        <v>4.4573211499888569E-4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F126"/>
  <sheetViews>
    <sheetView view="pageBreakPreview" zoomScale="60" workbookViewId="0">
      <selection activeCell="S53" sqref="S5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3" t="s">
        <v>23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</row>
    <row r="2" spans="2:32" ht="20.100000000000001" customHeight="1" x14ac:dyDescent="0.25">
      <c r="B2" s="64" t="s">
        <v>95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 spans="2:32" ht="20.100000000000001" customHeight="1" x14ac:dyDescent="0.25">
      <c r="B3" s="21" t="s">
        <v>96</v>
      </c>
      <c r="C3" s="70" t="s">
        <v>178</v>
      </c>
      <c r="D3" s="70"/>
      <c r="E3" s="70"/>
      <c r="F3" s="70"/>
      <c r="G3" s="70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5" spans="2:32" ht="20.100000000000001" customHeight="1" x14ac:dyDescent="0.25">
      <c r="C5" s="4" t="s">
        <v>3</v>
      </c>
      <c r="D5" s="35" t="str">
        <f>'25.09 Kira-Kyaliwajalla'!D5</f>
        <v>25.07.19</v>
      </c>
      <c r="E5" s="3"/>
      <c r="F5" s="40" t="s">
        <v>1</v>
      </c>
      <c r="G5" s="60" t="str">
        <f>'23.09 Kira-Kyaliwalla'!G5:H5</f>
        <v>Kira Police Division</v>
      </c>
      <c r="H5" s="61"/>
      <c r="I5" s="14"/>
      <c r="J5" s="2" t="s">
        <v>5</v>
      </c>
      <c r="K5" s="60" t="s">
        <v>176</v>
      </c>
      <c r="L5" s="61"/>
      <c r="M5" s="10"/>
      <c r="N5" s="10"/>
      <c r="O5" s="3"/>
      <c r="P5" s="3"/>
    </row>
    <row r="6" spans="2:32" ht="23.25" customHeight="1" x14ac:dyDescent="0.25">
      <c r="C6" s="2" t="s">
        <v>4</v>
      </c>
      <c r="D6" s="60" t="s">
        <v>172</v>
      </c>
      <c r="E6" s="61"/>
      <c r="F6" s="2" t="s">
        <v>2</v>
      </c>
      <c r="G6" s="60" t="s">
        <v>166</v>
      </c>
      <c r="H6" s="61"/>
      <c r="J6" s="2" t="s">
        <v>21</v>
      </c>
      <c r="K6" s="60" t="str">
        <f>'23.09 Kira-Kyaliwalla'!K6:L6</f>
        <v>Tracy</v>
      </c>
      <c r="L6" s="61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9" t="s">
        <v>88</v>
      </c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6" t="s">
        <v>24</v>
      </c>
      <c r="T9" s="26" t="s">
        <v>25</v>
      </c>
      <c r="U9" s="26" t="s">
        <v>26</v>
      </c>
      <c r="V9" s="26" t="s">
        <v>27</v>
      </c>
      <c r="W9" s="26" t="s">
        <v>28</v>
      </c>
      <c r="X9" s="26" t="s">
        <v>29</v>
      </c>
      <c r="Y9" s="26" t="s">
        <v>30</v>
      </c>
      <c r="Z9" s="26" t="s">
        <v>31</v>
      </c>
      <c r="AA9" s="26" t="s">
        <v>32</v>
      </c>
      <c r="AB9" s="26" t="s">
        <v>33</v>
      </c>
      <c r="AC9" s="26" t="s">
        <v>34</v>
      </c>
      <c r="AD9" s="26" t="s">
        <v>35</v>
      </c>
      <c r="AE9" s="29" t="s">
        <v>89</v>
      </c>
      <c r="AF9" s="29" t="s">
        <v>22</v>
      </c>
    </row>
    <row r="10" spans="2:32" ht="23.1" customHeight="1" x14ac:dyDescent="0.25">
      <c r="B10" s="22" t="s">
        <v>37</v>
      </c>
      <c r="C10" s="49">
        <v>48</v>
      </c>
      <c r="D10" s="49">
        <v>14</v>
      </c>
      <c r="E10" s="49">
        <v>2</v>
      </c>
      <c r="F10" s="49">
        <v>6</v>
      </c>
      <c r="G10" s="49">
        <v>0</v>
      </c>
      <c r="H10" s="49">
        <v>0</v>
      </c>
      <c r="I10" s="49">
        <v>3</v>
      </c>
      <c r="J10" s="49">
        <v>0</v>
      </c>
      <c r="K10" s="49">
        <v>0</v>
      </c>
      <c r="L10" s="49">
        <v>0</v>
      </c>
      <c r="M10" s="49">
        <v>90</v>
      </c>
      <c r="N10" s="49">
        <v>0</v>
      </c>
      <c r="O10" s="15">
        <f t="shared" ref="O10:O57" si="0">SUM(C10:L10,N10)</f>
        <v>73</v>
      </c>
      <c r="P10" s="15">
        <f t="shared" ref="P10:P57" si="1">SUM(C10:N10)</f>
        <v>163</v>
      </c>
      <c r="R10" s="1" t="s">
        <v>6</v>
      </c>
      <c r="S10" s="17">
        <f t="shared" ref="S10:AF10" si="2">SUM(C10:C13)</f>
        <v>152</v>
      </c>
      <c r="T10" s="17">
        <f t="shared" si="2"/>
        <v>55</v>
      </c>
      <c r="U10" s="17">
        <f t="shared" si="2"/>
        <v>19</v>
      </c>
      <c r="V10" s="17">
        <f t="shared" si="2"/>
        <v>22</v>
      </c>
      <c r="W10" s="17">
        <f t="shared" si="2"/>
        <v>0</v>
      </c>
      <c r="X10" s="17">
        <f t="shared" si="2"/>
        <v>0</v>
      </c>
      <c r="Y10" s="17">
        <f t="shared" si="2"/>
        <v>13</v>
      </c>
      <c r="Z10" s="17">
        <f t="shared" si="2"/>
        <v>2</v>
      </c>
      <c r="AA10" s="17">
        <f t="shared" si="2"/>
        <v>0</v>
      </c>
      <c r="AB10" s="17">
        <f t="shared" si="2"/>
        <v>1</v>
      </c>
      <c r="AC10" s="17">
        <f t="shared" si="2"/>
        <v>396</v>
      </c>
      <c r="AD10" s="17">
        <f t="shared" si="2"/>
        <v>0</v>
      </c>
      <c r="AE10" s="30">
        <f t="shared" si="2"/>
        <v>264</v>
      </c>
      <c r="AF10" s="30">
        <f t="shared" si="2"/>
        <v>660</v>
      </c>
    </row>
    <row r="11" spans="2:32" s="6" customFormat="1" ht="23.1" customHeight="1" x14ac:dyDescent="0.25">
      <c r="B11" s="22" t="s">
        <v>38</v>
      </c>
      <c r="C11" s="49">
        <v>34</v>
      </c>
      <c r="D11" s="49">
        <v>3</v>
      </c>
      <c r="E11" s="49">
        <v>6</v>
      </c>
      <c r="F11" s="49">
        <v>3</v>
      </c>
      <c r="G11" s="49">
        <v>0</v>
      </c>
      <c r="H11" s="49">
        <v>0</v>
      </c>
      <c r="I11" s="49">
        <v>1</v>
      </c>
      <c r="J11" s="49">
        <v>1</v>
      </c>
      <c r="K11" s="49">
        <v>0</v>
      </c>
      <c r="L11" s="49">
        <v>1</v>
      </c>
      <c r="M11" s="49">
        <v>100</v>
      </c>
      <c r="N11" s="49">
        <v>0</v>
      </c>
      <c r="O11" s="15">
        <f t="shared" si="0"/>
        <v>49</v>
      </c>
      <c r="P11" s="15">
        <f t="shared" si="1"/>
        <v>149</v>
      </c>
      <c r="R11" s="1" t="s">
        <v>7</v>
      </c>
      <c r="S11" s="17">
        <f t="shared" ref="S11:AF11" si="3">SUM(C14:C17)</f>
        <v>136</v>
      </c>
      <c r="T11" s="17">
        <f t="shared" si="3"/>
        <v>76</v>
      </c>
      <c r="U11" s="17">
        <f t="shared" si="3"/>
        <v>28</v>
      </c>
      <c r="V11" s="17">
        <f t="shared" si="3"/>
        <v>25</v>
      </c>
      <c r="W11" s="17">
        <f t="shared" si="3"/>
        <v>0</v>
      </c>
      <c r="X11" s="17">
        <f t="shared" si="3"/>
        <v>0</v>
      </c>
      <c r="Y11" s="17">
        <f t="shared" si="3"/>
        <v>15</v>
      </c>
      <c r="Z11" s="17">
        <f t="shared" si="3"/>
        <v>7</v>
      </c>
      <c r="AA11" s="17">
        <f t="shared" si="3"/>
        <v>6</v>
      </c>
      <c r="AB11" s="17">
        <f t="shared" si="3"/>
        <v>3</v>
      </c>
      <c r="AC11" s="17">
        <f t="shared" si="3"/>
        <v>335</v>
      </c>
      <c r="AD11" s="17">
        <f t="shared" si="3"/>
        <v>0</v>
      </c>
      <c r="AE11" s="30">
        <f t="shared" si="3"/>
        <v>296</v>
      </c>
      <c r="AF11" s="30">
        <f t="shared" si="3"/>
        <v>631</v>
      </c>
    </row>
    <row r="12" spans="2:32" ht="23.1" customHeight="1" x14ac:dyDescent="0.25">
      <c r="B12" s="22" t="s">
        <v>39</v>
      </c>
      <c r="C12" s="49">
        <v>33</v>
      </c>
      <c r="D12" s="49">
        <v>17</v>
      </c>
      <c r="E12" s="49">
        <v>7</v>
      </c>
      <c r="F12" s="49">
        <v>6</v>
      </c>
      <c r="G12" s="49">
        <v>0</v>
      </c>
      <c r="H12" s="49">
        <v>0</v>
      </c>
      <c r="I12" s="49">
        <v>5</v>
      </c>
      <c r="J12" s="49">
        <v>1</v>
      </c>
      <c r="K12" s="49">
        <v>0</v>
      </c>
      <c r="L12" s="49">
        <v>0</v>
      </c>
      <c r="M12" s="49">
        <v>95</v>
      </c>
      <c r="N12" s="49">
        <v>0</v>
      </c>
      <c r="O12" s="15">
        <f t="shared" si="0"/>
        <v>69</v>
      </c>
      <c r="P12" s="15">
        <f t="shared" si="1"/>
        <v>164</v>
      </c>
      <c r="R12" s="1" t="s">
        <v>8</v>
      </c>
      <c r="S12" s="17">
        <f t="shared" ref="S12:AF12" si="4">SUM(C18:C21)</f>
        <v>144</v>
      </c>
      <c r="T12" s="17">
        <f t="shared" si="4"/>
        <v>76</v>
      </c>
      <c r="U12" s="17">
        <f t="shared" si="4"/>
        <v>35</v>
      </c>
      <c r="V12" s="17">
        <f t="shared" si="4"/>
        <v>22</v>
      </c>
      <c r="W12" s="17">
        <f t="shared" si="4"/>
        <v>1</v>
      </c>
      <c r="X12" s="17">
        <f t="shared" si="4"/>
        <v>0</v>
      </c>
      <c r="Y12" s="17">
        <f t="shared" si="4"/>
        <v>23</v>
      </c>
      <c r="Z12" s="17">
        <f t="shared" si="4"/>
        <v>3</v>
      </c>
      <c r="AA12" s="17">
        <f t="shared" si="4"/>
        <v>5</v>
      </c>
      <c r="AB12" s="17">
        <f t="shared" si="4"/>
        <v>2</v>
      </c>
      <c r="AC12" s="17">
        <f t="shared" si="4"/>
        <v>336</v>
      </c>
      <c r="AD12" s="17">
        <f t="shared" si="4"/>
        <v>0</v>
      </c>
      <c r="AE12" s="30">
        <f t="shared" si="4"/>
        <v>311</v>
      </c>
      <c r="AF12" s="30">
        <f t="shared" si="4"/>
        <v>647</v>
      </c>
    </row>
    <row r="13" spans="2:32" ht="23.1" customHeight="1" x14ac:dyDescent="0.25">
      <c r="B13" s="22" t="s">
        <v>40</v>
      </c>
      <c r="C13" s="49">
        <v>37</v>
      </c>
      <c r="D13" s="49">
        <v>21</v>
      </c>
      <c r="E13" s="49">
        <v>4</v>
      </c>
      <c r="F13" s="49">
        <v>7</v>
      </c>
      <c r="G13" s="49">
        <v>0</v>
      </c>
      <c r="H13" s="49">
        <v>0</v>
      </c>
      <c r="I13" s="49">
        <v>4</v>
      </c>
      <c r="J13" s="49">
        <v>0</v>
      </c>
      <c r="K13" s="49">
        <v>0</v>
      </c>
      <c r="L13" s="49">
        <v>0</v>
      </c>
      <c r="M13" s="49">
        <v>111</v>
      </c>
      <c r="N13" s="49">
        <v>0</v>
      </c>
      <c r="O13" s="15">
        <f t="shared" si="0"/>
        <v>73</v>
      </c>
      <c r="P13" s="15">
        <f t="shared" si="1"/>
        <v>184</v>
      </c>
      <c r="R13" s="1" t="s">
        <v>9</v>
      </c>
      <c r="S13" s="17">
        <f t="shared" ref="S13:AF13" si="5">SUM(C22:C25)</f>
        <v>130</v>
      </c>
      <c r="T13" s="17">
        <f t="shared" si="5"/>
        <v>52</v>
      </c>
      <c r="U13" s="17">
        <f t="shared" si="5"/>
        <v>33</v>
      </c>
      <c r="V13" s="17">
        <f t="shared" si="5"/>
        <v>20</v>
      </c>
      <c r="W13" s="17">
        <f t="shared" si="5"/>
        <v>0</v>
      </c>
      <c r="X13" s="17">
        <f t="shared" si="5"/>
        <v>0</v>
      </c>
      <c r="Y13" s="17">
        <f t="shared" si="5"/>
        <v>26</v>
      </c>
      <c r="Z13" s="17">
        <f t="shared" si="5"/>
        <v>10</v>
      </c>
      <c r="AA13" s="17">
        <f t="shared" si="5"/>
        <v>1</v>
      </c>
      <c r="AB13" s="17">
        <f t="shared" si="5"/>
        <v>1</v>
      </c>
      <c r="AC13" s="17">
        <f t="shared" si="5"/>
        <v>364</v>
      </c>
      <c r="AD13" s="17">
        <f t="shared" si="5"/>
        <v>1</v>
      </c>
      <c r="AE13" s="30">
        <f t="shared" si="5"/>
        <v>274</v>
      </c>
      <c r="AF13" s="30">
        <f t="shared" si="5"/>
        <v>638</v>
      </c>
    </row>
    <row r="14" spans="2:32" ht="23.1" customHeight="1" x14ac:dyDescent="0.25">
      <c r="B14" s="22" t="s">
        <v>41</v>
      </c>
      <c r="C14" s="49">
        <v>33</v>
      </c>
      <c r="D14" s="49">
        <v>17</v>
      </c>
      <c r="E14" s="49">
        <v>8</v>
      </c>
      <c r="F14" s="49">
        <v>5</v>
      </c>
      <c r="G14" s="49">
        <v>0</v>
      </c>
      <c r="H14" s="49">
        <v>0</v>
      </c>
      <c r="I14" s="49">
        <v>8</v>
      </c>
      <c r="J14" s="49">
        <v>2</v>
      </c>
      <c r="K14" s="49">
        <v>1</v>
      </c>
      <c r="L14" s="49">
        <v>0</v>
      </c>
      <c r="M14" s="49">
        <v>76</v>
      </c>
      <c r="N14" s="49">
        <v>0</v>
      </c>
      <c r="O14" s="15">
        <f t="shared" si="0"/>
        <v>74</v>
      </c>
      <c r="P14" s="15">
        <f t="shared" si="1"/>
        <v>150</v>
      </c>
      <c r="R14" s="1" t="s">
        <v>10</v>
      </c>
      <c r="S14" s="17">
        <f t="shared" ref="S14:AF14" si="6">SUM(C26:C29)</f>
        <v>126</v>
      </c>
      <c r="T14" s="17">
        <f t="shared" si="6"/>
        <v>50</v>
      </c>
      <c r="U14" s="17">
        <f t="shared" si="6"/>
        <v>29</v>
      </c>
      <c r="V14" s="17">
        <f t="shared" si="6"/>
        <v>10</v>
      </c>
      <c r="W14" s="17">
        <f t="shared" si="6"/>
        <v>0</v>
      </c>
      <c r="X14" s="17">
        <f t="shared" si="6"/>
        <v>1</v>
      </c>
      <c r="Y14" s="17">
        <f t="shared" si="6"/>
        <v>22</v>
      </c>
      <c r="Z14" s="17">
        <f t="shared" si="6"/>
        <v>9</v>
      </c>
      <c r="AA14" s="17">
        <f t="shared" si="6"/>
        <v>1</v>
      </c>
      <c r="AB14" s="17">
        <f t="shared" si="6"/>
        <v>0</v>
      </c>
      <c r="AC14" s="17">
        <f t="shared" si="6"/>
        <v>293</v>
      </c>
      <c r="AD14" s="17">
        <f t="shared" si="6"/>
        <v>0</v>
      </c>
      <c r="AE14" s="30">
        <f t="shared" si="6"/>
        <v>248</v>
      </c>
      <c r="AF14" s="30">
        <f t="shared" si="6"/>
        <v>541</v>
      </c>
    </row>
    <row r="15" spans="2:32" ht="23.1" customHeight="1" x14ac:dyDescent="0.25">
      <c r="B15" s="22" t="s">
        <v>42</v>
      </c>
      <c r="C15" s="49">
        <v>20</v>
      </c>
      <c r="D15" s="49">
        <v>19</v>
      </c>
      <c r="E15" s="49">
        <v>3</v>
      </c>
      <c r="F15" s="49">
        <v>6</v>
      </c>
      <c r="G15" s="49">
        <v>0</v>
      </c>
      <c r="H15" s="49">
        <v>0</v>
      </c>
      <c r="I15" s="49">
        <v>0</v>
      </c>
      <c r="J15" s="49">
        <v>1</v>
      </c>
      <c r="K15" s="49">
        <v>2</v>
      </c>
      <c r="L15" s="49">
        <v>2</v>
      </c>
      <c r="M15" s="49">
        <v>82</v>
      </c>
      <c r="N15" s="49">
        <v>0</v>
      </c>
      <c r="O15" s="15">
        <f t="shared" si="0"/>
        <v>53</v>
      </c>
      <c r="P15" s="15">
        <f t="shared" si="1"/>
        <v>135</v>
      </c>
      <c r="R15" s="1" t="s">
        <v>11</v>
      </c>
      <c r="S15" s="17">
        <f t="shared" ref="S15:AF15" si="7">SUM(C30:C33)</f>
        <v>139</v>
      </c>
      <c r="T15" s="17">
        <f t="shared" si="7"/>
        <v>24</v>
      </c>
      <c r="U15" s="17">
        <f t="shared" si="7"/>
        <v>18</v>
      </c>
      <c r="V15" s="17">
        <f t="shared" si="7"/>
        <v>14</v>
      </c>
      <c r="W15" s="17">
        <f t="shared" si="7"/>
        <v>1</v>
      </c>
      <c r="X15" s="17">
        <f t="shared" si="7"/>
        <v>0</v>
      </c>
      <c r="Y15" s="17">
        <f t="shared" si="7"/>
        <v>33</v>
      </c>
      <c r="Z15" s="17">
        <f t="shared" si="7"/>
        <v>3</v>
      </c>
      <c r="AA15" s="17">
        <f t="shared" si="7"/>
        <v>2</v>
      </c>
      <c r="AB15" s="17">
        <f t="shared" si="7"/>
        <v>8</v>
      </c>
      <c r="AC15" s="17">
        <f t="shared" si="7"/>
        <v>304</v>
      </c>
      <c r="AD15" s="17">
        <f t="shared" si="7"/>
        <v>0</v>
      </c>
      <c r="AE15" s="30">
        <f t="shared" si="7"/>
        <v>242</v>
      </c>
      <c r="AF15" s="30">
        <f t="shared" si="7"/>
        <v>546</v>
      </c>
    </row>
    <row r="16" spans="2:32" ht="23.1" customHeight="1" x14ac:dyDescent="0.25">
      <c r="B16" s="22" t="s">
        <v>43</v>
      </c>
      <c r="C16" s="49">
        <v>45</v>
      </c>
      <c r="D16" s="49">
        <v>23</v>
      </c>
      <c r="E16" s="49">
        <v>6</v>
      </c>
      <c r="F16" s="49">
        <v>6</v>
      </c>
      <c r="G16" s="49">
        <v>0</v>
      </c>
      <c r="H16" s="49">
        <v>0</v>
      </c>
      <c r="I16" s="49">
        <v>2</v>
      </c>
      <c r="J16" s="49">
        <v>1</v>
      </c>
      <c r="K16" s="49">
        <v>2</v>
      </c>
      <c r="L16" s="49">
        <v>1</v>
      </c>
      <c r="M16" s="49">
        <v>87</v>
      </c>
      <c r="N16" s="49">
        <v>0</v>
      </c>
      <c r="O16" s="15">
        <f t="shared" si="0"/>
        <v>86</v>
      </c>
      <c r="P16" s="15">
        <f t="shared" si="1"/>
        <v>173</v>
      </c>
      <c r="R16" s="1" t="s">
        <v>12</v>
      </c>
      <c r="S16" s="17">
        <f t="shared" ref="S16:AF16" si="8">SUM(C34:C37)</f>
        <v>134</v>
      </c>
      <c r="T16" s="17">
        <f t="shared" si="8"/>
        <v>36</v>
      </c>
      <c r="U16" s="17">
        <f t="shared" si="8"/>
        <v>30</v>
      </c>
      <c r="V16" s="17">
        <f t="shared" si="8"/>
        <v>11</v>
      </c>
      <c r="W16" s="17">
        <f t="shared" si="8"/>
        <v>0</v>
      </c>
      <c r="X16" s="17">
        <f t="shared" si="8"/>
        <v>0</v>
      </c>
      <c r="Y16" s="17">
        <f t="shared" si="8"/>
        <v>24</v>
      </c>
      <c r="Z16" s="17">
        <f t="shared" si="8"/>
        <v>8</v>
      </c>
      <c r="AA16" s="17">
        <f t="shared" si="8"/>
        <v>0</v>
      </c>
      <c r="AB16" s="17">
        <f t="shared" si="8"/>
        <v>0</v>
      </c>
      <c r="AC16" s="17">
        <f t="shared" si="8"/>
        <v>303</v>
      </c>
      <c r="AD16" s="17">
        <f t="shared" si="8"/>
        <v>0</v>
      </c>
      <c r="AE16" s="30">
        <f t="shared" si="8"/>
        <v>243</v>
      </c>
      <c r="AF16" s="30">
        <f t="shared" si="8"/>
        <v>546</v>
      </c>
    </row>
    <row r="17" spans="2:32" ht="23.1" customHeight="1" x14ac:dyDescent="0.25">
      <c r="B17" s="22" t="s">
        <v>44</v>
      </c>
      <c r="C17" s="49">
        <v>38</v>
      </c>
      <c r="D17" s="49">
        <v>17</v>
      </c>
      <c r="E17" s="49">
        <v>11</v>
      </c>
      <c r="F17" s="49">
        <v>8</v>
      </c>
      <c r="G17" s="49">
        <v>0</v>
      </c>
      <c r="H17" s="49">
        <v>0</v>
      </c>
      <c r="I17" s="49">
        <v>5</v>
      </c>
      <c r="J17" s="49">
        <v>3</v>
      </c>
      <c r="K17" s="49">
        <v>1</v>
      </c>
      <c r="L17" s="49">
        <v>0</v>
      </c>
      <c r="M17" s="49">
        <v>90</v>
      </c>
      <c r="N17" s="49">
        <v>0</v>
      </c>
      <c r="O17" s="15">
        <f t="shared" si="0"/>
        <v>83</v>
      </c>
      <c r="P17" s="15">
        <f t="shared" si="1"/>
        <v>173</v>
      </c>
      <c r="R17" s="1" t="s">
        <v>13</v>
      </c>
      <c r="S17" s="17">
        <f t="shared" ref="S17:AF17" si="9">SUM(C38:C41)</f>
        <v>129</v>
      </c>
      <c r="T17" s="17">
        <f t="shared" si="9"/>
        <v>43</v>
      </c>
      <c r="U17" s="17">
        <f t="shared" si="9"/>
        <v>19</v>
      </c>
      <c r="V17" s="17">
        <f t="shared" si="9"/>
        <v>14</v>
      </c>
      <c r="W17" s="17">
        <f t="shared" si="9"/>
        <v>2</v>
      </c>
      <c r="X17" s="17">
        <f t="shared" si="9"/>
        <v>0</v>
      </c>
      <c r="Y17" s="17">
        <f t="shared" si="9"/>
        <v>17</v>
      </c>
      <c r="Z17" s="17">
        <f t="shared" si="9"/>
        <v>3</v>
      </c>
      <c r="AA17" s="17">
        <f t="shared" si="9"/>
        <v>1</v>
      </c>
      <c r="AB17" s="17">
        <f t="shared" si="9"/>
        <v>1</v>
      </c>
      <c r="AC17" s="17">
        <f t="shared" si="9"/>
        <v>272</v>
      </c>
      <c r="AD17" s="17">
        <f t="shared" si="9"/>
        <v>0</v>
      </c>
      <c r="AE17" s="30">
        <f t="shared" si="9"/>
        <v>229</v>
      </c>
      <c r="AF17" s="30">
        <f t="shared" si="9"/>
        <v>501</v>
      </c>
    </row>
    <row r="18" spans="2:32" ht="23.1" customHeight="1" x14ac:dyDescent="0.25">
      <c r="B18" s="22" t="s">
        <v>45</v>
      </c>
      <c r="C18" s="49">
        <v>32</v>
      </c>
      <c r="D18" s="49">
        <v>24</v>
      </c>
      <c r="E18" s="49">
        <v>8</v>
      </c>
      <c r="F18" s="49">
        <v>4</v>
      </c>
      <c r="G18" s="49">
        <v>0</v>
      </c>
      <c r="H18" s="49">
        <v>0</v>
      </c>
      <c r="I18" s="49">
        <v>3</v>
      </c>
      <c r="J18" s="49">
        <v>1</v>
      </c>
      <c r="K18" s="49">
        <v>0</v>
      </c>
      <c r="L18" s="49">
        <v>0</v>
      </c>
      <c r="M18" s="49">
        <v>87</v>
      </c>
      <c r="N18" s="49">
        <v>0</v>
      </c>
      <c r="O18" s="15">
        <f t="shared" si="0"/>
        <v>72</v>
      </c>
      <c r="P18" s="15">
        <f t="shared" si="1"/>
        <v>159</v>
      </c>
      <c r="R18" s="1" t="s">
        <v>14</v>
      </c>
      <c r="S18" s="17">
        <f t="shared" ref="S18:AF18" si="10">SUM(C42:C45)</f>
        <v>125</v>
      </c>
      <c r="T18" s="17">
        <f t="shared" si="10"/>
        <v>81</v>
      </c>
      <c r="U18" s="17">
        <f t="shared" si="10"/>
        <v>15</v>
      </c>
      <c r="V18" s="17">
        <f t="shared" si="10"/>
        <v>19</v>
      </c>
      <c r="W18" s="17">
        <f t="shared" si="10"/>
        <v>2</v>
      </c>
      <c r="X18" s="17">
        <f t="shared" si="10"/>
        <v>0</v>
      </c>
      <c r="Y18" s="17">
        <f t="shared" si="10"/>
        <v>21</v>
      </c>
      <c r="Z18" s="17">
        <f t="shared" si="10"/>
        <v>6</v>
      </c>
      <c r="AA18" s="17">
        <f t="shared" si="10"/>
        <v>3</v>
      </c>
      <c r="AB18" s="17">
        <f t="shared" si="10"/>
        <v>0</v>
      </c>
      <c r="AC18" s="17">
        <f t="shared" si="10"/>
        <v>322</v>
      </c>
      <c r="AD18" s="17">
        <f t="shared" si="10"/>
        <v>0</v>
      </c>
      <c r="AE18" s="30">
        <f t="shared" si="10"/>
        <v>272</v>
      </c>
      <c r="AF18" s="30">
        <f t="shared" si="10"/>
        <v>594</v>
      </c>
    </row>
    <row r="19" spans="2:32" ht="23.1" customHeight="1" x14ac:dyDescent="0.25">
      <c r="B19" s="22" t="s">
        <v>46</v>
      </c>
      <c r="C19" s="49">
        <v>33</v>
      </c>
      <c r="D19" s="49">
        <v>14</v>
      </c>
      <c r="E19" s="49">
        <v>7</v>
      </c>
      <c r="F19" s="49">
        <v>4</v>
      </c>
      <c r="G19" s="49">
        <v>0</v>
      </c>
      <c r="H19" s="49">
        <v>0</v>
      </c>
      <c r="I19" s="49">
        <v>8</v>
      </c>
      <c r="J19" s="49">
        <v>0</v>
      </c>
      <c r="K19" s="49">
        <v>3</v>
      </c>
      <c r="L19" s="49">
        <v>1</v>
      </c>
      <c r="M19" s="49">
        <v>80</v>
      </c>
      <c r="N19" s="49">
        <v>0</v>
      </c>
      <c r="O19" s="15">
        <f t="shared" si="0"/>
        <v>70</v>
      </c>
      <c r="P19" s="15">
        <f t="shared" si="1"/>
        <v>150</v>
      </c>
      <c r="R19" s="1" t="s">
        <v>15</v>
      </c>
      <c r="S19" s="17">
        <f t="shared" ref="S19:AF19" si="11">SUM(C46:C49)</f>
        <v>167</v>
      </c>
      <c r="T19" s="17">
        <f t="shared" si="11"/>
        <v>105</v>
      </c>
      <c r="U19" s="17">
        <f t="shared" si="11"/>
        <v>28</v>
      </c>
      <c r="V19" s="17">
        <f t="shared" si="11"/>
        <v>27</v>
      </c>
      <c r="W19" s="17">
        <f t="shared" si="11"/>
        <v>3</v>
      </c>
      <c r="X19" s="17">
        <f t="shared" si="11"/>
        <v>1</v>
      </c>
      <c r="Y19" s="17">
        <f t="shared" si="11"/>
        <v>20</v>
      </c>
      <c r="Z19" s="17">
        <f t="shared" si="11"/>
        <v>2</v>
      </c>
      <c r="AA19" s="17">
        <f t="shared" si="11"/>
        <v>0</v>
      </c>
      <c r="AB19" s="17">
        <f t="shared" si="11"/>
        <v>1</v>
      </c>
      <c r="AC19" s="17">
        <f t="shared" si="11"/>
        <v>347</v>
      </c>
      <c r="AD19" s="17">
        <f t="shared" si="11"/>
        <v>0</v>
      </c>
      <c r="AE19" s="30">
        <f t="shared" si="11"/>
        <v>354</v>
      </c>
      <c r="AF19" s="30">
        <f t="shared" si="11"/>
        <v>701</v>
      </c>
    </row>
    <row r="20" spans="2:32" ht="23.1" customHeight="1" x14ac:dyDescent="0.25">
      <c r="B20" s="22" t="s">
        <v>47</v>
      </c>
      <c r="C20" s="49">
        <v>37</v>
      </c>
      <c r="D20" s="49">
        <v>17</v>
      </c>
      <c r="E20" s="49">
        <v>11</v>
      </c>
      <c r="F20" s="49">
        <v>8</v>
      </c>
      <c r="G20" s="49">
        <v>1</v>
      </c>
      <c r="H20" s="49">
        <v>0</v>
      </c>
      <c r="I20" s="49">
        <v>5</v>
      </c>
      <c r="J20" s="49">
        <v>1</v>
      </c>
      <c r="K20" s="49">
        <v>2</v>
      </c>
      <c r="L20" s="49">
        <v>1</v>
      </c>
      <c r="M20" s="49">
        <v>86</v>
      </c>
      <c r="N20" s="49">
        <v>0</v>
      </c>
      <c r="O20" s="15">
        <f t="shared" si="0"/>
        <v>83</v>
      </c>
      <c r="P20" s="15">
        <f t="shared" si="1"/>
        <v>169</v>
      </c>
      <c r="R20" s="1" t="s">
        <v>16</v>
      </c>
      <c r="S20" s="17">
        <f t="shared" ref="S20:AF20" si="12">SUM(C50:C53)</f>
        <v>170</v>
      </c>
      <c r="T20" s="17">
        <f t="shared" si="12"/>
        <v>94</v>
      </c>
      <c r="U20" s="17">
        <f t="shared" si="12"/>
        <v>39</v>
      </c>
      <c r="V20" s="17">
        <f t="shared" si="12"/>
        <v>17</v>
      </c>
      <c r="W20" s="17">
        <f t="shared" si="12"/>
        <v>2</v>
      </c>
      <c r="X20" s="17">
        <f t="shared" si="12"/>
        <v>0</v>
      </c>
      <c r="Y20" s="17">
        <f t="shared" si="12"/>
        <v>13</v>
      </c>
      <c r="Z20" s="17">
        <f t="shared" si="12"/>
        <v>4</v>
      </c>
      <c r="AA20" s="17">
        <f t="shared" si="12"/>
        <v>1</v>
      </c>
      <c r="AB20" s="17">
        <f t="shared" si="12"/>
        <v>0</v>
      </c>
      <c r="AC20" s="17">
        <f t="shared" si="12"/>
        <v>354</v>
      </c>
      <c r="AD20" s="17">
        <f t="shared" si="12"/>
        <v>0</v>
      </c>
      <c r="AE20" s="30">
        <f t="shared" si="12"/>
        <v>340</v>
      </c>
      <c r="AF20" s="30">
        <f t="shared" si="12"/>
        <v>694</v>
      </c>
    </row>
    <row r="21" spans="2:32" ht="23.1" customHeight="1" x14ac:dyDescent="0.25">
      <c r="B21" s="22" t="s">
        <v>48</v>
      </c>
      <c r="C21" s="49">
        <v>42</v>
      </c>
      <c r="D21" s="49">
        <v>21</v>
      </c>
      <c r="E21" s="49">
        <v>9</v>
      </c>
      <c r="F21" s="49">
        <v>6</v>
      </c>
      <c r="G21" s="49">
        <v>0</v>
      </c>
      <c r="H21" s="49">
        <v>0</v>
      </c>
      <c r="I21" s="49">
        <v>7</v>
      </c>
      <c r="J21" s="49">
        <v>1</v>
      </c>
      <c r="K21" s="49">
        <v>0</v>
      </c>
      <c r="L21" s="49">
        <v>0</v>
      </c>
      <c r="M21" s="49">
        <v>83</v>
      </c>
      <c r="N21" s="49">
        <v>0</v>
      </c>
      <c r="O21" s="15">
        <f t="shared" si="0"/>
        <v>86</v>
      </c>
      <c r="P21" s="15">
        <f t="shared" si="1"/>
        <v>169</v>
      </c>
      <c r="R21" s="35" t="s">
        <v>20</v>
      </c>
      <c r="S21" s="33">
        <f t="shared" ref="S21:AF21" si="13">SUM(C54:C57)</f>
        <v>152</v>
      </c>
      <c r="T21" s="17">
        <f t="shared" si="13"/>
        <v>91</v>
      </c>
      <c r="U21" s="17">
        <f t="shared" si="13"/>
        <v>40</v>
      </c>
      <c r="V21" s="17">
        <f t="shared" si="13"/>
        <v>17</v>
      </c>
      <c r="W21" s="17">
        <f t="shared" si="13"/>
        <v>4</v>
      </c>
      <c r="X21" s="17">
        <f t="shared" si="13"/>
        <v>0</v>
      </c>
      <c r="Y21" s="17">
        <f t="shared" si="13"/>
        <v>22</v>
      </c>
      <c r="Z21" s="17">
        <f t="shared" si="13"/>
        <v>3</v>
      </c>
      <c r="AA21" s="17">
        <f t="shared" si="13"/>
        <v>1</v>
      </c>
      <c r="AB21" s="17">
        <f t="shared" si="13"/>
        <v>0</v>
      </c>
      <c r="AC21" s="17">
        <f t="shared" si="13"/>
        <v>257</v>
      </c>
      <c r="AD21" s="17">
        <f t="shared" si="13"/>
        <v>0</v>
      </c>
      <c r="AE21" s="30">
        <f t="shared" si="13"/>
        <v>330</v>
      </c>
      <c r="AF21" s="30">
        <f t="shared" si="13"/>
        <v>587</v>
      </c>
    </row>
    <row r="22" spans="2:32" ht="23.1" customHeight="1" x14ac:dyDescent="0.25">
      <c r="B22" s="22" t="s">
        <v>49</v>
      </c>
      <c r="C22" s="49">
        <v>29</v>
      </c>
      <c r="D22" s="49">
        <v>8</v>
      </c>
      <c r="E22" s="49">
        <v>13</v>
      </c>
      <c r="F22" s="49">
        <v>4</v>
      </c>
      <c r="G22" s="49">
        <v>0</v>
      </c>
      <c r="H22" s="49">
        <v>0</v>
      </c>
      <c r="I22" s="49">
        <v>9</v>
      </c>
      <c r="J22" s="49">
        <v>0</v>
      </c>
      <c r="K22" s="49">
        <v>0</v>
      </c>
      <c r="L22" s="49">
        <v>1</v>
      </c>
      <c r="M22" s="49">
        <v>95</v>
      </c>
      <c r="N22" s="49">
        <v>1</v>
      </c>
      <c r="O22" s="15">
        <f t="shared" si="0"/>
        <v>65</v>
      </c>
      <c r="P22" s="15">
        <f t="shared" si="1"/>
        <v>160</v>
      </c>
      <c r="R22" s="37" t="s">
        <v>90</v>
      </c>
      <c r="S22" s="38">
        <f>MAX(S10:S12)</f>
        <v>152</v>
      </c>
      <c r="T22" s="38">
        <f t="shared" ref="T22:AF22" si="14">MAX(T10:T12)</f>
        <v>76</v>
      </c>
      <c r="U22" s="38">
        <f t="shared" si="14"/>
        <v>35</v>
      </c>
      <c r="V22" s="38">
        <f t="shared" si="14"/>
        <v>25</v>
      </c>
      <c r="W22" s="38">
        <f t="shared" si="14"/>
        <v>1</v>
      </c>
      <c r="X22" s="38">
        <f t="shared" si="14"/>
        <v>0</v>
      </c>
      <c r="Y22" s="38">
        <f t="shared" si="14"/>
        <v>23</v>
      </c>
      <c r="Z22" s="38">
        <f t="shared" si="14"/>
        <v>7</v>
      </c>
      <c r="AA22" s="38">
        <f t="shared" si="14"/>
        <v>6</v>
      </c>
      <c r="AB22" s="38">
        <f t="shared" si="14"/>
        <v>3</v>
      </c>
      <c r="AC22" s="38">
        <f t="shared" si="14"/>
        <v>396</v>
      </c>
      <c r="AD22" s="38">
        <f t="shared" si="14"/>
        <v>0</v>
      </c>
      <c r="AE22" s="39">
        <f t="shared" si="14"/>
        <v>311</v>
      </c>
      <c r="AF22" s="39">
        <f t="shared" si="14"/>
        <v>660</v>
      </c>
    </row>
    <row r="23" spans="2:32" ht="23.1" customHeight="1" x14ac:dyDescent="0.25">
      <c r="B23" s="22" t="s">
        <v>50</v>
      </c>
      <c r="C23" s="49">
        <v>33</v>
      </c>
      <c r="D23" s="49">
        <v>13</v>
      </c>
      <c r="E23" s="49">
        <v>8</v>
      </c>
      <c r="F23" s="49">
        <v>3</v>
      </c>
      <c r="G23" s="49">
        <v>0</v>
      </c>
      <c r="H23" s="49">
        <v>0</v>
      </c>
      <c r="I23" s="49">
        <v>0</v>
      </c>
      <c r="J23" s="49">
        <v>3</v>
      </c>
      <c r="K23" s="49">
        <v>0</v>
      </c>
      <c r="L23" s="49">
        <v>0</v>
      </c>
      <c r="M23" s="49">
        <v>92</v>
      </c>
      <c r="N23" s="49">
        <v>0</v>
      </c>
      <c r="O23" s="15">
        <f t="shared" si="0"/>
        <v>60</v>
      </c>
      <c r="P23" s="15">
        <f t="shared" si="1"/>
        <v>152</v>
      </c>
      <c r="R23" s="37" t="s">
        <v>91</v>
      </c>
      <c r="S23" s="38">
        <f>MAX(S13:S18)</f>
        <v>139</v>
      </c>
      <c r="T23" s="38">
        <f t="shared" ref="T23:AF23" si="15">MAX(T13:T18)</f>
        <v>81</v>
      </c>
      <c r="U23" s="38">
        <f t="shared" si="15"/>
        <v>33</v>
      </c>
      <c r="V23" s="38">
        <f t="shared" si="15"/>
        <v>20</v>
      </c>
      <c r="W23" s="38">
        <f t="shared" si="15"/>
        <v>2</v>
      </c>
      <c r="X23" s="38">
        <f t="shared" si="15"/>
        <v>1</v>
      </c>
      <c r="Y23" s="38">
        <f t="shared" si="15"/>
        <v>33</v>
      </c>
      <c r="Z23" s="38">
        <f t="shared" si="15"/>
        <v>10</v>
      </c>
      <c r="AA23" s="38">
        <f t="shared" si="15"/>
        <v>3</v>
      </c>
      <c r="AB23" s="38">
        <f t="shared" si="15"/>
        <v>8</v>
      </c>
      <c r="AC23" s="38">
        <f t="shared" si="15"/>
        <v>364</v>
      </c>
      <c r="AD23" s="38">
        <f t="shared" si="15"/>
        <v>1</v>
      </c>
      <c r="AE23" s="39">
        <f t="shared" si="15"/>
        <v>274</v>
      </c>
      <c r="AF23" s="39">
        <f t="shared" si="15"/>
        <v>638</v>
      </c>
    </row>
    <row r="24" spans="2:32" ht="23.1" customHeight="1" x14ac:dyDescent="0.25">
      <c r="B24" s="22" t="s">
        <v>51</v>
      </c>
      <c r="C24" s="49">
        <v>37</v>
      </c>
      <c r="D24" s="49">
        <v>16</v>
      </c>
      <c r="E24" s="49">
        <v>3</v>
      </c>
      <c r="F24" s="49">
        <v>6</v>
      </c>
      <c r="G24" s="49">
        <v>0</v>
      </c>
      <c r="H24" s="49">
        <v>0</v>
      </c>
      <c r="I24" s="49">
        <v>11</v>
      </c>
      <c r="J24" s="49">
        <v>4</v>
      </c>
      <c r="K24" s="49">
        <v>1</v>
      </c>
      <c r="L24" s="49">
        <v>0</v>
      </c>
      <c r="M24" s="49">
        <v>83</v>
      </c>
      <c r="N24" s="49">
        <v>0</v>
      </c>
      <c r="O24" s="15">
        <f t="shared" si="0"/>
        <v>78</v>
      </c>
      <c r="P24" s="15">
        <f t="shared" si="1"/>
        <v>161</v>
      </c>
      <c r="R24" s="37" t="s">
        <v>92</v>
      </c>
      <c r="S24" s="38">
        <f>MAX(S19:S21)</f>
        <v>170</v>
      </c>
      <c r="T24" s="38">
        <f t="shared" ref="T24:AF24" si="16">MAX(T19:T21)</f>
        <v>105</v>
      </c>
      <c r="U24" s="38">
        <f t="shared" si="16"/>
        <v>40</v>
      </c>
      <c r="V24" s="38">
        <f t="shared" si="16"/>
        <v>27</v>
      </c>
      <c r="W24" s="38">
        <f t="shared" si="16"/>
        <v>4</v>
      </c>
      <c r="X24" s="38">
        <f t="shared" si="16"/>
        <v>1</v>
      </c>
      <c r="Y24" s="38">
        <f t="shared" si="16"/>
        <v>22</v>
      </c>
      <c r="Z24" s="38">
        <f t="shared" si="16"/>
        <v>4</v>
      </c>
      <c r="AA24" s="38">
        <f t="shared" si="16"/>
        <v>1</v>
      </c>
      <c r="AB24" s="38">
        <f t="shared" si="16"/>
        <v>1</v>
      </c>
      <c r="AC24" s="38">
        <f t="shared" si="16"/>
        <v>354</v>
      </c>
      <c r="AD24" s="38">
        <f t="shared" si="16"/>
        <v>0</v>
      </c>
      <c r="AE24" s="39">
        <f t="shared" si="16"/>
        <v>354</v>
      </c>
      <c r="AF24" s="39">
        <f t="shared" si="16"/>
        <v>701</v>
      </c>
    </row>
    <row r="25" spans="2:32" ht="23.1" customHeight="1" x14ac:dyDescent="0.25">
      <c r="B25" s="22" t="s">
        <v>52</v>
      </c>
      <c r="C25" s="49">
        <v>31</v>
      </c>
      <c r="D25" s="49">
        <v>15</v>
      </c>
      <c r="E25" s="49">
        <v>9</v>
      </c>
      <c r="F25" s="49">
        <v>7</v>
      </c>
      <c r="G25" s="49">
        <v>0</v>
      </c>
      <c r="H25" s="49">
        <v>0</v>
      </c>
      <c r="I25" s="49">
        <v>6</v>
      </c>
      <c r="J25" s="49">
        <v>3</v>
      </c>
      <c r="K25" s="49">
        <v>0</v>
      </c>
      <c r="L25" s="49">
        <v>0</v>
      </c>
      <c r="M25" s="49">
        <v>94</v>
      </c>
      <c r="N25" s="49">
        <v>0</v>
      </c>
      <c r="O25" s="15">
        <f t="shared" si="0"/>
        <v>71</v>
      </c>
      <c r="P25" s="15">
        <f t="shared" si="1"/>
        <v>165</v>
      </c>
      <c r="R25" s="36" t="s">
        <v>85</v>
      </c>
      <c r="S25" s="34">
        <f t="shared" ref="S25:AF25" si="17">SUM(S10:S12)</f>
        <v>432</v>
      </c>
      <c r="T25" s="16">
        <f t="shared" si="17"/>
        <v>207</v>
      </c>
      <c r="U25" s="16">
        <f t="shared" si="17"/>
        <v>82</v>
      </c>
      <c r="V25" s="16">
        <f t="shared" si="17"/>
        <v>69</v>
      </c>
      <c r="W25" s="16">
        <f t="shared" si="17"/>
        <v>1</v>
      </c>
      <c r="X25" s="16">
        <f t="shared" si="17"/>
        <v>0</v>
      </c>
      <c r="Y25" s="16">
        <f t="shared" si="17"/>
        <v>51</v>
      </c>
      <c r="Z25" s="16">
        <f t="shared" si="17"/>
        <v>12</v>
      </c>
      <c r="AA25" s="16">
        <f t="shared" si="17"/>
        <v>11</v>
      </c>
      <c r="AB25" s="16">
        <f t="shared" si="17"/>
        <v>6</v>
      </c>
      <c r="AC25" s="16">
        <f t="shared" si="17"/>
        <v>1067</v>
      </c>
      <c r="AD25" s="16">
        <f t="shared" si="17"/>
        <v>0</v>
      </c>
      <c r="AE25" s="31">
        <f t="shared" si="17"/>
        <v>871</v>
      </c>
      <c r="AF25" s="31">
        <f t="shared" si="17"/>
        <v>1938</v>
      </c>
    </row>
    <row r="26" spans="2:32" ht="23.1" customHeight="1" x14ac:dyDescent="0.25">
      <c r="B26" s="22" t="s">
        <v>53</v>
      </c>
      <c r="C26" s="49">
        <v>32</v>
      </c>
      <c r="D26" s="49">
        <v>16</v>
      </c>
      <c r="E26" s="49">
        <v>10</v>
      </c>
      <c r="F26" s="49">
        <v>3</v>
      </c>
      <c r="G26" s="49">
        <v>0</v>
      </c>
      <c r="H26" s="49">
        <v>0</v>
      </c>
      <c r="I26" s="49">
        <v>7</v>
      </c>
      <c r="J26" s="49">
        <v>2</v>
      </c>
      <c r="K26" s="49">
        <v>1</v>
      </c>
      <c r="L26" s="49">
        <v>0</v>
      </c>
      <c r="M26" s="49">
        <v>77</v>
      </c>
      <c r="N26" s="49">
        <v>0</v>
      </c>
      <c r="O26" s="15">
        <f t="shared" si="0"/>
        <v>71</v>
      </c>
      <c r="P26" s="15">
        <f t="shared" si="1"/>
        <v>148</v>
      </c>
      <c r="R26" s="27" t="s">
        <v>86</v>
      </c>
      <c r="S26" s="16">
        <f t="shared" ref="S26:AF26" si="18">SUM(S13:S18)</f>
        <v>783</v>
      </c>
      <c r="T26" s="16">
        <f t="shared" si="18"/>
        <v>286</v>
      </c>
      <c r="U26" s="16">
        <f t="shared" si="18"/>
        <v>144</v>
      </c>
      <c r="V26" s="16">
        <f t="shared" si="18"/>
        <v>88</v>
      </c>
      <c r="W26" s="16">
        <f t="shared" si="18"/>
        <v>5</v>
      </c>
      <c r="X26" s="16">
        <f t="shared" si="18"/>
        <v>1</v>
      </c>
      <c r="Y26" s="16">
        <f t="shared" si="18"/>
        <v>143</v>
      </c>
      <c r="Z26" s="16">
        <f t="shared" si="18"/>
        <v>39</v>
      </c>
      <c r="AA26" s="16">
        <f t="shared" si="18"/>
        <v>8</v>
      </c>
      <c r="AB26" s="16">
        <f t="shared" si="18"/>
        <v>10</v>
      </c>
      <c r="AC26" s="16">
        <f t="shared" si="18"/>
        <v>1858</v>
      </c>
      <c r="AD26" s="16">
        <f t="shared" si="18"/>
        <v>1</v>
      </c>
      <c r="AE26" s="31">
        <f t="shared" si="18"/>
        <v>1508</v>
      </c>
      <c r="AF26" s="31">
        <f t="shared" si="18"/>
        <v>3366</v>
      </c>
    </row>
    <row r="27" spans="2:32" ht="23.1" customHeight="1" x14ac:dyDescent="0.25">
      <c r="B27" s="22" t="s">
        <v>54</v>
      </c>
      <c r="C27" s="49">
        <v>26</v>
      </c>
      <c r="D27" s="49">
        <v>9</v>
      </c>
      <c r="E27" s="49">
        <v>8</v>
      </c>
      <c r="F27" s="49">
        <v>3</v>
      </c>
      <c r="G27" s="49">
        <v>0</v>
      </c>
      <c r="H27" s="49">
        <v>1</v>
      </c>
      <c r="I27" s="49">
        <v>0</v>
      </c>
      <c r="J27" s="49">
        <v>6</v>
      </c>
      <c r="K27" s="49">
        <v>0</v>
      </c>
      <c r="L27" s="49">
        <v>0</v>
      </c>
      <c r="M27" s="49">
        <v>74</v>
      </c>
      <c r="N27" s="49">
        <v>0</v>
      </c>
      <c r="O27" s="15">
        <f t="shared" si="0"/>
        <v>53</v>
      </c>
      <c r="P27" s="15">
        <f t="shared" si="1"/>
        <v>127</v>
      </c>
      <c r="R27" s="28" t="s">
        <v>87</v>
      </c>
      <c r="S27" s="16">
        <f t="shared" ref="S27:AF27" si="19">SUM(S19:S21)</f>
        <v>489</v>
      </c>
      <c r="T27" s="16">
        <f t="shared" si="19"/>
        <v>290</v>
      </c>
      <c r="U27" s="16">
        <f t="shared" si="19"/>
        <v>107</v>
      </c>
      <c r="V27" s="16">
        <f t="shared" si="19"/>
        <v>61</v>
      </c>
      <c r="W27" s="16">
        <f t="shared" si="19"/>
        <v>9</v>
      </c>
      <c r="X27" s="16">
        <f t="shared" si="19"/>
        <v>1</v>
      </c>
      <c r="Y27" s="16">
        <f t="shared" si="19"/>
        <v>55</v>
      </c>
      <c r="Z27" s="16">
        <f t="shared" si="19"/>
        <v>9</v>
      </c>
      <c r="AA27" s="16">
        <f t="shared" si="19"/>
        <v>2</v>
      </c>
      <c r="AB27" s="16">
        <f t="shared" si="19"/>
        <v>1</v>
      </c>
      <c r="AC27" s="16">
        <f t="shared" si="19"/>
        <v>958</v>
      </c>
      <c r="AD27" s="16">
        <f t="shared" si="19"/>
        <v>0</v>
      </c>
      <c r="AE27" s="31">
        <f t="shared" si="19"/>
        <v>1024</v>
      </c>
      <c r="AF27" s="31">
        <f t="shared" si="19"/>
        <v>1982</v>
      </c>
    </row>
    <row r="28" spans="2:32" ht="23.1" customHeight="1" x14ac:dyDescent="0.25">
      <c r="B28" s="22" t="s">
        <v>55</v>
      </c>
      <c r="C28" s="49">
        <v>37</v>
      </c>
      <c r="D28" s="49">
        <v>14</v>
      </c>
      <c r="E28" s="49">
        <v>7</v>
      </c>
      <c r="F28" s="49">
        <v>2</v>
      </c>
      <c r="G28" s="49">
        <v>0</v>
      </c>
      <c r="H28" s="49">
        <v>0</v>
      </c>
      <c r="I28" s="49">
        <v>7</v>
      </c>
      <c r="J28" s="49">
        <v>0</v>
      </c>
      <c r="K28" s="49">
        <v>0</v>
      </c>
      <c r="L28" s="49">
        <v>0</v>
      </c>
      <c r="M28" s="49">
        <v>67</v>
      </c>
      <c r="N28" s="49">
        <v>0</v>
      </c>
      <c r="O28" s="15">
        <f t="shared" si="0"/>
        <v>67</v>
      </c>
      <c r="P28" s="15">
        <f t="shared" si="1"/>
        <v>134</v>
      </c>
      <c r="R28" s="5" t="s">
        <v>17</v>
      </c>
      <c r="S28" s="16">
        <f t="shared" ref="S28:AF28" si="20">SUM(S10:S21)</f>
        <v>1704</v>
      </c>
      <c r="T28" s="16">
        <f t="shared" si="20"/>
        <v>783</v>
      </c>
      <c r="U28" s="16">
        <f t="shared" si="20"/>
        <v>333</v>
      </c>
      <c r="V28" s="16">
        <f t="shared" si="20"/>
        <v>218</v>
      </c>
      <c r="W28" s="16">
        <f t="shared" si="20"/>
        <v>15</v>
      </c>
      <c r="X28" s="16">
        <f t="shared" si="20"/>
        <v>2</v>
      </c>
      <c r="Y28" s="16">
        <f t="shared" si="20"/>
        <v>249</v>
      </c>
      <c r="Z28" s="16">
        <f t="shared" si="20"/>
        <v>60</v>
      </c>
      <c r="AA28" s="16">
        <f t="shared" si="20"/>
        <v>21</v>
      </c>
      <c r="AB28" s="16">
        <f t="shared" si="20"/>
        <v>17</v>
      </c>
      <c r="AC28" s="16">
        <f t="shared" si="20"/>
        <v>3883</v>
      </c>
      <c r="AD28" s="16">
        <f t="shared" si="20"/>
        <v>1</v>
      </c>
      <c r="AE28" s="31">
        <f t="shared" si="20"/>
        <v>3403</v>
      </c>
      <c r="AF28" s="31">
        <f t="shared" si="20"/>
        <v>7286</v>
      </c>
    </row>
    <row r="29" spans="2:32" ht="23.1" customHeight="1" x14ac:dyDescent="0.25">
      <c r="B29" s="22" t="s">
        <v>56</v>
      </c>
      <c r="C29" s="49">
        <v>31</v>
      </c>
      <c r="D29" s="49">
        <v>11</v>
      </c>
      <c r="E29" s="49">
        <v>4</v>
      </c>
      <c r="F29" s="49">
        <v>2</v>
      </c>
      <c r="G29" s="49">
        <v>0</v>
      </c>
      <c r="H29" s="49">
        <v>0</v>
      </c>
      <c r="I29" s="49">
        <v>8</v>
      </c>
      <c r="J29" s="49">
        <v>1</v>
      </c>
      <c r="K29" s="49">
        <v>0</v>
      </c>
      <c r="L29" s="49">
        <v>0</v>
      </c>
      <c r="M29" s="49">
        <v>75</v>
      </c>
      <c r="N29" s="49">
        <v>0</v>
      </c>
      <c r="O29" s="15">
        <f t="shared" si="0"/>
        <v>57</v>
      </c>
      <c r="P29" s="15">
        <f t="shared" si="1"/>
        <v>132</v>
      </c>
      <c r="R29"/>
      <c r="S29" s="20"/>
      <c r="T29" s="19"/>
    </row>
    <row r="30" spans="2:32" ht="23.1" customHeight="1" x14ac:dyDescent="0.25">
      <c r="B30" s="22" t="s">
        <v>57</v>
      </c>
      <c r="C30" s="49">
        <v>40</v>
      </c>
      <c r="D30" s="49">
        <v>4</v>
      </c>
      <c r="E30" s="49">
        <v>3</v>
      </c>
      <c r="F30" s="49">
        <v>2</v>
      </c>
      <c r="G30" s="49">
        <v>1</v>
      </c>
      <c r="H30" s="49">
        <v>0</v>
      </c>
      <c r="I30" s="49">
        <v>14</v>
      </c>
      <c r="J30" s="49">
        <v>0</v>
      </c>
      <c r="K30" s="49">
        <v>0</v>
      </c>
      <c r="L30" s="49">
        <v>0</v>
      </c>
      <c r="M30" s="49">
        <v>78</v>
      </c>
      <c r="N30" s="49">
        <v>0</v>
      </c>
      <c r="O30" s="15">
        <f t="shared" si="0"/>
        <v>64</v>
      </c>
      <c r="P30" s="15">
        <f t="shared" si="1"/>
        <v>142</v>
      </c>
    </row>
    <row r="31" spans="2:32" ht="23.1" customHeight="1" x14ac:dyDescent="0.25">
      <c r="B31" s="23" t="s">
        <v>58</v>
      </c>
      <c r="C31" s="49">
        <v>43</v>
      </c>
      <c r="D31" s="49">
        <v>3</v>
      </c>
      <c r="E31" s="49">
        <v>5</v>
      </c>
      <c r="F31" s="49">
        <v>4</v>
      </c>
      <c r="G31" s="49">
        <v>0</v>
      </c>
      <c r="H31" s="49">
        <v>0</v>
      </c>
      <c r="I31" s="49">
        <v>7</v>
      </c>
      <c r="J31" s="49">
        <v>2</v>
      </c>
      <c r="K31" s="49">
        <v>2</v>
      </c>
      <c r="L31" s="49">
        <v>1</v>
      </c>
      <c r="M31" s="49">
        <v>76</v>
      </c>
      <c r="N31" s="49">
        <v>0</v>
      </c>
      <c r="O31" s="15">
        <f t="shared" si="0"/>
        <v>67</v>
      </c>
      <c r="P31" s="15">
        <f t="shared" si="1"/>
        <v>143</v>
      </c>
    </row>
    <row r="32" spans="2:32" ht="23.1" customHeight="1" x14ac:dyDescent="0.25">
      <c r="B32" s="23" t="s">
        <v>59</v>
      </c>
      <c r="C32" s="49">
        <v>35</v>
      </c>
      <c r="D32" s="49">
        <v>8</v>
      </c>
      <c r="E32" s="49">
        <v>7</v>
      </c>
      <c r="F32" s="49">
        <v>2</v>
      </c>
      <c r="G32" s="49">
        <v>0</v>
      </c>
      <c r="H32" s="49">
        <v>0</v>
      </c>
      <c r="I32" s="49">
        <v>4</v>
      </c>
      <c r="J32" s="49">
        <v>1</v>
      </c>
      <c r="K32" s="49">
        <v>0</v>
      </c>
      <c r="L32" s="49">
        <v>0</v>
      </c>
      <c r="M32" s="49">
        <v>80</v>
      </c>
      <c r="N32" s="49">
        <v>0</v>
      </c>
      <c r="O32" s="15">
        <f t="shared" si="0"/>
        <v>57</v>
      </c>
      <c r="P32" s="15">
        <f t="shared" si="1"/>
        <v>137</v>
      </c>
    </row>
    <row r="33" spans="2:20" ht="23.1" customHeight="1" x14ac:dyDescent="0.25">
      <c r="B33" s="22" t="s">
        <v>60</v>
      </c>
      <c r="C33" s="49">
        <v>21</v>
      </c>
      <c r="D33" s="49">
        <v>9</v>
      </c>
      <c r="E33" s="49">
        <v>3</v>
      </c>
      <c r="F33" s="49">
        <v>6</v>
      </c>
      <c r="G33" s="49">
        <v>0</v>
      </c>
      <c r="H33" s="49">
        <v>0</v>
      </c>
      <c r="I33" s="49">
        <v>8</v>
      </c>
      <c r="J33" s="49">
        <v>0</v>
      </c>
      <c r="K33" s="49">
        <v>0</v>
      </c>
      <c r="L33" s="49">
        <v>7</v>
      </c>
      <c r="M33" s="49">
        <v>70</v>
      </c>
      <c r="N33" s="49">
        <v>0</v>
      </c>
      <c r="O33" s="15">
        <f t="shared" si="0"/>
        <v>54</v>
      </c>
      <c r="P33" s="15">
        <f t="shared" si="1"/>
        <v>124</v>
      </c>
    </row>
    <row r="34" spans="2:20" ht="23.1" customHeight="1" x14ac:dyDescent="0.25">
      <c r="B34" s="23" t="s">
        <v>61</v>
      </c>
      <c r="C34" s="49">
        <v>34</v>
      </c>
      <c r="D34" s="49">
        <v>7</v>
      </c>
      <c r="E34" s="49">
        <v>7</v>
      </c>
      <c r="F34" s="49">
        <v>1</v>
      </c>
      <c r="G34" s="49">
        <v>0</v>
      </c>
      <c r="H34" s="49">
        <v>0</v>
      </c>
      <c r="I34" s="49">
        <v>8</v>
      </c>
      <c r="J34" s="49">
        <v>1</v>
      </c>
      <c r="K34" s="49">
        <v>0</v>
      </c>
      <c r="L34" s="49">
        <v>0</v>
      </c>
      <c r="M34" s="49">
        <v>72</v>
      </c>
      <c r="N34" s="49">
        <v>0</v>
      </c>
      <c r="O34" s="15">
        <f t="shared" si="0"/>
        <v>58</v>
      </c>
      <c r="P34" s="15">
        <f t="shared" si="1"/>
        <v>130</v>
      </c>
    </row>
    <row r="35" spans="2:20" ht="23.1" customHeight="1" x14ac:dyDescent="0.25">
      <c r="B35" s="23" t="s">
        <v>62</v>
      </c>
      <c r="C35" s="49">
        <v>38</v>
      </c>
      <c r="D35" s="49">
        <v>8</v>
      </c>
      <c r="E35" s="49">
        <v>3</v>
      </c>
      <c r="F35" s="49">
        <v>3</v>
      </c>
      <c r="G35" s="49">
        <v>0</v>
      </c>
      <c r="H35" s="49">
        <v>0</v>
      </c>
      <c r="I35" s="49">
        <v>4</v>
      </c>
      <c r="J35" s="49">
        <v>2</v>
      </c>
      <c r="K35" s="49">
        <v>0</v>
      </c>
      <c r="L35" s="49">
        <v>0</v>
      </c>
      <c r="M35" s="49">
        <v>76</v>
      </c>
      <c r="N35" s="49">
        <v>0</v>
      </c>
      <c r="O35" s="15">
        <f t="shared" si="0"/>
        <v>58</v>
      </c>
      <c r="P35" s="15">
        <f t="shared" si="1"/>
        <v>134</v>
      </c>
    </row>
    <row r="36" spans="2:20" ht="23.1" customHeight="1" x14ac:dyDescent="0.25">
      <c r="B36" s="23" t="s">
        <v>63</v>
      </c>
      <c r="C36" s="49">
        <v>32</v>
      </c>
      <c r="D36" s="49">
        <v>12</v>
      </c>
      <c r="E36" s="49">
        <v>9</v>
      </c>
      <c r="F36" s="49">
        <v>3</v>
      </c>
      <c r="G36" s="49">
        <v>0</v>
      </c>
      <c r="H36" s="49">
        <v>0</v>
      </c>
      <c r="I36" s="49">
        <v>5</v>
      </c>
      <c r="J36" s="49">
        <v>1</v>
      </c>
      <c r="K36" s="49">
        <v>0</v>
      </c>
      <c r="L36" s="49">
        <v>0</v>
      </c>
      <c r="M36" s="49">
        <v>81</v>
      </c>
      <c r="N36" s="49">
        <v>0</v>
      </c>
      <c r="O36" s="15">
        <f t="shared" si="0"/>
        <v>62</v>
      </c>
      <c r="P36" s="15">
        <f t="shared" si="1"/>
        <v>143</v>
      </c>
    </row>
    <row r="37" spans="2:20" ht="23.1" customHeight="1" x14ac:dyDescent="0.25">
      <c r="B37" s="22" t="s">
        <v>64</v>
      </c>
      <c r="C37" s="49">
        <v>30</v>
      </c>
      <c r="D37" s="49">
        <v>9</v>
      </c>
      <c r="E37" s="49">
        <v>11</v>
      </c>
      <c r="F37" s="49">
        <v>4</v>
      </c>
      <c r="G37" s="49">
        <v>0</v>
      </c>
      <c r="H37" s="49">
        <v>0</v>
      </c>
      <c r="I37" s="49">
        <v>7</v>
      </c>
      <c r="J37" s="49">
        <v>4</v>
      </c>
      <c r="K37" s="49">
        <v>0</v>
      </c>
      <c r="L37" s="49">
        <v>0</v>
      </c>
      <c r="M37" s="49">
        <v>74</v>
      </c>
      <c r="N37" s="49">
        <v>0</v>
      </c>
      <c r="O37" s="15">
        <f t="shared" si="0"/>
        <v>65</v>
      </c>
      <c r="P37" s="15">
        <f t="shared" si="1"/>
        <v>139</v>
      </c>
    </row>
    <row r="38" spans="2:20" ht="23.1" customHeight="1" x14ac:dyDescent="0.25">
      <c r="B38" s="23" t="s">
        <v>65</v>
      </c>
      <c r="C38" s="49">
        <v>35</v>
      </c>
      <c r="D38" s="49">
        <v>11</v>
      </c>
      <c r="E38" s="49">
        <v>4</v>
      </c>
      <c r="F38" s="49">
        <v>3</v>
      </c>
      <c r="G38" s="49">
        <v>0</v>
      </c>
      <c r="H38" s="49">
        <v>0</v>
      </c>
      <c r="I38" s="49">
        <v>6</v>
      </c>
      <c r="J38" s="49">
        <v>1</v>
      </c>
      <c r="K38" s="49">
        <v>0</v>
      </c>
      <c r="L38" s="49">
        <v>0</v>
      </c>
      <c r="M38" s="49">
        <v>73</v>
      </c>
      <c r="N38" s="49">
        <v>0</v>
      </c>
      <c r="O38" s="15">
        <f t="shared" si="0"/>
        <v>60</v>
      </c>
      <c r="P38" s="15">
        <f t="shared" si="1"/>
        <v>133</v>
      </c>
    </row>
    <row r="39" spans="2:20" ht="23.1" customHeight="1" x14ac:dyDescent="0.25">
      <c r="B39" s="23" t="s">
        <v>66</v>
      </c>
      <c r="C39" s="49">
        <v>39</v>
      </c>
      <c r="D39" s="49">
        <v>14</v>
      </c>
      <c r="E39" s="49">
        <v>2</v>
      </c>
      <c r="F39" s="49">
        <v>4</v>
      </c>
      <c r="G39" s="49">
        <v>1</v>
      </c>
      <c r="H39" s="49">
        <v>0</v>
      </c>
      <c r="I39" s="49">
        <v>2</v>
      </c>
      <c r="J39" s="49">
        <v>0</v>
      </c>
      <c r="K39" s="49">
        <v>0</v>
      </c>
      <c r="L39" s="49">
        <v>0</v>
      </c>
      <c r="M39" s="49">
        <v>69</v>
      </c>
      <c r="N39" s="49">
        <v>0</v>
      </c>
      <c r="O39" s="15">
        <f t="shared" si="0"/>
        <v>62</v>
      </c>
      <c r="P39" s="15">
        <f t="shared" si="1"/>
        <v>131</v>
      </c>
    </row>
    <row r="40" spans="2:20" ht="23.1" customHeight="1" x14ac:dyDescent="0.25">
      <c r="B40" s="23" t="s">
        <v>67</v>
      </c>
      <c r="C40" s="49">
        <v>28</v>
      </c>
      <c r="D40" s="49">
        <v>9</v>
      </c>
      <c r="E40" s="49">
        <v>5</v>
      </c>
      <c r="F40" s="49">
        <v>2</v>
      </c>
      <c r="G40" s="49">
        <v>0</v>
      </c>
      <c r="H40" s="49">
        <v>0</v>
      </c>
      <c r="I40" s="49">
        <v>1</v>
      </c>
      <c r="J40" s="49">
        <v>1</v>
      </c>
      <c r="K40" s="49">
        <v>1</v>
      </c>
      <c r="L40" s="49">
        <v>0</v>
      </c>
      <c r="M40" s="49">
        <v>63</v>
      </c>
      <c r="N40" s="49">
        <v>0</v>
      </c>
      <c r="O40" s="15">
        <f t="shared" si="0"/>
        <v>47</v>
      </c>
      <c r="P40" s="15">
        <f t="shared" si="1"/>
        <v>110</v>
      </c>
    </row>
    <row r="41" spans="2:20" ht="23.1" customHeight="1" x14ac:dyDescent="0.25">
      <c r="B41" s="22" t="s">
        <v>68</v>
      </c>
      <c r="C41" s="49">
        <v>27</v>
      </c>
      <c r="D41" s="49">
        <v>9</v>
      </c>
      <c r="E41" s="49">
        <v>8</v>
      </c>
      <c r="F41" s="49">
        <v>5</v>
      </c>
      <c r="G41" s="49">
        <v>1</v>
      </c>
      <c r="H41" s="49">
        <v>0</v>
      </c>
      <c r="I41" s="49">
        <v>8</v>
      </c>
      <c r="J41" s="49">
        <v>1</v>
      </c>
      <c r="K41" s="49">
        <v>0</v>
      </c>
      <c r="L41" s="49">
        <v>1</v>
      </c>
      <c r="M41" s="49">
        <v>67</v>
      </c>
      <c r="N41" s="49">
        <v>0</v>
      </c>
      <c r="O41" s="15">
        <f t="shared" si="0"/>
        <v>60</v>
      </c>
      <c r="P41" s="15">
        <f t="shared" si="1"/>
        <v>127</v>
      </c>
    </row>
    <row r="42" spans="2:20" ht="23.1" customHeight="1" x14ac:dyDescent="0.25">
      <c r="B42" s="23" t="s">
        <v>69</v>
      </c>
      <c r="C42" s="49">
        <v>38</v>
      </c>
      <c r="D42" s="49">
        <v>12</v>
      </c>
      <c r="E42" s="49">
        <v>5</v>
      </c>
      <c r="F42" s="49">
        <v>3</v>
      </c>
      <c r="G42" s="49">
        <v>1</v>
      </c>
      <c r="H42" s="49">
        <v>0</v>
      </c>
      <c r="I42" s="49">
        <v>8</v>
      </c>
      <c r="J42" s="49">
        <v>1</v>
      </c>
      <c r="K42" s="49">
        <v>0</v>
      </c>
      <c r="L42" s="49">
        <v>0</v>
      </c>
      <c r="M42" s="49">
        <v>80</v>
      </c>
      <c r="N42" s="49">
        <v>0</v>
      </c>
      <c r="O42" s="15">
        <f t="shared" si="0"/>
        <v>68</v>
      </c>
      <c r="P42" s="15">
        <f t="shared" si="1"/>
        <v>148</v>
      </c>
    </row>
    <row r="43" spans="2:20" ht="23.1" customHeight="1" x14ac:dyDescent="0.25">
      <c r="B43" s="22" t="s">
        <v>70</v>
      </c>
      <c r="C43" s="49">
        <v>33</v>
      </c>
      <c r="D43" s="49">
        <v>23</v>
      </c>
      <c r="E43" s="49">
        <v>1</v>
      </c>
      <c r="F43" s="49">
        <v>8</v>
      </c>
      <c r="G43" s="49">
        <v>1</v>
      </c>
      <c r="H43" s="49">
        <v>0</v>
      </c>
      <c r="I43" s="49">
        <v>4</v>
      </c>
      <c r="J43" s="49">
        <v>2</v>
      </c>
      <c r="K43" s="49">
        <v>2</v>
      </c>
      <c r="L43" s="49">
        <v>0</v>
      </c>
      <c r="M43" s="49">
        <v>79</v>
      </c>
      <c r="N43" s="49">
        <v>0</v>
      </c>
      <c r="O43" s="15">
        <f t="shared" si="0"/>
        <v>74</v>
      </c>
      <c r="P43" s="15">
        <f t="shared" si="1"/>
        <v>153</v>
      </c>
    </row>
    <row r="44" spans="2:20" ht="23.1" customHeight="1" x14ac:dyDescent="0.25">
      <c r="B44" s="24" t="s">
        <v>71</v>
      </c>
      <c r="C44" s="49">
        <v>30</v>
      </c>
      <c r="D44" s="49">
        <v>25</v>
      </c>
      <c r="E44" s="49">
        <v>5</v>
      </c>
      <c r="F44" s="49">
        <v>4</v>
      </c>
      <c r="G44" s="49">
        <v>0</v>
      </c>
      <c r="H44" s="49">
        <v>0</v>
      </c>
      <c r="I44" s="49">
        <v>6</v>
      </c>
      <c r="J44" s="49">
        <v>2</v>
      </c>
      <c r="K44" s="49">
        <v>0</v>
      </c>
      <c r="L44" s="49">
        <v>0</v>
      </c>
      <c r="M44" s="49">
        <v>85</v>
      </c>
      <c r="N44" s="49">
        <v>0</v>
      </c>
      <c r="O44" s="15">
        <f t="shared" si="0"/>
        <v>72</v>
      </c>
      <c r="P44" s="15">
        <f t="shared" si="1"/>
        <v>157</v>
      </c>
    </row>
    <row r="45" spans="2:20" ht="23.1" customHeight="1" x14ac:dyDescent="0.25">
      <c r="B45" s="22" t="s">
        <v>72</v>
      </c>
      <c r="C45" s="49">
        <v>24</v>
      </c>
      <c r="D45" s="49">
        <v>21</v>
      </c>
      <c r="E45" s="49">
        <v>4</v>
      </c>
      <c r="F45" s="49">
        <v>4</v>
      </c>
      <c r="G45" s="49">
        <v>0</v>
      </c>
      <c r="H45" s="49">
        <v>0</v>
      </c>
      <c r="I45" s="49">
        <v>3</v>
      </c>
      <c r="J45" s="49">
        <v>1</v>
      </c>
      <c r="K45" s="49">
        <v>1</v>
      </c>
      <c r="L45" s="49">
        <v>0</v>
      </c>
      <c r="M45" s="49">
        <v>78</v>
      </c>
      <c r="N45" s="49">
        <v>0</v>
      </c>
      <c r="O45" s="15">
        <f t="shared" si="0"/>
        <v>58</v>
      </c>
      <c r="P45" s="15">
        <f t="shared" si="1"/>
        <v>136</v>
      </c>
    </row>
    <row r="46" spans="2:20" ht="23.1" customHeight="1" x14ac:dyDescent="0.25">
      <c r="B46" s="23" t="s">
        <v>73</v>
      </c>
      <c r="C46" s="49">
        <v>46</v>
      </c>
      <c r="D46" s="49">
        <v>25</v>
      </c>
      <c r="E46" s="49">
        <v>4</v>
      </c>
      <c r="F46" s="49">
        <v>8</v>
      </c>
      <c r="G46" s="49">
        <v>0</v>
      </c>
      <c r="H46" s="49">
        <v>0</v>
      </c>
      <c r="I46" s="49">
        <v>7</v>
      </c>
      <c r="J46" s="49">
        <v>1</v>
      </c>
      <c r="K46" s="49">
        <v>0</v>
      </c>
      <c r="L46" s="49">
        <v>0</v>
      </c>
      <c r="M46" s="49">
        <v>96</v>
      </c>
      <c r="N46" s="49">
        <v>0</v>
      </c>
      <c r="O46" s="15">
        <f t="shared" si="0"/>
        <v>91</v>
      </c>
      <c r="P46" s="15">
        <f t="shared" si="1"/>
        <v>187</v>
      </c>
      <c r="R46" s="8"/>
      <c r="T46"/>
    </row>
    <row r="47" spans="2:20" ht="23.1" customHeight="1" x14ac:dyDescent="0.25">
      <c r="B47" s="23" t="s">
        <v>74</v>
      </c>
      <c r="C47" s="49">
        <v>38</v>
      </c>
      <c r="D47" s="49">
        <v>30</v>
      </c>
      <c r="E47" s="49">
        <v>7</v>
      </c>
      <c r="F47" s="49">
        <v>9</v>
      </c>
      <c r="G47" s="49">
        <v>1</v>
      </c>
      <c r="H47" s="49">
        <v>0</v>
      </c>
      <c r="I47" s="49">
        <v>2</v>
      </c>
      <c r="J47" s="49">
        <v>1</v>
      </c>
      <c r="K47" s="49">
        <v>0</v>
      </c>
      <c r="L47" s="49">
        <v>0</v>
      </c>
      <c r="M47" s="49">
        <v>88</v>
      </c>
      <c r="N47" s="49">
        <v>0</v>
      </c>
      <c r="O47" s="15">
        <f t="shared" si="0"/>
        <v>88</v>
      </c>
      <c r="P47" s="15">
        <f t="shared" si="1"/>
        <v>176</v>
      </c>
      <c r="R47" s="8"/>
      <c r="T47"/>
    </row>
    <row r="48" spans="2:20" ht="23.1" customHeight="1" x14ac:dyDescent="0.25">
      <c r="B48" s="23" t="s">
        <v>75</v>
      </c>
      <c r="C48" s="49">
        <v>44</v>
      </c>
      <c r="D48" s="49">
        <v>29</v>
      </c>
      <c r="E48" s="49">
        <v>9</v>
      </c>
      <c r="F48" s="49">
        <v>6</v>
      </c>
      <c r="G48" s="49">
        <v>2</v>
      </c>
      <c r="H48" s="49">
        <v>0</v>
      </c>
      <c r="I48" s="49">
        <v>4</v>
      </c>
      <c r="J48" s="49">
        <v>0</v>
      </c>
      <c r="K48" s="49">
        <v>0</v>
      </c>
      <c r="L48" s="49">
        <v>0</v>
      </c>
      <c r="M48" s="49">
        <v>83</v>
      </c>
      <c r="N48" s="49">
        <v>0</v>
      </c>
      <c r="O48" s="15">
        <f t="shared" si="0"/>
        <v>94</v>
      </c>
      <c r="P48" s="15">
        <f t="shared" si="1"/>
        <v>177</v>
      </c>
      <c r="R48" s="8"/>
      <c r="T48"/>
    </row>
    <row r="49" spans="2:20" ht="23.1" customHeight="1" x14ac:dyDescent="0.25">
      <c r="B49" s="22" t="s">
        <v>76</v>
      </c>
      <c r="C49" s="49">
        <v>39</v>
      </c>
      <c r="D49" s="49">
        <v>21</v>
      </c>
      <c r="E49" s="49">
        <v>8</v>
      </c>
      <c r="F49" s="49">
        <v>4</v>
      </c>
      <c r="G49" s="49">
        <v>0</v>
      </c>
      <c r="H49" s="49">
        <v>1</v>
      </c>
      <c r="I49" s="49">
        <v>7</v>
      </c>
      <c r="J49" s="49">
        <v>0</v>
      </c>
      <c r="K49" s="49">
        <v>0</v>
      </c>
      <c r="L49" s="49">
        <v>1</v>
      </c>
      <c r="M49" s="49">
        <v>80</v>
      </c>
      <c r="N49" s="49">
        <v>0</v>
      </c>
      <c r="O49" s="15">
        <f t="shared" si="0"/>
        <v>81</v>
      </c>
      <c r="P49" s="15">
        <f t="shared" si="1"/>
        <v>161</v>
      </c>
      <c r="R49" s="8"/>
      <c r="T49"/>
    </row>
    <row r="50" spans="2:20" ht="23.1" customHeight="1" x14ac:dyDescent="0.25">
      <c r="B50" s="23" t="s">
        <v>77</v>
      </c>
      <c r="C50" s="49">
        <v>47</v>
      </c>
      <c r="D50" s="49">
        <v>31</v>
      </c>
      <c r="E50" s="49">
        <v>8</v>
      </c>
      <c r="F50" s="49">
        <v>8</v>
      </c>
      <c r="G50" s="49">
        <v>1</v>
      </c>
      <c r="H50" s="49">
        <v>0</v>
      </c>
      <c r="I50" s="49">
        <v>4</v>
      </c>
      <c r="J50" s="49">
        <v>2</v>
      </c>
      <c r="K50" s="49">
        <v>1</v>
      </c>
      <c r="L50" s="49">
        <v>0</v>
      </c>
      <c r="M50" s="49">
        <v>87</v>
      </c>
      <c r="N50" s="49">
        <v>0</v>
      </c>
      <c r="O50" s="15">
        <f t="shared" si="0"/>
        <v>102</v>
      </c>
      <c r="P50" s="15">
        <f t="shared" si="1"/>
        <v>189</v>
      </c>
      <c r="R50" s="8"/>
      <c r="T50"/>
    </row>
    <row r="51" spans="2:20" ht="23.1" customHeight="1" x14ac:dyDescent="0.25">
      <c r="B51" s="23" t="s">
        <v>78</v>
      </c>
      <c r="C51" s="49">
        <v>43</v>
      </c>
      <c r="D51" s="49">
        <v>23</v>
      </c>
      <c r="E51" s="49">
        <v>6</v>
      </c>
      <c r="F51" s="49">
        <v>3</v>
      </c>
      <c r="G51" s="49">
        <v>1</v>
      </c>
      <c r="H51" s="49">
        <v>0</v>
      </c>
      <c r="I51" s="49">
        <v>5</v>
      </c>
      <c r="J51" s="49">
        <v>2</v>
      </c>
      <c r="K51" s="49">
        <v>0</v>
      </c>
      <c r="L51" s="49">
        <v>0</v>
      </c>
      <c r="M51" s="49">
        <v>90</v>
      </c>
      <c r="N51" s="49">
        <v>0</v>
      </c>
      <c r="O51" s="15">
        <f t="shared" si="0"/>
        <v>83</v>
      </c>
      <c r="P51" s="15">
        <f t="shared" si="1"/>
        <v>173</v>
      </c>
      <c r="R51" s="8"/>
      <c r="T51"/>
    </row>
    <row r="52" spans="2:20" ht="23.1" customHeight="1" x14ac:dyDescent="0.25">
      <c r="B52" s="23" t="s">
        <v>79</v>
      </c>
      <c r="C52" s="49">
        <v>42</v>
      </c>
      <c r="D52" s="49">
        <v>28</v>
      </c>
      <c r="E52" s="49">
        <v>11</v>
      </c>
      <c r="F52" s="49">
        <v>6</v>
      </c>
      <c r="G52" s="49">
        <v>0</v>
      </c>
      <c r="H52" s="49">
        <v>0</v>
      </c>
      <c r="I52" s="49">
        <v>0</v>
      </c>
      <c r="J52" s="49">
        <v>0</v>
      </c>
      <c r="K52" s="49">
        <v>0</v>
      </c>
      <c r="L52" s="49">
        <v>0</v>
      </c>
      <c r="M52" s="49">
        <v>85</v>
      </c>
      <c r="N52" s="49">
        <v>0</v>
      </c>
      <c r="O52" s="15">
        <f t="shared" si="0"/>
        <v>87</v>
      </c>
      <c r="P52" s="15">
        <f t="shared" si="1"/>
        <v>172</v>
      </c>
      <c r="R52" s="8"/>
      <c r="T52"/>
    </row>
    <row r="53" spans="2:20" ht="23.1" customHeight="1" x14ac:dyDescent="0.25">
      <c r="B53" s="22" t="s">
        <v>80</v>
      </c>
      <c r="C53" s="49">
        <v>38</v>
      </c>
      <c r="D53" s="49">
        <v>12</v>
      </c>
      <c r="E53" s="49">
        <v>14</v>
      </c>
      <c r="F53" s="49">
        <v>0</v>
      </c>
      <c r="G53" s="49">
        <v>0</v>
      </c>
      <c r="H53" s="49">
        <v>0</v>
      </c>
      <c r="I53" s="49">
        <v>4</v>
      </c>
      <c r="J53" s="49">
        <v>0</v>
      </c>
      <c r="K53" s="49">
        <v>0</v>
      </c>
      <c r="L53" s="49">
        <v>0</v>
      </c>
      <c r="M53" s="49">
        <v>92</v>
      </c>
      <c r="N53" s="49">
        <v>0</v>
      </c>
      <c r="O53" s="15">
        <f t="shared" si="0"/>
        <v>68</v>
      </c>
      <c r="P53" s="15">
        <f t="shared" si="1"/>
        <v>160</v>
      </c>
      <c r="R53" s="8"/>
      <c r="T53"/>
    </row>
    <row r="54" spans="2:20" ht="23.1" customHeight="1" x14ac:dyDescent="0.25">
      <c r="B54" s="22" t="s">
        <v>81</v>
      </c>
      <c r="C54" s="49">
        <v>38</v>
      </c>
      <c r="D54" s="49">
        <v>25</v>
      </c>
      <c r="E54" s="49">
        <v>10</v>
      </c>
      <c r="F54" s="49">
        <v>5</v>
      </c>
      <c r="G54" s="49">
        <v>1</v>
      </c>
      <c r="H54" s="49">
        <v>0</v>
      </c>
      <c r="I54" s="49">
        <v>6</v>
      </c>
      <c r="J54" s="49">
        <v>1</v>
      </c>
      <c r="K54" s="49">
        <v>0</v>
      </c>
      <c r="L54" s="49">
        <v>0</v>
      </c>
      <c r="M54" s="49">
        <v>72</v>
      </c>
      <c r="N54" s="49">
        <v>0</v>
      </c>
      <c r="O54" s="15">
        <f t="shared" si="0"/>
        <v>86</v>
      </c>
      <c r="P54" s="15">
        <f t="shared" si="1"/>
        <v>158</v>
      </c>
      <c r="R54" s="8"/>
      <c r="T54"/>
    </row>
    <row r="55" spans="2:20" ht="23.1" customHeight="1" x14ac:dyDescent="0.25">
      <c r="B55" s="22" t="s">
        <v>82</v>
      </c>
      <c r="C55" s="49">
        <v>36</v>
      </c>
      <c r="D55" s="49">
        <v>21</v>
      </c>
      <c r="E55" s="49">
        <v>8</v>
      </c>
      <c r="F55" s="49">
        <v>4</v>
      </c>
      <c r="G55" s="49">
        <v>0</v>
      </c>
      <c r="H55" s="49">
        <v>0</v>
      </c>
      <c r="I55" s="49">
        <v>8</v>
      </c>
      <c r="J55" s="49">
        <v>0</v>
      </c>
      <c r="K55" s="49">
        <v>0</v>
      </c>
      <c r="L55" s="49">
        <v>0</v>
      </c>
      <c r="M55" s="49">
        <v>77</v>
      </c>
      <c r="N55" s="49">
        <v>0</v>
      </c>
      <c r="O55" s="15">
        <f t="shared" si="0"/>
        <v>77</v>
      </c>
      <c r="P55" s="15">
        <f t="shared" si="1"/>
        <v>154</v>
      </c>
      <c r="R55" s="8"/>
      <c r="T55"/>
    </row>
    <row r="56" spans="2:20" ht="23.1" customHeight="1" x14ac:dyDescent="0.25">
      <c r="B56" s="22" t="s">
        <v>83</v>
      </c>
      <c r="C56" s="49">
        <v>41</v>
      </c>
      <c r="D56" s="49">
        <v>19</v>
      </c>
      <c r="E56" s="49">
        <v>13</v>
      </c>
      <c r="F56" s="49">
        <v>7</v>
      </c>
      <c r="G56" s="49">
        <v>2</v>
      </c>
      <c r="H56" s="49">
        <v>0</v>
      </c>
      <c r="I56" s="49">
        <v>3</v>
      </c>
      <c r="J56" s="49">
        <v>0</v>
      </c>
      <c r="K56" s="49">
        <v>1</v>
      </c>
      <c r="L56" s="49">
        <v>0</v>
      </c>
      <c r="M56" s="49">
        <v>35</v>
      </c>
      <c r="N56" s="49">
        <v>0</v>
      </c>
      <c r="O56" s="15">
        <f t="shared" si="0"/>
        <v>86</v>
      </c>
      <c r="P56" s="15">
        <f t="shared" si="1"/>
        <v>121</v>
      </c>
      <c r="R56" s="8"/>
      <c r="T56"/>
    </row>
    <row r="57" spans="2:20" ht="23.1" customHeight="1" x14ac:dyDescent="0.25">
      <c r="B57" s="22" t="s">
        <v>84</v>
      </c>
      <c r="C57" s="49">
        <v>37</v>
      </c>
      <c r="D57" s="49">
        <v>26</v>
      </c>
      <c r="E57" s="49">
        <v>9</v>
      </c>
      <c r="F57" s="49">
        <v>1</v>
      </c>
      <c r="G57" s="49">
        <v>1</v>
      </c>
      <c r="H57" s="49">
        <v>0</v>
      </c>
      <c r="I57" s="49">
        <v>5</v>
      </c>
      <c r="J57" s="49">
        <v>2</v>
      </c>
      <c r="K57" s="49">
        <v>0</v>
      </c>
      <c r="L57" s="49">
        <v>0</v>
      </c>
      <c r="M57" s="49">
        <v>73</v>
      </c>
      <c r="N57" s="49">
        <v>0</v>
      </c>
      <c r="O57" s="15">
        <f t="shared" si="0"/>
        <v>81</v>
      </c>
      <c r="P57" s="15">
        <f t="shared" si="1"/>
        <v>154</v>
      </c>
      <c r="R57" s="8"/>
      <c r="T57"/>
    </row>
    <row r="58" spans="2:20" ht="23.1" customHeight="1" x14ac:dyDescent="0.25">
      <c r="B58" s="25" t="s">
        <v>18</v>
      </c>
      <c r="C58" s="16">
        <f t="shared" ref="C58:P58" si="21">SUM(C10:C57)</f>
        <v>1704</v>
      </c>
      <c r="D58" s="16">
        <f t="shared" si="21"/>
        <v>783</v>
      </c>
      <c r="E58" s="16">
        <f t="shared" si="21"/>
        <v>333</v>
      </c>
      <c r="F58" s="16">
        <f t="shared" si="21"/>
        <v>218</v>
      </c>
      <c r="G58" s="16">
        <f t="shared" si="21"/>
        <v>15</v>
      </c>
      <c r="H58" s="16">
        <f t="shared" si="21"/>
        <v>2</v>
      </c>
      <c r="I58" s="16">
        <f t="shared" si="21"/>
        <v>249</v>
      </c>
      <c r="J58" s="16">
        <f t="shared" si="21"/>
        <v>60</v>
      </c>
      <c r="K58" s="16">
        <f t="shared" si="21"/>
        <v>21</v>
      </c>
      <c r="L58" s="16">
        <f t="shared" si="21"/>
        <v>17</v>
      </c>
      <c r="M58" s="16">
        <f t="shared" si="21"/>
        <v>3883</v>
      </c>
      <c r="N58" s="16">
        <f t="shared" si="21"/>
        <v>1</v>
      </c>
      <c r="O58" s="16">
        <f t="shared" si="21"/>
        <v>3403</v>
      </c>
      <c r="P58" s="16">
        <f t="shared" si="21"/>
        <v>7286</v>
      </c>
      <c r="R58" s="8"/>
      <c r="T58"/>
    </row>
    <row r="59" spans="2:20" ht="23.1" customHeight="1" x14ac:dyDescent="0.25">
      <c r="B59" s="25" t="s">
        <v>93</v>
      </c>
      <c r="C59" s="42">
        <f t="shared" ref="C59:N59" si="22">C58/$P$58</f>
        <v>0.23387318144386496</v>
      </c>
      <c r="D59" s="42">
        <f t="shared" si="22"/>
        <v>0.10746637386769146</v>
      </c>
      <c r="E59" s="42">
        <f t="shared" si="22"/>
        <v>4.5704090035684874E-2</v>
      </c>
      <c r="F59" s="42">
        <f t="shared" si="22"/>
        <v>2.9920395278616525E-2</v>
      </c>
      <c r="G59" s="42">
        <f t="shared" si="22"/>
        <v>2.0587427944002198E-3</v>
      </c>
      <c r="H59" s="42">
        <f t="shared" si="22"/>
        <v>2.7449903925336259E-4</v>
      </c>
      <c r="I59" s="42">
        <f t="shared" si="22"/>
        <v>3.4175130387043645E-2</v>
      </c>
      <c r="J59" s="42">
        <f t="shared" si="22"/>
        <v>8.2349711776008791E-3</v>
      </c>
      <c r="K59" s="42">
        <f t="shared" si="22"/>
        <v>2.8822399121603073E-3</v>
      </c>
      <c r="L59" s="42">
        <f t="shared" si="22"/>
        <v>2.3332418336535822E-3</v>
      </c>
      <c r="M59" s="42">
        <f t="shared" si="22"/>
        <v>0.53293988471040354</v>
      </c>
      <c r="N59" s="42">
        <f t="shared" si="22"/>
        <v>1.372495196266813E-4</v>
      </c>
      <c r="R59" s="8"/>
      <c r="T59"/>
    </row>
    <row r="60" spans="2:20" ht="23.1" customHeight="1" x14ac:dyDescent="0.25">
      <c r="B60" s="41" t="s">
        <v>94</v>
      </c>
      <c r="C60" s="43">
        <f>C58/$O$58</f>
        <v>0.50073464590067585</v>
      </c>
      <c r="D60" s="43">
        <f t="shared" ref="D60:N60" si="23">D58/$O$58</f>
        <v>0.23009109609168382</v>
      </c>
      <c r="E60" s="43">
        <f t="shared" si="23"/>
        <v>9.785483397002645E-2</v>
      </c>
      <c r="F60" s="43">
        <f t="shared" si="23"/>
        <v>6.4061122538936227E-2</v>
      </c>
      <c r="G60" s="43">
        <f t="shared" si="23"/>
        <v>4.4078754040552453E-3</v>
      </c>
      <c r="H60" s="43">
        <f t="shared" si="23"/>
        <v>5.8771672054069943E-4</v>
      </c>
      <c r="I60" s="43">
        <f t="shared" si="23"/>
        <v>7.3170731707317069E-2</v>
      </c>
      <c r="J60" s="43">
        <f t="shared" si="23"/>
        <v>1.7631501616220981E-2</v>
      </c>
      <c r="K60" s="43">
        <f t="shared" si="23"/>
        <v>6.1710255656773436E-3</v>
      </c>
      <c r="L60" s="43">
        <f t="shared" si="23"/>
        <v>4.9955921245959448E-3</v>
      </c>
      <c r="M60" s="43"/>
      <c r="N60" s="43">
        <f t="shared" si="23"/>
        <v>2.9385836027034972E-4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2" tint="-0.249977111117893"/>
  </sheetPr>
  <dimension ref="B1:AF174"/>
  <sheetViews>
    <sheetView view="pageBreakPreview" topLeftCell="A67" zoomScale="60" workbookViewId="0">
      <selection activeCell="M105" sqref="M10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3" t="s">
        <v>23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</row>
    <row r="2" spans="2:32" ht="20.100000000000001" customHeight="1" x14ac:dyDescent="0.25">
      <c r="B2" s="64" t="s">
        <v>95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 spans="2:32" ht="20.100000000000001" customHeight="1" x14ac:dyDescent="0.25">
      <c r="B3" s="21" t="s">
        <v>96</v>
      </c>
      <c r="C3" s="70" t="str">
        <f>'23.09 Kira-Kyaliwalla'!C3:G3</f>
        <v>MCC-C2-STNO72-KIRA KYALIWAJALLA</v>
      </c>
      <c r="D3" s="70"/>
      <c r="E3" s="70"/>
      <c r="F3" s="70"/>
      <c r="G3" s="70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5" spans="2:32" ht="20.100000000000001" customHeight="1" x14ac:dyDescent="0.25">
      <c r="C5" s="4" t="s">
        <v>3</v>
      </c>
      <c r="D5" s="35" t="str">
        <f>'26.09 KYALIWAJALA-KIRA-24h'!D5</f>
        <v>26.09.19</v>
      </c>
      <c r="E5" s="3"/>
      <c r="F5" s="40" t="s">
        <v>1</v>
      </c>
      <c r="G5" s="60" t="str">
        <f>'26.09 KYALIWAJALA-KIRA-24h'!G5:H5</f>
        <v>KIRA POLICE STATION</v>
      </c>
      <c r="H5" s="61"/>
      <c r="I5" s="14"/>
      <c r="J5" s="2" t="s">
        <v>5</v>
      </c>
      <c r="K5" s="60" t="str">
        <f>'26.09 KYALIWAJALA-KIRA-24h'!K5:L5</f>
        <v>Isaac</v>
      </c>
      <c r="L5" s="61"/>
      <c r="M5" s="10"/>
      <c r="N5" s="10"/>
      <c r="O5" s="3"/>
      <c r="P5" s="3"/>
    </row>
    <row r="6" spans="2:32" ht="23.25" customHeight="1" x14ac:dyDescent="0.25">
      <c r="C6" s="2" t="s">
        <v>4</v>
      </c>
      <c r="D6" s="60" t="str">
        <f>'23.09 Kyaliwajalla-Kira'!D6:E6</f>
        <v>Wakiso</v>
      </c>
      <c r="E6" s="61"/>
      <c r="F6" s="2" t="s">
        <v>2</v>
      </c>
      <c r="G6" s="60" t="str">
        <f>'23.09 Kyaliwajalla-Kira'!G6:H6</f>
        <v>Bukasa</v>
      </c>
      <c r="H6" s="61"/>
      <c r="J6" s="2" t="s">
        <v>21</v>
      </c>
      <c r="K6" s="60" t="str">
        <f>'26.09 KYALIWAJALA-KIRA-24h'!K6:L6</f>
        <v>Tracy</v>
      </c>
      <c r="L6" s="61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9" t="s">
        <v>88</v>
      </c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6" t="s">
        <v>24</v>
      </c>
      <c r="T9" s="26" t="s">
        <v>25</v>
      </c>
      <c r="U9" s="26" t="s">
        <v>26</v>
      </c>
      <c r="V9" s="26" t="s">
        <v>27</v>
      </c>
      <c r="W9" s="26" t="s">
        <v>28</v>
      </c>
      <c r="X9" s="26" t="s">
        <v>29</v>
      </c>
      <c r="Y9" s="26" t="s">
        <v>30</v>
      </c>
      <c r="Z9" s="26" t="s">
        <v>31</v>
      </c>
      <c r="AA9" s="26" t="s">
        <v>32</v>
      </c>
      <c r="AB9" s="26" t="s">
        <v>33</v>
      </c>
      <c r="AC9" s="26" t="s">
        <v>34</v>
      </c>
      <c r="AD9" s="26" t="s">
        <v>35</v>
      </c>
      <c r="AE9" s="29" t="s">
        <v>89</v>
      </c>
      <c r="AF9" s="29" t="s">
        <v>22</v>
      </c>
    </row>
    <row r="10" spans="2:32" ht="23.1" customHeight="1" x14ac:dyDescent="0.25">
      <c r="B10" s="44" t="s">
        <v>37</v>
      </c>
      <c r="C10" s="49">
        <v>83</v>
      </c>
      <c r="D10" s="49">
        <v>47</v>
      </c>
      <c r="E10" s="49">
        <v>11</v>
      </c>
      <c r="F10" s="49">
        <v>10</v>
      </c>
      <c r="G10" s="49">
        <v>1</v>
      </c>
      <c r="H10" s="49">
        <v>0</v>
      </c>
      <c r="I10" s="49">
        <v>3</v>
      </c>
      <c r="J10" s="49">
        <v>0</v>
      </c>
      <c r="K10" s="49">
        <v>0</v>
      </c>
      <c r="L10" s="49">
        <v>0</v>
      </c>
      <c r="M10" s="49">
        <v>90</v>
      </c>
      <c r="N10" s="49">
        <v>0</v>
      </c>
      <c r="O10" s="15">
        <f t="shared" ref="O10:O73" si="0">SUM(C10:L10,N10)</f>
        <v>155</v>
      </c>
      <c r="P10" s="15">
        <f t="shared" ref="P10:P73" si="1">SUM(C10:N10)</f>
        <v>245</v>
      </c>
      <c r="R10" s="1" t="s">
        <v>6</v>
      </c>
      <c r="S10" s="17">
        <f t="shared" ref="S10:AF10" si="2">SUM(C10:C13)</f>
        <v>269</v>
      </c>
      <c r="T10" s="17">
        <f t="shared" si="2"/>
        <v>177</v>
      </c>
      <c r="U10" s="17">
        <f t="shared" si="2"/>
        <v>36</v>
      </c>
      <c r="V10" s="17">
        <f t="shared" si="2"/>
        <v>44</v>
      </c>
      <c r="W10" s="17">
        <f t="shared" si="2"/>
        <v>2</v>
      </c>
      <c r="X10" s="17">
        <f t="shared" si="2"/>
        <v>0</v>
      </c>
      <c r="Y10" s="17">
        <f t="shared" si="2"/>
        <v>21</v>
      </c>
      <c r="Z10" s="17">
        <f t="shared" si="2"/>
        <v>1</v>
      </c>
      <c r="AA10" s="17">
        <f t="shared" si="2"/>
        <v>2</v>
      </c>
      <c r="AB10" s="17">
        <f t="shared" si="2"/>
        <v>0</v>
      </c>
      <c r="AC10" s="17">
        <f t="shared" si="2"/>
        <v>398</v>
      </c>
      <c r="AD10" s="17">
        <f t="shared" si="2"/>
        <v>0</v>
      </c>
      <c r="AE10" s="30">
        <f t="shared" si="2"/>
        <v>552</v>
      </c>
      <c r="AF10" s="30">
        <f t="shared" si="2"/>
        <v>950</v>
      </c>
    </row>
    <row r="11" spans="2:32" s="6" customFormat="1" ht="23.1" customHeight="1" x14ac:dyDescent="0.25">
      <c r="B11" s="44" t="s">
        <v>38</v>
      </c>
      <c r="C11" s="49">
        <v>66</v>
      </c>
      <c r="D11" s="49">
        <v>42</v>
      </c>
      <c r="E11" s="49">
        <v>7</v>
      </c>
      <c r="F11" s="49">
        <v>13</v>
      </c>
      <c r="G11" s="49">
        <v>1</v>
      </c>
      <c r="H11" s="49">
        <v>0</v>
      </c>
      <c r="I11" s="49">
        <v>5</v>
      </c>
      <c r="J11" s="49">
        <v>0</v>
      </c>
      <c r="K11" s="49">
        <v>2</v>
      </c>
      <c r="L11" s="49">
        <v>0</v>
      </c>
      <c r="M11" s="49">
        <v>115</v>
      </c>
      <c r="N11" s="49">
        <v>0</v>
      </c>
      <c r="O11" s="15">
        <f t="shared" si="0"/>
        <v>136</v>
      </c>
      <c r="P11" s="15">
        <f t="shared" si="1"/>
        <v>251</v>
      </c>
      <c r="R11" s="1" t="s">
        <v>7</v>
      </c>
      <c r="S11" s="17">
        <f t="shared" ref="S11:AF11" si="3">SUM(C14:C17)</f>
        <v>221</v>
      </c>
      <c r="T11" s="17">
        <f t="shared" si="3"/>
        <v>176</v>
      </c>
      <c r="U11" s="17">
        <f t="shared" si="3"/>
        <v>41</v>
      </c>
      <c r="V11" s="17">
        <f t="shared" si="3"/>
        <v>48</v>
      </c>
      <c r="W11" s="17">
        <f t="shared" si="3"/>
        <v>0</v>
      </c>
      <c r="X11" s="17">
        <f t="shared" si="3"/>
        <v>0</v>
      </c>
      <c r="Y11" s="17">
        <f t="shared" si="3"/>
        <v>26</v>
      </c>
      <c r="Z11" s="17">
        <f t="shared" si="3"/>
        <v>4</v>
      </c>
      <c r="AA11" s="17">
        <f t="shared" si="3"/>
        <v>2</v>
      </c>
      <c r="AB11" s="17">
        <f t="shared" si="3"/>
        <v>0</v>
      </c>
      <c r="AC11" s="17">
        <f t="shared" si="3"/>
        <v>388</v>
      </c>
      <c r="AD11" s="17">
        <f t="shared" si="3"/>
        <v>0</v>
      </c>
      <c r="AE11" s="30">
        <f t="shared" si="3"/>
        <v>518</v>
      </c>
      <c r="AF11" s="30">
        <f t="shared" si="3"/>
        <v>906</v>
      </c>
    </row>
    <row r="12" spans="2:32" ht="23.1" customHeight="1" x14ac:dyDescent="0.25">
      <c r="B12" s="44" t="s">
        <v>39</v>
      </c>
      <c r="C12" s="49">
        <v>69</v>
      </c>
      <c r="D12" s="49">
        <v>45</v>
      </c>
      <c r="E12" s="49">
        <v>8</v>
      </c>
      <c r="F12" s="49">
        <v>12</v>
      </c>
      <c r="G12" s="49">
        <v>0</v>
      </c>
      <c r="H12" s="49">
        <v>0</v>
      </c>
      <c r="I12" s="49">
        <v>3</v>
      </c>
      <c r="J12" s="49">
        <v>0</v>
      </c>
      <c r="K12" s="49">
        <v>0</v>
      </c>
      <c r="L12" s="49">
        <v>0</v>
      </c>
      <c r="M12" s="49">
        <v>105</v>
      </c>
      <c r="N12" s="49">
        <v>0</v>
      </c>
      <c r="O12" s="15">
        <f t="shared" si="0"/>
        <v>137</v>
      </c>
      <c r="P12" s="15">
        <f t="shared" si="1"/>
        <v>242</v>
      </c>
      <c r="R12" s="1" t="s">
        <v>8</v>
      </c>
      <c r="S12" s="17">
        <f t="shared" ref="S12:AF12" si="4">SUM(C18:C21)</f>
        <v>148</v>
      </c>
      <c r="T12" s="17">
        <f t="shared" si="4"/>
        <v>112</v>
      </c>
      <c r="U12" s="17">
        <f t="shared" si="4"/>
        <v>23</v>
      </c>
      <c r="V12" s="17">
        <f t="shared" si="4"/>
        <v>41</v>
      </c>
      <c r="W12" s="17">
        <f t="shared" si="4"/>
        <v>0</v>
      </c>
      <c r="X12" s="17">
        <f t="shared" si="4"/>
        <v>0</v>
      </c>
      <c r="Y12" s="17">
        <f t="shared" si="4"/>
        <v>26</v>
      </c>
      <c r="Z12" s="17">
        <f t="shared" si="4"/>
        <v>3</v>
      </c>
      <c r="AA12" s="17">
        <f t="shared" si="4"/>
        <v>3</v>
      </c>
      <c r="AB12" s="17">
        <f t="shared" si="4"/>
        <v>0</v>
      </c>
      <c r="AC12" s="17">
        <f t="shared" si="4"/>
        <v>365</v>
      </c>
      <c r="AD12" s="17">
        <f t="shared" si="4"/>
        <v>0</v>
      </c>
      <c r="AE12" s="30">
        <f t="shared" si="4"/>
        <v>356</v>
      </c>
      <c r="AF12" s="30">
        <f t="shared" si="4"/>
        <v>721</v>
      </c>
    </row>
    <row r="13" spans="2:32" ht="23.1" customHeight="1" x14ac:dyDescent="0.25">
      <c r="B13" s="44" t="s">
        <v>40</v>
      </c>
      <c r="C13" s="49">
        <v>51</v>
      </c>
      <c r="D13" s="49">
        <v>43</v>
      </c>
      <c r="E13" s="49">
        <v>10</v>
      </c>
      <c r="F13" s="49">
        <v>9</v>
      </c>
      <c r="G13" s="49">
        <v>0</v>
      </c>
      <c r="H13" s="49">
        <v>0</v>
      </c>
      <c r="I13" s="49">
        <v>10</v>
      </c>
      <c r="J13" s="49">
        <v>1</v>
      </c>
      <c r="K13" s="49">
        <v>0</v>
      </c>
      <c r="L13" s="49">
        <v>0</v>
      </c>
      <c r="M13" s="49">
        <v>88</v>
      </c>
      <c r="N13" s="49">
        <v>0</v>
      </c>
      <c r="O13" s="15">
        <f t="shared" si="0"/>
        <v>124</v>
      </c>
      <c r="P13" s="15">
        <f t="shared" si="1"/>
        <v>212</v>
      </c>
      <c r="R13" s="1" t="s">
        <v>9</v>
      </c>
      <c r="S13" s="17">
        <f t="shared" ref="S13:AF13" si="5">SUM(C22:C25)</f>
        <v>131</v>
      </c>
      <c r="T13" s="17">
        <f t="shared" si="5"/>
        <v>107</v>
      </c>
      <c r="U13" s="17">
        <f t="shared" si="5"/>
        <v>30</v>
      </c>
      <c r="V13" s="17">
        <f t="shared" si="5"/>
        <v>52</v>
      </c>
      <c r="W13" s="17">
        <f t="shared" si="5"/>
        <v>1</v>
      </c>
      <c r="X13" s="17">
        <f t="shared" si="5"/>
        <v>0</v>
      </c>
      <c r="Y13" s="17">
        <f t="shared" si="5"/>
        <v>33</v>
      </c>
      <c r="Z13" s="17">
        <f t="shared" si="5"/>
        <v>5</v>
      </c>
      <c r="AA13" s="17">
        <f t="shared" si="5"/>
        <v>4</v>
      </c>
      <c r="AB13" s="17">
        <f t="shared" si="5"/>
        <v>0</v>
      </c>
      <c r="AC13" s="17">
        <f t="shared" si="5"/>
        <v>409</v>
      </c>
      <c r="AD13" s="17">
        <f t="shared" si="5"/>
        <v>0</v>
      </c>
      <c r="AE13" s="30">
        <f t="shared" si="5"/>
        <v>363</v>
      </c>
      <c r="AF13" s="30">
        <f t="shared" si="5"/>
        <v>772</v>
      </c>
    </row>
    <row r="14" spans="2:32" ht="23.1" customHeight="1" x14ac:dyDescent="0.25">
      <c r="B14" s="44" t="s">
        <v>41</v>
      </c>
      <c r="C14" s="49">
        <v>59</v>
      </c>
      <c r="D14" s="49">
        <v>37</v>
      </c>
      <c r="E14" s="49">
        <v>12</v>
      </c>
      <c r="F14" s="49">
        <v>14</v>
      </c>
      <c r="G14" s="49">
        <v>0</v>
      </c>
      <c r="H14" s="49">
        <v>0</v>
      </c>
      <c r="I14" s="49">
        <v>4</v>
      </c>
      <c r="J14" s="49">
        <v>2</v>
      </c>
      <c r="K14" s="49">
        <v>0</v>
      </c>
      <c r="L14" s="49">
        <v>0</v>
      </c>
      <c r="M14" s="49">
        <v>111</v>
      </c>
      <c r="N14" s="49">
        <v>0</v>
      </c>
      <c r="O14" s="15">
        <f t="shared" si="0"/>
        <v>128</v>
      </c>
      <c r="P14" s="15">
        <f t="shared" si="1"/>
        <v>239</v>
      </c>
      <c r="R14" s="1" t="s">
        <v>10</v>
      </c>
      <c r="S14" s="17">
        <f t="shared" ref="S14:AF14" si="6">SUM(C26:C29)</f>
        <v>132</v>
      </c>
      <c r="T14" s="17">
        <f t="shared" si="6"/>
        <v>93</v>
      </c>
      <c r="U14" s="17">
        <f t="shared" si="6"/>
        <v>16</v>
      </c>
      <c r="V14" s="17">
        <f t="shared" si="6"/>
        <v>44</v>
      </c>
      <c r="W14" s="17">
        <f t="shared" si="6"/>
        <v>1</v>
      </c>
      <c r="X14" s="17">
        <f t="shared" si="6"/>
        <v>0</v>
      </c>
      <c r="Y14" s="17">
        <f t="shared" si="6"/>
        <v>31</v>
      </c>
      <c r="Z14" s="17">
        <f t="shared" si="6"/>
        <v>3</v>
      </c>
      <c r="AA14" s="17">
        <f t="shared" si="6"/>
        <v>5</v>
      </c>
      <c r="AB14" s="17">
        <f t="shared" si="6"/>
        <v>1</v>
      </c>
      <c r="AC14" s="17">
        <f t="shared" si="6"/>
        <v>282</v>
      </c>
      <c r="AD14" s="17">
        <f t="shared" si="6"/>
        <v>0</v>
      </c>
      <c r="AE14" s="30">
        <f t="shared" si="6"/>
        <v>326</v>
      </c>
      <c r="AF14" s="30">
        <f t="shared" si="6"/>
        <v>608</v>
      </c>
    </row>
    <row r="15" spans="2:32" ht="23.1" customHeight="1" x14ac:dyDescent="0.25">
      <c r="B15" s="44" t="s">
        <v>42</v>
      </c>
      <c r="C15" s="49">
        <v>50</v>
      </c>
      <c r="D15" s="49">
        <v>51</v>
      </c>
      <c r="E15" s="49">
        <v>8</v>
      </c>
      <c r="F15" s="49">
        <v>12</v>
      </c>
      <c r="G15" s="49">
        <v>0</v>
      </c>
      <c r="H15" s="49">
        <v>0</v>
      </c>
      <c r="I15" s="49">
        <v>9</v>
      </c>
      <c r="J15" s="49">
        <v>2</v>
      </c>
      <c r="K15" s="49">
        <v>0</v>
      </c>
      <c r="L15" s="49">
        <v>0</v>
      </c>
      <c r="M15" s="49">
        <v>85</v>
      </c>
      <c r="N15" s="49">
        <v>0</v>
      </c>
      <c r="O15" s="15">
        <f t="shared" si="0"/>
        <v>132</v>
      </c>
      <c r="P15" s="15">
        <f t="shared" si="1"/>
        <v>217</v>
      </c>
      <c r="R15" s="1" t="s">
        <v>11</v>
      </c>
      <c r="S15" s="17">
        <f t="shared" ref="S15:AF15" si="7">SUM(C30:C33)</f>
        <v>112</v>
      </c>
      <c r="T15" s="17">
        <f t="shared" si="7"/>
        <v>86</v>
      </c>
      <c r="U15" s="17">
        <f t="shared" si="7"/>
        <v>18</v>
      </c>
      <c r="V15" s="17">
        <f t="shared" si="7"/>
        <v>55</v>
      </c>
      <c r="W15" s="17">
        <f t="shared" si="7"/>
        <v>17</v>
      </c>
      <c r="X15" s="17">
        <f t="shared" si="7"/>
        <v>0</v>
      </c>
      <c r="Y15" s="17">
        <f t="shared" si="7"/>
        <v>31</v>
      </c>
      <c r="Z15" s="17">
        <f t="shared" si="7"/>
        <v>16</v>
      </c>
      <c r="AA15" s="17">
        <f t="shared" si="7"/>
        <v>6</v>
      </c>
      <c r="AB15" s="17">
        <f t="shared" si="7"/>
        <v>2</v>
      </c>
      <c r="AC15" s="17">
        <f t="shared" si="7"/>
        <v>307</v>
      </c>
      <c r="AD15" s="17">
        <f t="shared" si="7"/>
        <v>1</v>
      </c>
      <c r="AE15" s="30">
        <f t="shared" si="7"/>
        <v>344</v>
      </c>
      <c r="AF15" s="30">
        <f t="shared" si="7"/>
        <v>651</v>
      </c>
    </row>
    <row r="16" spans="2:32" ht="23.1" customHeight="1" x14ac:dyDescent="0.25">
      <c r="B16" s="44" t="s">
        <v>43</v>
      </c>
      <c r="C16" s="49">
        <v>50</v>
      </c>
      <c r="D16" s="49">
        <v>46</v>
      </c>
      <c r="E16" s="49">
        <v>13</v>
      </c>
      <c r="F16" s="49">
        <v>11</v>
      </c>
      <c r="G16" s="49">
        <v>0</v>
      </c>
      <c r="H16" s="49">
        <v>0</v>
      </c>
      <c r="I16" s="49">
        <v>7</v>
      </c>
      <c r="J16" s="49">
        <v>0</v>
      </c>
      <c r="K16" s="49">
        <v>1</v>
      </c>
      <c r="L16" s="49">
        <v>0</v>
      </c>
      <c r="M16" s="49">
        <v>97</v>
      </c>
      <c r="N16" s="49">
        <v>0</v>
      </c>
      <c r="O16" s="15">
        <f t="shared" si="0"/>
        <v>128</v>
      </c>
      <c r="P16" s="15">
        <f t="shared" si="1"/>
        <v>225</v>
      </c>
      <c r="R16" s="1" t="s">
        <v>12</v>
      </c>
      <c r="S16" s="17">
        <f t="shared" ref="S16:AF16" si="8">SUM(C34:C37)</f>
        <v>109</v>
      </c>
      <c r="T16" s="17">
        <f t="shared" si="8"/>
        <v>67</v>
      </c>
      <c r="U16" s="17">
        <f t="shared" si="8"/>
        <v>17</v>
      </c>
      <c r="V16" s="17">
        <f t="shared" si="8"/>
        <v>36</v>
      </c>
      <c r="W16" s="17">
        <f t="shared" si="8"/>
        <v>0</v>
      </c>
      <c r="X16" s="17">
        <f t="shared" si="8"/>
        <v>4</v>
      </c>
      <c r="Y16" s="17">
        <f t="shared" si="8"/>
        <v>23</v>
      </c>
      <c r="Z16" s="17">
        <f t="shared" si="8"/>
        <v>0</v>
      </c>
      <c r="AA16" s="17">
        <f t="shared" si="8"/>
        <v>4</v>
      </c>
      <c r="AB16" s="17">
        <f t="shared" si="8"/>
        <v>0</v>
      </c>
      <c r="AC16" s="17">
        <f t="shared" si="8"/>
        <v>272</v>
      </c>
      <c r="AD16" s="17">
        <f t="shared" si="8"/>
        <v>0</v>
      </c>
      <c r="AE16" s="30">
        <f t="shared" si="8"/>
        <v>260</v>
      </c>
      <c r="AF16" s="30">
        <f t="shared" si="8"/>
        <v>532</v>
      </c>
    </row>
    <row r="17" spans="2:32" ht="23.1" customHeight="1" x14ac:dyDescent="0.25">
      <c r="B17" s="44" t="s">
        <v>44</v>
      </c>
      <c r="C17" s="49">
        <v>62</v>
      </c>
      <c r="D17" s="49">
        <v>42</v>
      </c>
      <c r="E17" s="49">
        <v>8</v>
      </c>
      <c r="F17" s="49">
        <v>11</v>
      </c>
      <c r="G17" s="49">
        <v>0</v>
      </c>
      <c r="H17" s="49">
        <v>0</v>
      </c>
      <c r="I17" s="49">
        <v>6</v>
      </c>
      <c r="J17" s="49">
        <v>0</v>
      </c>
      <c r="K17" s="49">
        <v>1</v>
      </c>
      <c r="L17" s="49">
        <v>0</v>
      </c>
      <c r="M17" s="49">
        <v>95</v>
      </c>
      <c r="N17" s="49">
        <v>0</v>
      </c>
      <c r="O17" s="15">
        <f t="shared" si="0"/>
        <v>130</v>
      </c>
      <c r="P17" s="15">
        <f t="shared" si="1"/>
        <v>225</v>
      </c>
      <c r="R17" s="1" t="s">
        <v>13</v>
      </c>
      <c r="S17" s="17">
        <f t="shared" ref="S17:AF17" si="9">SUM(C38:C41)</f>
        <v>110</v>
      </c>
      <c r="T17" s="17">
        <f t="shared" si="9"/>
        <v>72</v>
      </c>
      <c r="U17" s="17">
        <f t="shared" si="9"/>
        <v>22</v>
      </c>
      <c r="V17" s="17">
        <f t="shared" si="9"/>
        <v>43</v>
      </c>
      <c r="W17" s="17">
        <f t="shared" si="9"/>
        <v>2</v>
      </c>
      <c r="X17" s="17">
        <f t="shared" si="9"/>
        <v>1</v>
      </c>
      <c r="Y17" s="17">
        <f t="shared" si="9"/>
        <v>37</v>
      </c>
      <c r="Z17" s="17">
        <f t="shared" si="9"/>
        <v>7</v>
      </c>
      <c r="AA17" s="17">
        <f t="shared" si="9"/>
        <v>7</v>
      </c>
      <c r="AB17" s="17">
        <f t="shared" si="9"/>
        <v>1</v>
      </c>
      <c r="AC17" s="17">
        <f t="shared" si="9"/>
        <v>268</v>
      </c>
      <c r="AD17" s="17">
        <f t="shared" si="9"/>
        <v>0</v>
      </c>
      <c r="AE17" s="30">
        <f t="shared" si="9"/>
        <v>302</v>
      </c>
      <c r="AF17" s="30">
        <f t="shared" si="9"/>
        <v>570</v>
      </c>
    </row>
    <row r="18" spans="2:32" ht="23.1" customHeight="1" x14ac:dyDescent="0.25">
      <c r="B18" s="44" t="s">
        <v>45</v>
      </c>
      <c r="C18" s="49">
        <v>37</v>
      </c>
      <c r="D18" s="49">
        <v>38</v>
      </c>
      <c r="E18" s="49">
        <v>4</v>
      </c>
      <c r="F18" s="49">
        <v>12</v>
      </c>
      <c r="G18" s="49">
        <v>0</v>
      </c>
      <c r="H18" s="49">
        <v>0</v>
      </c>
      <c r="I18" s="49">
        <v>4</v>
      </c>
      <c r="J18" s="49">
        <v>1</v>
      </c>
      <c r="K18" s="49">
        <v>1</v>
      </c>
      <c r="L18" s="49">
        <v>0</v>
      </c>
      <c r="M18" s="49">
        <v>95</v>
      </c>
      <c r="N18" s="49">
        <v>0</v>
      </c>
      <c r="O18" s="15">
        <f t="shared" si="0"/>
        <v>97</v>
      </c>
      <c r="P18" s="15">
        <f t="shared" si="1"/>
        <v>192</v>
      </c>
      <c r="R18" s="1" t="s">
        <v>14</v>
      </c>
      <c r="S18" s="17">
        <f t="shared" ref="S18:AF18" si="10">SUM(C42:C45)</f>
        <v>89</v>
      </c>
      <c r="T18" s="17">
        <f t="shared" si="10"/>
        <v>98</v>
      </c>
      <c r="U18" s="17">
        <f t="shared" si="10"/>
        <v>21</v>
      </c>
      <c r="V18" s="17">
        <f t="shared" si="10"/>
        <v>46</v>
      </c>
      <c r="W18" s="17">
        <f t="shared" si="10"/>
        <v>1</v>
      </c>
      <c r="X18" s="17">
        <f t="shared" si="10"/>
        <v>0</v>
      </c>
      <c r="Y18" s="17">
        <f t="shared" si="10"/>
        <v>32</v>
      </c>
      <c r="Z18" s="17">
        <f t="shared" si="10"/>
        <v>3</v>
      </c>
      <c r="AA18" s="17">
        <f t="shared" si="10"/>
        <v>4</v>
      </c>
      <c r="AB18" s="17">
        <f t="shared" si="10"/>
        <v>5</v>
      </c>
      <c r="AC18" s="17">
        <f t="shared" si="10"/>
        <v>248</v>
      </c>
      <c r="AD18" s="17">
        <f t="shared" si="10"/>
        <v>0</v>
      </c>
      <c r="AE18" s="30">
        <f t="shared" si="10"/>
        <v>299</v>
      </c>
      <c r="AF18" s="30">
        <f t="shared" si="10"/>
        <v>547</v>
      </c>
    </row>
    <row r="19" spans="2:32" ht="23.1" customHeight="1" x14ac:dyDescent="0.25">
      <c r="B19" s="44" t="s">
        <v>46</v>
      </c>
      <c r="C19" s="49">
        <v>44</v>
      </c>
      <c r="D19" s="49">
        <v>26</v>
      </c>
      <c r="E19" s="49">
        <v>5</v>
      </c>
      <c r="F19" s="49">
        <v>11</v>
      </c>
      <c r="G19" s="49">
        <v>0</v>
      </c>
      <c r="H19" s="49">
        <v>0</v>
      </c>
      <c r="I19" s="49">
        <v>11</v>
      </c>
      <c r="J19" s="49">
        <v>0</v>
      </c>
      <c r="K19" s="49">
        <v>1</v>
      </c>
      <c r="L19" s="49">
        <v>0</v>
      </c>
      <c r="M19" s="49">
        <v>75</v>
      </c>
      <c r="N19" s="49">
        <v>0</v>
      </c>
      <c r="O19" s="15">
        <f t="shared" si="0"/>
        <v>98</v>
      </c>
      <c r="P19" s="15">
        <f t="shared" si="1"/>
        <v>173</v>
      </c>
      <c r="R19" s="1" t="s">
        <v>15</v>
      </c>
      <c r="S19" s="17">
        <f t="shared" ref="S19:AF19" si="11">SUM(C46:C49)</f>
        <v>164</v>
      </c>
      <c r="T19" s="17">
        <f t="shared" si="11"/>
        <v>124</v>
      </c>
      <c r="U19" s="17">
        <f t="shared" si="11"/>
        <v>23</v>
      </c>
      <c r="V19" s="17">
        <f t="shared" si="11"/>
        <v>67</v>
      </c>
      <c r="W19" s="17">
        <f t="shared" si="11"/>
        <v>1</v>
      </c>
      <c r="X19" s="17">
        <f t="shared" si="11"/>
        <v>0</v>
      </c>
      <c r="Y19" s="17">
        <f t="shared" si="11"/>
        <v>32</v>
      </c>
      <c r="Z19" s="17">
        <f t="shared" si="11"/>
        <v>5</v>
      </c>
      <c r="AA19" s="17">
        <f t="shared" si="11"/>
        <v>7</v>
      </c>
      <c r="AB19" s="17">
        <f t="shared" si="11"/>
        <v>0</v>
      </c>
      <c r="AC19" s="17">
        <f t="shared" si="11"/>
        <v>352</v>
      </c>
      <c r="AD19" s="17">
        <f t="shared" si="11"/>
        <v>0</v>
      </c>
      <c r="AE19" s="30">
        <f t="shared" si="11"/>
        <v>423</v>
      </c>
      <c r="AF19" s="30">
        <f t="shared" si="11"/>
        <v>775</v>
      </c>
    </row>
    <row r="20" spans="2:32" ht="23.1" customHeight="1" x14ac:dyDescent="0.25">
      <c r="B20" s="44" t="s">
        <v>47</v>
      </c>
      <c r="C20" s="49">
        <v>33</v>
      </c>
      <c r="D20" s="49">
        <v>25</v>
      </c>
      <c r="E20" s="49">
        <v>3</v>
      </c>
      <c r="F20" s="49">
        <v>7</v>
      </c>
      <c r="G20" s="49">
        <v>0</v>
      </c>
      <c r="H20" s="49">
        <v>0</v>
      </c>
      <c r="I20" s="49">
        <v>6</v>
      </c>
      <c r="J20" s="49">
        <v>1</v>
      </c>
      <c r="K20" s="49">
        <v>1</v>
      </c>
      <c r="L20" s="49">
        <v>0</v>
      </c>
      <c r="M20" s="49">
        <v>102</v>
      </c>
      <c r="N20" s="49">
        <v>0</v>
      </c>
      <c r="O20" s="15">
        <f t="shared" si="0"/>
        <v>76</v>
      </c>
      <c r="P20" s="15">
        <f t="shared" si="1"/>
        <v>178</v>
      </c>
      <c r="R20" s="1" t="s">
        <v>16</v>
      </c>
      <c r="S20" s="17">
        <f t="shared" ref="S20:AF20" si="12">SUM(C50:C53)</f>
        <v>174</v>
      </c>
      <c r="T20" s="17">
        <f t="shared" si="12"/>
        <v>109</v>
      </c>
      <c r="U20" s="17">
        <f t="shared" si="12"/>
        <v>27</v>
      </c>
      <c r="V20" s="17">
        <f t="shared" si="12"/>
        <v>87</v>
      </c>
      <c r="W20" s="17">
        <f t="shared" si="12"/>
        <v>4</v>
      </c>
      <c r="X20" s="17">
        <f t="shared" si="12"/>
        <v>0</v>
      </c>
      <c r="Y20" s="17">
        <f t="shared" si="12"/>
        <v>22</v>
      </c>
      <c r="Z20" s="17">
        <f t="shared" si="12"/>
        <v>5</v>
      </c>
      <c r="AA20" s="17">
        <f t="shared" si="12"/>
        <v>2</v>
      </c>
      <c r="AB20" s="17">
        <f t="shared" si="12"/>
        <v>1</v>
      </c>
      <c r="AC20" s="17">
        <f t="shared" si="12"/>
        <v>337</v>
      </c>
      <c r="AD20" s="17">
        <f t="shared" si="12"/>
        <v>0</v>
      </c>
      <c r="AE20" s="30">
        <f t="shared" si="12"/>
        <v>431</v>
      </c>
      <c r="AF20" s="30">
        <f t="shared" si="12"/>
        <v>768</v>
      </c>
    </row>
    <row r="21" spans="2:32" ht="23.1" customHeight="1" x14ac:dyDescent="0.25">
      <c r="B21" s="44" t="s">
        <v>48</v>
      </c>
      <c r="C21" s="49">
        <v>34</v>
      </c>
      <c r="D21" s="49">
        <v>23</v>
      </c>
      <c r="E21" s="49">
        <v>11</v>
      </c>
      <c r="F21" s="49">
        <v>11</v>
      </c>
      <c r="G21" s="49">
        <v>0</v>
      </c>
      <c r="H21" s="49">
        <v>0</v>
      </c>
      <c r="I21" s="49">
        <v>5</v>
      </c>
      <c r="J21" s="49">
        <v>1</v>
      </c>
      <c r="K21" s="49">
        <v>0</v>
      </c>
      <c r="L21" s="49">
        <v>0</v>
      </c>
      <c r="M21" s="49">
        <v>93</v>
      </c>
      <c r="N21" s="49">
        <v>0</v>
      </c>
      <c r="O21" s="15">
        <f t="shared" si="0"/>
        <v>85</v>
      </c>
      <c r="P21" s="15">
        <f t="shared" si="1"/>
        <v>178</v>
      </c>
      <c r="R21" s="35" t="s">
        <v>20</v>
      </c>
      <c r="S21" s="33">
        <f t="shared" ref="S21:AF21" si="13">SUM(C54:C57)</f>
        <v>160</v>
      </c>
      <c r="T21" s="17">
        <f t="shared" si="13"/>
        <v>78</v>
      </c>
      <c r="U21" s="17">
        <f t="shared" si="13"/>
        <v>23</v>
      </c>
      <c r="V21" s="17">
        <f t="shared" si="13"/>
        <v>94</v>
      </c>
      <c r="W21" s="17">
        <f t="shared" si="13"/>
        <v>2</v>
      </c>
      <c r="X21" s="17">
        <f t="shared" si="13"/>
        <v>0</v>
      </c>
      <c r="Y21" s="17">
        <f t="shared" si="13"/>
        <v>15</v>
      </c>
      <c r="Z21" s="17">
        <f t="shared" si="13"/>
        <v>2</v>
      </c>
      <c r="AA21" s="17">
        <f t="shared" si="13"/>
        <v>8</v>
      </c>
      <c r="AB21" s="17">
        <f t="shared" si="13"/>
        <v>0</v>
      </c>
      <c r="AC21" s="17">
        <f t="shared" si="13"/>
        <v>374</v>
      </c>
      <c r="AD21" s="17">
        <f t="shared" si="13"/>
        <v>0</v>
      </c>
      <c r="AE21" s="30">
        <f t="shared" si="13"/>
        <v>382</v>
      </c>
      <c r="AF21" s="30">
        <f t="shared" si="13"/>
        <v>756</v>
      </c>
    </row>
    <row r="22" spans="2:32" ht="23.1" customHeight="1" x14ac:dyDescent="0.25">
      <c r="B22" s="44" t="s">
        <v>49</v>
      </c>
      <c r="C22" s="49">
        <v>40</v>
      </c>
      <c r="D22" s="49">
        <v>38</v>
      </c>
      <c r="E22" s="49">
        <v>14</v>
      </c>
      <c r="F22" s="49">
        <v>12</v>
      </c>
      <c r="G22" s="49">
        <v>0</v>
      </c>
      <c r="H22" s="49">
        <v>0</v>
      </c>
      <c r="I22" s="49">
        <v>8</v>
      </c>
      <c r="J22" s="49">
        <v>0</v>
      </c>
      <c r="K22" s="49">
        <v>0</v>
      </c>
      <c r="L22" s="49">
        <v>0</v>
      </c>
      <c r="M22" s="49">
        <v>98</v>
      </c>
      <c r="N22" s="49">
        <v>0</v>
      </c>
      <c r="O22" s="15">
        <f t="shared" si="0"/>
        <v>112</v>
      </c>
      <c r="P22" s="15">
        <f t="shared" si="1"/>
        <v>210</v>
      </c>
      <c r="R22" s="35" t="s">
        <v>146</v>
      </c>
      <c r="S22" s="33">
        <f>SUM(C58:C61)</f>
        <v>220</v>
      </c>
      <c r="T22" s="33">
        <f t="shared" ref="T22:AF22" si="14">SUM(D58:D61)</f>
        <v>171</v>
      </c>
      <c r="U22" s="33">
        <f t="shared" si="14"/>
        <v>26</v>
      </c>
      <c r="V22" s="33">
        <f t="shared" si="14"/>
        <v>17</v>
      </c>
      <c r="W22" s="33">
        <f t="shared" si="14"/>
        <v>0</v>
      </c>
      <c r="X22" s="33">
        <f t="shared" si="14"/>
        <v>5</v>
      </c>
      <c r="Y22" s="33">
        <f t="shared" si="14"/>
        <v>12</v>
      </c>
      <c r="Z22" s="33">
        <f t="shared" si="14"/>
        <v>16</v>
      </c>
      <c r="AA22" s="33">
        <f t="shared" si="14"/>
        <v>0</v>
      </c>
      <c r="AB22" s="33">
        <f t="shared" si="14"/>
        <v>0</v>
      </c>
      <c r="AC22" s="33">
        <f t="shared" si="14"/>
        <v>303</v>
      </c>
      <c r="AD22" s="33">
        <f t="shared" si="14"/>
        <v>0</v>
      </c>
      <c r="AE22" s="30">
        <f t="shared" si="14"/>
        <v>467</v>
      </c>
      <c r="AF22" s="30">
        <f t="shared" si="14"/>
        <v>770</v>
      </c>
    </row>
    <row r="23" spans="2:32" ht="23.1" customHeight="1" x14ac:dyDescent="0.25">
      <c r="B23" s="44" t="s">
        <v>50</v>
      </c>
      <c r="C23" s="49">
        <v>27</v>
      </c>
      <c r="D23" s="49">
        <v>26</v>
      </c>
      <c r="E23" s="49">
        <v>7</v>
      </c>
      <c r="F23" s="49">
        <v>13</v>
      </c>
      <c r="G23" s="49">
        <v>0</v>
      </c>
      <c r="H23" s="49">
        <v>0</v>
      </c>
      <c r="I23" s="49">
        <v>5</v>
      </c>
      <c r="J23" s="49">
        <v>0</v>
      </c>
      <c r="K23" s="49">
        <v>0</v>
      </c>
      <c r="L23" s="49">
        <v>0</v>
      </c>
      <c r="M23" s="49">
        <v>111</v>
      </c>
      <c r="N23" s="49">
        <v>0</v>
      </c>
      <c r="O23" s="15">
        <f t="shared" si="0"/>
        <v>78</v>
      </c>
      <c r="P23" s="15">
        <f t="shared" si="1"/>
        <v>189</v>
      </c>
      <c r="R23" s="35" t="s">
        <v>147</v>
      </c>
      <c r="S23" s="33">
        <f>SUM(C62:C65)</f>
        <v>56</v>
      </c>
      <c r="T23" s="33">
        <f t="shared" ref="T23:AF23" si="15">SUM(D62:D65)</f>
        <v>82</v>
      </c>
      <c r="U23" s="33">
        <f t="shared" si="15"/>
        <v>23</v>
      </c>
      <c r="V23" s="33">
        <f t="shared" si="15"/>
        <v>24</v>
      </c>
      <c r="W23" s="33">
        <f t="shared" si="15"/>
        <v>0</v>
      </c>
      <c r="X23" s="33">
        <f t="shared" si="15"/>
        <v>0</v>
      </c>
      <c r="Y23" s="33">
        <f t="shared" si="15"/>
        <v>10</v>
      </c>
      <c r="Z23" s="33">
        <f t="shared" si="15"/>
        <v>3</v>
      </c>
      <c r="AA23" s="33">
        <f t="shared" si="15"/>
        <v>0</v>
      </c>
      <c r="AB23" s="33">
        <f t="shared" si="15"/>
        <v>0</v>
      </c>
      <c r="AC23" s="33">
        <f t="shared" si="15"/>
        <v>223</v>
      </c>
      <c r="AD23" s="33">
        <f t="shared" si="15"/>
        <v>0</v>
      </c>
      <c r="AE23" s="30">
        <f t="shared" si="15"/>
        <v>198</v>
      </c>
      <c r="AF23" s="30">
        <f t="shared" si="15"/>
        <v>421</v>
      </c>
    </row>
    <row r="24" spans="2:32" ht="23.1" customHeight="1" x14ac:dyDescent="0.25">
      <c r="B24" s="44" t="s">
        <v>51</v>
      </c>
      <c r="C24" s="49">
        <v>41</v>
      </c>
      <c r="D24" s="49">
        <v>24</v>
      </c>
      <c r="E24" s="49">
        <v>5</v>
      </c>
      <c r="F24" s="49">
        <v>13</v>
      </c>
      <c r="G24" s="49">
        <v>1</v>
      </c>
      <c r="H24" s="49">
        <v>0</v>
      </c>
      <c r="I24" s="49">
        <v>9</v>
      </c>
      <c r="J24" s="49">
        <v>2</v>
      </c>
      <c r="K24" s="49">
        <v>1</v>
      </c>
      <c r="L24" s="49">
        <v>0</v>
      </c>
      <c r="M24" s="49">
        <v>100</v>
      </c>
      <c r="N24" s="49">
        <v>0</v>
      </c>
      <c r="O24" s="15">
        <f t="shared" si="0"/>
        <v>96</v>
      </c>
      <c r="P24" s="15">
        <f t="shared" si="1"/>
        <v>196</v>
      </c>
      <c r="R24" s="35" t="s">
        <v>148</v>
      </c>
      <c r="S24" s="33">
        <f>SUM(C66:C69)</f>
        <v>31</v>
      </c>
      <c r="T24" s="33">
        <f t="shared" ref="T24:AF24" si="16">SUM(D66:D69)</f>
        <v>81</v>
      </c>
      <c r="U24" s="33">
        <f t="shared" si="16"/>
        <v>16</v>
      </c>
      <c r="V24" s="33">
        <f t="shared" si="16"/>
        <v>20</v>
      </c>
      <c r="W24" s="33">
        <f t="shared" si="16"/>
        <v>0</v>
      </c>
      <c r="X24" s="33">
        <f t="shared" si="16"/>
        <v>0</v>
      </c>
      <c r="Y24" s="33">
        <f t="shared" si="16"/>
        <v>8</v>
      </c>
      <c r="Z24" s="33">
        <f t="shared" si="16"/>
        <v>2</v>
      </c>
      <c r="AA24" s="33">
        <f t="shared" si="16"/>
        <v>0</v>
      </c>
      <c r="AB24" s="33">
        <f t="shared" si="16"/>
        <v>0</v>
      </c>
      <c r="AC24" s="33">
        <f t="shared" si="16"/>
        <v>148</v>
      </c>
      <c r="AD24" s="33">
        <f t="shared" si="16"/>
        <v>0</v>
      </c>
      <c r="AE24" s="30">
        <f t="shared" si="16"/>
        <v>158</v>
      </c>
      <c r="AF24" s="30">
        <f t="shared" si="16"/>
        <v>306</v>
      </c>
    </row>
    <row r="25" spans="2:32" ht="23.1" customHeight="1" x14ac:dyDescent="0.25">
      <c r="B25" s="44" t="s">
        <v>52</v>
      </c>
      <c r="C25" s="49">
        <v>23</v>
      </c>
      <c r="D25" s="49">
        <v>19</v>
      </c>
      <c r="E25" s="49">
        <v>4</v>
      </c>
      <c r="F25" s="49">
        <v>14</v>
      </c>
      <c r="G25" s="49">
        <v>0</v>
      </c>
      <c r="H25" s="49">
        <v>0</v>
      </c>
      <c r="I25" s="49">
        <v>11</v>
      </c>
      <c r="J25" s="49">
        <v>3</v>
      </c>
      <c r="K25" s="49">
        <v>3</v>
      </c>
      <c r="L25" s="49">
        <v>0</v>
      </c>
      <c r="M25" s="49">
        <v>100</v>
      </c>
      <c r="N25" s="49">
        <v>0</v>
      </c>
      <c r="O25" s="15">
        <f t="shared" si="0"/>
        <v>77</v>
      </c>
      <c r="P25" s="15">
        <f t="shared" si="1"/>
        <v>177</v>
      </c>
      <c r="R25" s="35" t="s">
        <v>149</v>
      </c>
      <c r="S25" s="33">
        <f>SUM(C70:C73)</f>
        <v>26</v>
      </c>
      <c r="T25" s="33">
        <f t="shared" ref="T25:AF25" si="17">SUM(D70:D73)</f>
        <v>49</v>
      </c>
      <c r="U25" s="33">
        <f t="shared" si="17"/>
        <v>5</v>
      </c>
      <c r="V25" s="33">
        <f t="shared" si="17"/>
        <v>10</v>
      </c>
      <c r="W25" s="33">
        <f t="shared" si="17"/>
        <v>0</v>
      </c>
      <c r="X25" s="33">
        <f t="shared" si="17"/>
        <v>0</v>
      </c>
      <c r="Y25" s="33">
        <f t="shared" si="17"/>
        <v>3</v>
      </c>
      <c r="Z25" s="33">
        <f t="shared" si="17"/>
        <v>0</v>
      </c>
      <c r="AA25" s="33">
        <f t="shared" si="17"/>
        <v>0</v>
      </c>
      <c r="AB25" s="33">
        <f t="shared" si="17"/>
        <v>0</v>
      </c>
      <c r="AC25" s="33">
        <f t="shared" si="17"/>
        <v>87</v>
      </c>
      <c r="AD25" s="33">
        <f t="shared" si="17"/>
        <v>0</v>
      </c>
      <c r="AE25" s="30">
        <f t="shared" si="17"/>
        <v>93</v>
      </c>
      <c r="AF25" s="30">
        <f t="shared" si="17"/>
        <v>180</v>
      </c>
    </row>
    <row r="26" spans="2:32" ht="23.1" customHeight="1" x14ac:dyDescent="0.25">
      <c r="B26" s="44" t="s">
        <v>53</v>
      </c>
      <c r="C26" s="49">
        <v>39</v>
      </c>
      <c r="D26" s="49">
        <v>26</v>
      </c>
      <c r="E26" s="49">
        <v>3</v>
      </c>
      <c r="F26" s="49">
        <v>17</v>
      </c>
      <c r="G26" s="49">
        <v>0</v>
      </c>
      <c r="H26" s="49">
        <v>0</v>
      </c>
      <c r="I26" s="49">
        <v>9</v>
      </c>
      <c r="J26" s="49">
        <v>0</v>
      </c>
      <c r="K26" s="49">
        <v>2</v>
      </c>
      <c r="L26" s="49">
        <v>1</v>
      </c>
      <c r="M26" s="49">
        <v>90</v>
      </c>
      <c r="N26" s="49">
        <v>0</v>
      </c>
      <c r="O26" s="15">
        <f t="shared" si="0"/>
        <v>97</v>
      </c>
      <c r="P26" s="15">
        <f t="shared" si="1"/>
        <v>187</v>
      </c>
      <c r="R26" s="35" t="s">
        <v>150</v>
      </c>
      <c r="S26" s="33">
        <f>SUM(C74:C77)</f>
        <v>13</v>
      </c>
      <c r="T26" s="33">
        <f t="shared" ref="T26:AF26" si="18">SUM(D74:D77)</f>
        <v>25</v>
      </c>
      <c r="U26" s="33">
        <f t="shared" si="18"/>
        <v>4</v>
      </c>
      <c r="V26" s="33">
        <f t="shared" si="18"/>
        <v>8</v>
      </c>
      <c r="W26" s="33">
        <f t="shared" si="18"/>
        <v>0</v>
      </c>
      <c r="X26" s="33">
        <f t="shared" si="18"/>
        <v>1</v>
      </c>
      <c r="Y26" s="33">
        <f t="shared" si="18"/>
        <v>4</v>
      </c>
      <c r="Z26" s="33">
        <f t="shared" si="18"/>
        <v>2</v>
      </c>
      <c r="AA26" s="33">
        <f t="shared" si="18"/>
        <v>0</v>
      </c>
      <c r="AB26" s="33">
        <f t="shared" si="18"/>
        <v>0</v>
      </c>
      <c r="AC26" s="33">
        <f t="shared" si="18"/>
        <v>70</v>
      </c>
      <c r="AD26" s="33">
        <f t="shared" si="18"/>
        <v>0</v>
      </c>
      <c r="AE26" s="30">
        <f t="shared" si="18"/>
        <v>57</v>
      </c>
      <c r="AF26" s="30">
        <f t="shared" si="18"/>
        <v>127</v>
      </c>
    </row>
    <row r="27" spans="2:32" ht="23.1" customHeight="1" x14ac:dyDescent="0.25">
      <c r="B27" s="44" t="s">
        <v>54</v>
      </c>
      <c r="C27" s="49">
        <v>32</v>
      </c>
      <c r="D27" s="49">
        <v>25</v>
      </c>
      <c r="E27" s="49">
        <v>4</v>
      </c>
      <c r="F27" s="49">
        <v>12</v>
      </c>
      <c r="G27" s="49">
        <v>1</v>
      </c>
      <c r="H27" s="49">
        <v>0</v>
      </c>
      <c r="I27" s="49">
        <v>12</v>
      </c>
      <c r="J27" s="49">
        <v>1</v>
      </c>
      <c r="K27" s="49">
        <v>0</v>
      </c>
      <c r="L27" s="49">
        <v>0</v>
      </c>
      <c r="M27" s="49">
        <v>95</v>
      </c>
      <c r="N27" s="49">
        <v>0</v>
      </c>
      <c r="O27" s="15">
        <f t="shared" si="0"/>
        <v>87</v>
      </c>
      <c r="P27" s="15">
        <f t="shared" si="1"/>
        <v>182</v>
      </c>
      <c r="R27" s="35" t="s">
        <v>151</v>
      </c>
      <c r="S27" s="33">
        <f>SUM(C78:C81)</f>
        <v>29</v>
      </c>
      <c r="T27" s="33">
        <f t="shared" ref="T27:AF27" si="19">SUM(D78:D81)</f>
        <v>13</v>
      </c>
      <c r="U27" s="33">
        <f t="shared" si="19"/>
        <v>7</v>
      </c>
      <c r="V27" s="33">
        <f t="shared" si="19"/>
        <v>3</v>
      </c>
      <c r="W27" s="33">
        <f t="shared" si="19"/>
        <v>0</v>
      </c>
      <c r="X27" s="33">
        <f t="shared" si="19"/>
        <v>0</v>
      </c>
      <c r="Y27" s="33">
        <f t="shared" si="19"/>
        <v>1</v>
      </c>
      <c r="Z27" s="33">
        <f t="shared" si="19"/>
        <v>1</v>
      </c>
      <c r="AA27" s="33">
        <f t="shared" si="19"/>
        <v>0</v>
      </c>
      <c r="AB27" s="33">
        <f t="shared" si="19"/>
        <v>0</v>
      </c>
      <c r="AC27" s="33">
        <f t="shared" si="19"/>
        <v>88</v>
      </c>
      <c r="AD27" s="33">
        <f t="shared" si="19"/>
        <v>1</v>
      </c>
      <c r="AE27" s="30">
        <f t="shared" si="19"/>
        <v>55</v>
      </c>
      <c r="AF27" s="30">
        <f t="shared" si="19"/>
        <v>143</v>
      </c>
    </row>
    <row r="28" spans="2:32" ht="23.1" customHeight="1" x14ac:dyDescent="0.25">
      <c r="B28" s="44" t="s">
        <v>55</v>
      </c>
      <c r="C28" s="49">
        <v>25</v>
      </c>
      <c r="D28" s="49">
        <v>20</v>
      </c>
      <c r="E28" s="49">
        <v>5</v>
      </c>
      <c r="F28" s="49">
        <v>6</v>
      </c>
      <c r="G28" s="49">
        <v>0</v>
      </c>
      <c r="H28" s="49">
        <v>0</v>
      </c>
      <c r="I28" s="49">
        <v>3</v>
      </c>
      <c r="J28" s="49">
        <v>1</v>
      </c>
      <c r="K28" s="49">
        <v>1</v>
      </c>
      <c r="L28" s="49">
        <v>0</v>
      </c>
      <c r="M28" s="49">
        <v>42</v>
      </c>
      <c r="N28" s="49">
        <v>0</v>
      </c>
      <c r="O28" s="15">
        <f t="shared" si="0"/>
        <v>61</v>
      </c>
      <c r="P28" s="15">
        <f t="shared" si="1"/>
        <v>103</v>
      </c>
      <c r="R28" s="35" t="s">
        <v>152</v>
      </c>
      <c r="S28" s="33">
        <f>SUM(C82:C85)</f>
        <v>2</v>
      </c>
      <c r="T28" s="33">
        <f t="shared" ref="T28:AF28" si="20">SUM(D82:D85)</f>
        <v>7</v>
      </c>
      <c r="U28" s="33">
        <f t="shared" si="20"/>
        <v>5</v>
      </c>
      <c r="V28" s="33">
        <f t="shared" si="20"/>
        <v>1</v>
      </c>
      <c r="W28" s="33">
        <f t="shared" si="20"/>
        <v>1</v>
      </c>
      <c r="X28" s="33">
        <f t="shared" si="20"/>
        <v>0</v>
      </c>
      <c r="Y28" s="33">
        <f t="shared" si="20"/>
        <v>1</v>
      </c>
      <c r="Z28" s="33">
        <f t="shared" si="20"/>
        <v>0</v>
      </c>
      <c r="AA28" s="33">
        <f t="shared" si="20"/>
        <v>0</v>
      </c>
      <c r="AB28" s="33">
        <f t="shared" si="20"/>
        <v>0</v>
      </c>
      <c r="AC28" s="33">
        <f t="shared" si="20"/>
        <v>38</v>
      </c>
      <c r="AD28" s="33">
        <f t="shared" si="20"/>
        <v>0</v>
      </c>
      <c r="AE28" s="30">
        <f t="shared" si="20"/>
        <v>17</v>
      </c>
      <c r="AF28" s="30">
        <f t="shared" si="20"/>
        <v>55</v>
      </c>
    </row>
    <row r="29" spans="2:32" ht="23.1" customHeight="1" x14ac:dyDescent="0.25">
      <c r="B29" s="44" t="s">
        <v>56</v>
      </c>
      <c r="C29" s="49">
        <v>36</v>
      </c>
      <c r="D29" s="49">
        <v>22</v>
      </c>
      <c r="E29" s="49">
        <v>4</v>
      </c>
      <c r="F29" s="49">
        <v>9</v>
      </c>
      <c r="G29" s="49">
        <v>0</v>
      </c>
      <c r="H29" s="49">
        <v>0</v>
      </c>
      <c r="I29" s="49">
        <v>7</v>
      </c>
      <c r="J29" s="49">
        <v>1</v>
      </c>
      <c r="K29" s="49">
        <v>2</v>
      </c>
      <c r="L29" s="49">
        <v>0</v>
      </c>
      <c r="M29" s="49">
        <v>55</v>
      </c>
      <c r="N29" s="49">
        <v>0</v>
      </c>
      <c r="O29" s="15">
        <f t="shared" si="0"/>
        <v>81</v>
      </c>
      <c r="P29" s="15">
        <f t="shared" si="1"/>
        <v>136</v>
      </c>
      <c r="R29" s="35" t="s">
        <v>153</v>
      </c>
      <c r="S29" s="33">
        <f>SUM(C86:C89)</f>
        <v>1</v>
      </c>
      <c r="T29" s="33">
        <f t="shared" ref="T29:AF29" si="21">SUM(D86:D89)</f>
        <v>5</v>
      </c>
      <c r="U29" s="33">
        <f t="shared" si="21"/>
        <v>2</v>
      </c>
      <c r="V29" s="33">
        <f t="shared" si="21"/>
        <v>1</v>
      </c>
      <c r="W29" s="33">
        <f t="shared" si="21"/>
        <v>0</v>
      </c>
      <c r="X29" s="33">
        <f t="shared" si="21"/>
        <v>0</v>
      </c>
      <c r="Y29" s="33">
        <f t="shared" si="21"/>
        <v>0</v>
      </c>
      <c r="Z29" s="33">
        <f t="shared" si="21"/>
        <v>0</v>
      </c>
      <c r="AA29" s="33">
        <f t="shared" si="21"/>
        <v>0</v>
      </c>
      <c r="AB29" s="33">
        <f t="shared" si="21"/>
        <v>0</v>
      </c>
      <c r="AC29" s="33">
        <f t="shared" si="21"/>
        <v>21</v>
      </c>
      <c r="AD29" s="33">
        <f t="shared" si="21"/>
        <v>0</v>
      </c>
      <c r="AE29" s="30">
        <f t="shared" si="21"/>
        <v>9</v>
      </c>
      <c r="AF29" s="30">
        <f t="shared" si="21"/>
        <v>30</v>
      </c>
    </row>
    <row r="30" spans="2:32" ht="23.1" customHeight="1" x14ac:dyDescent="0.25">
      <c r="B30" s="44" t="s">
        <v>57</v>
      </c>
      <c r="C30" s="49">
        <v>26</v>
      </c>
      <c r="D30" s="49">
        <v>30</v>
      </c>
      <c r="E30" s="49">
        <v>4</v>
      </c>
      <c r="F30" s="49">
        <v>17</v>
      </c>
      <c r="G30" s="49">
        <v>0</v>
      </c>
      <c r="H30" s="49">
        <v>0</v>
      </c>
      <c r="I30" s="49">
        <v>9</v>
      </c>
      <c r="J30" s="49">
        <v>0</v>
      </c>
      <c r="K30" s="49">
        <v>2</v>
      </c>
      <c r="L30" s="49">
        <v>0</v>
      </c>
      <c r="M30" s="49">
        <v>85</v>
      </c>
      <c r="N30" s="49">
        <v>0</v>
      </c>
      <c r="O30" s="15">
        <f t="shared" si="0"/>
        <v>88</v>
      </c>
      <c r="P30" s="15">
        <f t="shared" si="1"/>
        <v>173</v>
      </c>
      <c r="R30" s="35" t="s">
        <v>154</v>
      </c>
      <c r="S30" s="33">
        <f>SUM(C90:C93)</f>
        <v>4</v>
      </c>
      <c r="T30" s="33">
        <f t="shared" ref="T30:AF30" si="22">SUM(D90:D93)</f>
        <v>2</v>
      </c>
      <c r="U30" s="33">
        <f t="shared" si="22"/>
        <v>4</v>
      </c>
      <c r="V30" s="33">
        <f t="shared" si="22"/>
        <v>4</v>
      </c>
      <c r="W30" s="33">
        <f t="shared" si="22"/>
        <v>1</v>
      </c>
      <c r="X30" s="33">
        <f t="shared" si="22"/>
        <v>0</v>
      </c>
      <c r="Y30" s="33">
        <f t="shared" si="22"/>
        <v>0</v>
      </c>
      <c r="Z30" s="33">
        <f t="shared" si="22"/>
        <v>0</v>
      </c>
      <c r="AA30" s="33">
        <f t="shared" si="22"/>
        <v>0</v>
      </c>
      <c r="AB30" s="33">
        <f t="shared" si="22"/>
        <v>0</v>
      </c>
      <c r="AC30" s="33">
        <f t="shared" si="22"/>
        <v>20</v>
      </c>
      <c r="AD30" s="33">
        <f t="shared" si="22"/>
        <v>0</v>
      </c>
      <c r="AE30" s="30">
        <f t="shared" si="22"/>
        <v>15</v>
      </c>
      <c r="AF30" s="30">
        <f t="shared" si="22"/>
        <v>35</v>
      </c>
    </row>
    <row r="31" spans="2:32" ht="23.1" customHeight="1" x14ac:dyDescent="0.25">
      <c r="B31" s="45" t="s">
        <v>58</v>
      </c>
      <c r="C31" s="49">
        <v>20</v>
      </c>
      <c r="D31" s="49">
        <v>21</v>
      </c>
      <c r="E31" s="49">
        <v>5</v>
      </c>
      <c r="F31" s="49">
        <v>6</v>
      </c>
      <c r="G31" s="49">
        <v>17</v>
      </c>
      <c r="H31" s="49">
        <v>0</v>
      </c>
      <c r="I31" s="49">
        <v>0</v>
      </c>
      <c r="J31" s="49">
        <v>13</v>
      </c>
      <c r="K31" s="49">
        <v>2</v>
      </c>
      <c r="L31" s="49">
        <v>2</v>
      </c>
      <c r="M31" s="49">
        <v>81</v>
      </c>
      <c r="N31" s="49">
        <v>0</v>
      </c>
      <c r="O31" s="15">
        <f t="shared" si="0"/>
        <v>86</v>
      </c>
      <c r="P31" s="15">
        <f t="shared" si="1"/>
        <v>167</v>
      </c>
      <c r="R31" s="35" t="s">
        <v>155</v>
      </c>
      <c r="S31" s="33">
        <f>SUM(C94:C97)</f>
        <v>18</v>
      </c>
      <c r="T31" s="33">
        <f t="shared" ref="T31:AF31" si="23">SUM(D94:D97)</f>
        <v>12</v>
      </c>
      <c r="U31" s="33">
        <f t="shared" si="23"/>
        <v>0</v>
      </c>
      <c r="V31" s="33">
        <f t="shared" si="23"/>
        <v>10</v>
      </c>
      <c r="W31" s="33">
        <f t="shared" si="23"/>
        <v>0</v>
      </c>
      <c r="X31" s="33">
        <f t="shared" si="23"/>
        <v>0</v>
      </c>
      <c r="Y31" s="33">
        <f t="shared" si="23"/>
        <v>1</v>
      </c>
      <c r="Z31" s="33">
        <f t="shared" si="23"/>
        <v>0</v>
      </c>
      <c r="AA31" s="33">
        <f t="shared" si="23"/>
        <v>0</v>
      </c>
      <c r="AB31" s="33">
        <f t="shared" si="23"/>
        <v>0</v>
      </c>
      <c r="AC31" s="33">
        <f t="shared" si="23"/>
        <v>43</v>
      </c>
      <c r="AD31" s="33">
        <f t="shared" si="23"/>
        <v>0</v>
      </c>
      <c r="AE31" s="30">
        <f t="shared" si="23"/>
        <v>41</v>
      </c>
      <c r="AF31" s="30">
        <f t="shared" si="23"/>
        <v>84</v>
      </c>
    </row>
    <row r="32" spans="2:32" ht="23.1" customHeight="1" x14ac:dyDescent="0.25">
      <c r="B32" s="45" t="s">
        <v>59</v>
      </c>
      <c r="C32" s="49">
        <v>42</v>
      </c>
      <c r="D32" s="49">
        <v>22</v>
      </c>
      <c r="E32" s="49">
        <v>6</v>
      </c>
      <c r="F32" s="49">
        <v>17</v>
      </c>
      <c r="G32" s="49">
        <v>0</v>
      </c>
      <c r="H32" s="49">
        <v>0</v>
      </c>
      <c r="I32" s="49">
        <v>13</v>
      </c>
      <c r="J32" s="49">
        <v>2</v>
      </c>
      <c r="K32" s="49">
        <v>2</v>
      </c>
      <c r="L32" s="49">
        <v>0</v>
      </c>
      <c r="M32" s="49">
        <v>81</v>
      </c>
      <c r="N32" s="49">
        <v>1</v>
      </c>
      <c r="O32" s="15">
        <f t="shared" si="0"/>
        <v>105</v>
      </c>
      <c r="P32" s="15">
        <f t="shared" si="1"/>
        <v>186</v>
      </c>
      <c r="R32" s="32" t="s">
        <v>156</v>
      </c>
      <c r="S32" s="33">
        <f>SUM(C98:C101)</f>
        <v>102</v>
      </c>
      <c r="T32" s="33">
        <f t="shared" ref="T32:AF32" si="24">SUM(D98:D101)</f>
        <v>107</v>
      </c>
      <c r="U32" s="33">
        <f t="shared" si="24"/>
        <v>6</v>
      </c>
      <c r="V32" s="33">
        <f t="shared" si="24"/>
        <v>11</v>
      </c>
      <c r="W32" s="33">
        <f t="shared" si="24"/>
        <v>0</v>
      </c>
      <c r="X32" s="33">
        <f t="shared" si="24"/>
        <v>0</v>
      </c>
      <c r="Y32" s="33">
        <f t="shared" si="24"/>
        <v>0</v>
      </c>
      <c r="Z32" s="33">
        <f t="shared" si="24"/>
        <v>1</v>
      </c>
      <c r="AA32" s="33">
        <f t="shared" si="24"/>
        <v>0</v>
      </c>
      <c r="AB32" s="33">
        <f t="shared" si="24"/>
        <v>0</v>
      </c>
      <c r="AC32" s="33">
        <f t="shared" si="24"/>
        <v>101</v>
      </c>
      <c r="AD32" s="33">
        <f t="shared" si="24"/>
        <v>0</v>
      </c>
      <c r="AE32" s="30">
        <f t="shared" si="24"/>
        <v>227</v>
      </c>
      <c r="AF32" s="30">
        <f t="shared" si="24"/>
        <v>328</v>
      </c>
    </row>
    <row r="33" spans="2:32" ht="23.1" customHeight="1" x14ac:dyDescent="0.25">
      <c r="B33" s="44" t="s">
        <v>60</v>
      </c>
      <c r="C33" s="49">
        <v>24</v>
      </c>
      <c r="D33" s="49">
        <v>13</v>
      </c>
      <c r="E33" s="49">
        <v>3</v>
      </c>
      <c r="F33" s="49">
        <v>15</v>
      </c>
      <c r="G33" s="49">
        <v>0</v>
      </c>
      <c r="H33" s="49">
        <v>0</v>
      </c>
      <c r="I33" s="49">
        <v>9</v>
      </c>
      <c r="J33" s="49">
        <v>1</v>
      </c>
      <c r="K33" s="49">
        <v>0</v>
      </c>
      <c r="L33" s="49">
        <v>0</v>
      </c>
      <c r="M33" s="49">
        <v>60</v>
      </c>
      <c r="N33" s="49">
        <v>0</v>
      </c>
      <c r="O33" s="15">
        <f t="shared" si="0"/>
        <v>65</v>
      </c>
      <c r="P33" s="15">
        <f t="shared" si="1"/>
        <v>125</v>
      </c>
      <c r="R33" s="32" t="s">
        <v>157</v>
      </c>
      <c r="S33" s="33">
        <f>SUM(C102:C105)</f>
        <v>172</v>
      </c>
      <c r="T33" s="33">
        <f t="shared" ref="T33:AF33" si="25">SUM(D102:D105)</f>
        <v>216</v>
      </c>
      <c r="U33" s="33">
        <f t="shared" si="25"/>
        <v>29</v>
      </c>
      <c r="V33" s="33">
        <f t="shared" si="25"/>
        <v>42</v>
      </c>
      <c r="W33" s="33">
        <f t="shared" si="25"/>
        <v>0</v>
      </c>
      <c r="X33" s="33">
        <f t="shared" si="25"/>
        <v>2</v>
      </c>
      <c r="Y33" s="33">
        <f t="shared" si="25"/>
        <v>5</v>
      </c>
      <c r="Z33" s="33">
        <f t="shared" si="25"/>
        <v>0</v>
      </c>
      <c r="AA33" s="33">
        <f t="shared" si="25"/>
        <v>0</v>
      </c>
      <c r="AB33" s="33">
        <f t="shared" si="25"/>
        <v>0</v>
      </c>
      <c r="AC33" s="33">
        <f t="shared" si="25"/>
        <v>99</v>
      </c>
      <c r="AD33" s="33">
        <f t="shared" si="25"/>
        <v>0</v>
      </c>
      <c r="AE33" s="30">
        <f t="shared" si="25"/>
        <v>466</v>
      </c>
      <c r="AF33" s="30">
        <f t="shared" si="25"/>
        <v>565</v>
      </c>
    </row>
    <row r="34" spans="2:32" ht="23.1" customHeight="1" x14ac:dyDescent="0.25">
      <c r="B34" s="45" t="s">
        <v>61</v>
      </c>
      <c r="C34" s="49">
        <v>20</v>
      </c>
      <c r="D34" s="49">
        <v>15</v>
      </c>
      <c r="E34" s="49">
        <v>8</v>
      </c>
      <c r="F34" s="49">
        <v>0</v>
      </c>
      <c r="G34" s="49">
        <v>0</v>
      </c>
      <c r="H34" s="49">
        <v>4</v>
      </c>
      <c r="I34" s="49">
        <v>0</v>
      </c>
      <c r="J34" s="49">
        <v>0</v>
      </c>
      <c r="K34" s="49">
        <v>0</v>
      </c>
      <c r="L34" s="49">
        <v>0</v>
      </c>
      <c r="M34" s="49">
        <v>64</v>
      </c>
      <c r="N34" s="49">
        <v>0</v>
      </c>
      <c r="O34" s="15">
        <f t="shared" si="0"/>
        <v>47</v>
      </c>
      <c r="P34" s="15">
        <f t="shared" si="1"/>
        <v>111</v>
      </c>
      <c r="R34" s="37" t="s">
        <v>90</v>
      </c>
      <c r="S34" s="38">
        <f t="shared" ref="S34:AF34" si="26">MAX(S10:S12)</f>
        <v>269</v>
      </c>
      <c r="T34" s="38">
        <f t="shared" si="26"/>
        <v>177</v>
      </c>
      <c r="U34" s="38">
        <f t="shared" si="26"/>
        <v>41</v>
      </c>
      <c r="V34" s="38">
        <f t="shared" si="26"/>
        <v>48</v>
      </c>
      <c r="W34" s="38">
        <f t="shared" si="26"/>
        <v>2</v>
      </c>
      <c r="X34" s="38">
        <f t="shared" si="26"/>
        <v>0</v>
      </c>
      <c r="Y34" s="38">
        <f t="shared" si="26"/>
        <v>26</v>
      </c>
      <c r="Z34" s="38">
        <f t="shared" si="26"/>
        <v>4</v>
      </c>
      <c r="AA34" s="38">
        <f t="shared" si="26"/>
        <v>3</v>
      </c>
      <c r="AB34" s="38">
        <f t="shared" si="26"/>
        <v>0</v>
      </c>
      <c r="AC34" s="38">
        <f t="shared" si="26"/>
        <v>398</v>
      </c>
      <c r="AD34" s="38">
        <f t="shared" si="26"/>
        <v>0</v>
      </c>
      <c r="AE34" s="39">
        <f t="shared" si="26"/>
        <v>552</v>
      </c>
      <c r="AF34" s="39">
        <f t="shared" si="26"/>
        <v>950</v>
      </c>
    </row>
    <row r="35" spans="2:32" ht="23.1" customHeight="1" x14ac:dyDescent="0.25">
      <c r="B35" s="45" t="s">
        <v>62</v>
      </c>
      <c r="C35" s="49">
        <v>27</v>
      </c>
      <c r="D35" s="49">
        <v>21</v>
      </c>
      <c r="E35" s="49">
        <v>2</v>
      </c>
      <c r="F35" s="49">
        <v>12</v>
      </c>
      <c r="G35" s="49">
        <v>0</v>
      </c>
      <c r="H35" s="49">
        <v>0</v>
      </c>
      <c r="I35" s="49">
        <v>10</v>
      </c>
      <c r="J35" s="49">
        <v>0</v>
      </c>
      <c r="K35" s="49">
        <v>2</v>
      </c>
      <c r="L35" s="49">
        <v>0</v>
      </c>
      <c r="M35" s="49">
        <v>70</v>
      </c>
      <c r="N35" s="49">
        <v>0</v>
      </c>
      <c r="O35" s="15">
        <f t="shared" si="0"/>
        <v>74</v>
      </c>
      <c r="P35" s="15">
        <f t="shared" si="1"/>
        <v>144</v>
      </c>
      <c r="R35" s="37" t="s">
        <v>91</v>
      </c>
      <c r="S35" s="38">
        <f t="shared" ref="S35:AF35" si="27">MAX(S13:S18)</f>
        <v>132</v>
      </c>
      <c r="T35" s="38">
        <f t="shared" si="27"/>
        <v>107</v>
      </c>
      <c r="U35" s="38">
        <f t="shared" si="27"/>
        <v>30</v>
      </c>
      <c r="V35" s="38">
        <f t="shared" si="27"/>
        <v>55</v>
      </c>
      <c r="W35" s="38">
        <f t="shared" si="27"/>
        <v>17</v>
      </c>
      <c r="X35" s="38">
        <f t="shared" si="27"/>
        <v>4</v>
      </c>
      <c r="Y35" s="38">
        <f t="shared" si="27"/>
        <v>37</v>
      </c>
      <c r="Z35" s="38">
        <f t="shared" si="27"/>
        <v>16</v>
      </c>
      <c r="AA35" s="38">
        <f t="shared" si="27"/>
        <v>7</v>
      </c>
      <c r="AB35" s="38">
        <f t="shared" si="27"/>
        <v>5</v>
      </c>
      <c r="AC35" s="38">
        <f t="shared" si="27"/>
        <v>409</v>
      </c>
      <c r="AD35" s="38">
        <f t="shared" si="27"/>
        <v>1</v>
      </c>
      <c r="AE35" s="39">
        <f t="shared" si="27"/>
        <v>363</v>
      </c>
      <c r="AF35" s="39">
        <f t="shared" si="27"/>
        <v>772</v>
      </c>
    </row>
    <row r="36" spans="2:32" ht="23.1" customHeight="1" x14ac:dyDescent="0.25">
      <c r="B36" s="45" t="s">
        <v>63</v>
      </c>
      <c r="C36" s="49">
        <v>30</v>
      </c>
      <c r="D36" s="49">
        <v>13</v>
      </c>
      <c r="E36" s="49">
        <v>3</v>
      </c>
      <c r="F36" s="49">
        <v>15</v>
      </c>
      <c r="G36" s="49">
        <v>0</v>
      </c>
      <c r="H36" s="49">
        <v>0</v>
      </c>
      <c r="I36" s="49">
        <v>7</v>
      </c>
      <c r="J36" s="49">
        <v>0</v>
      </c>
      <c r="K36" s="49">
        <v>0</v>
      </c>
      <c r="L36" s="49">
        <v>0</v>
      </c>
      <c r="M36" s="49">
        <v>66</v>
      </c>
      <c r="N36" s="49">
        <v>0</v>
      </c>
      <c r="O36" s="15">
        <f t="shared" si="0"/>
        <v>68</v>
      </c>
      <c r="P36" s="15">
        <f t="shared" si="1"/>
        <v>134</v>
      </c>
      <c r="R36" s="37" t="s">
        <v>92</v>
      </c>
      <c r="S36" s="38">
        <f t="shared" ref="S36:AF36" si="28">MAX(S19:S21)</f>
        <v>174</v>
      </c>
      <c r="T36" s="38">
        <f t="shared" si="28"/>
        <v>124</v>
      </c>
      <c r="U36" s="38">
        <f t="shared" si="28"/>
        <v>27</v>
      </c>
      <c r="V36" s="38">
        <f t="shared" si="28"/>
        <v>94</v>
      </c>
      <c r="W36" s="38">
        <f t="shared" si="28"/>
        <v>4</v>
      </c>
      <c r="X36" s="38">
        <f t="shared" si="28"/>
        <v>0</v>
      </c>
      <c r="Y36" s="38">
        <f t="shared" si="28"/>
        <v>32</v>
      </c>
      <c r="Z36" s="38">
        <f t="shared" si="28"/>
        <v>5</v>
      </c>
      <c r="AA36" s="38">
        <f t="shared" si="28"/>
        <v>8</v>
      </c>
      <c r="AB36" s="38">
        <f t="shared" si="28"/>
        <v>1</v>
      </c>
      <c r="AC36" s="38">
        <f t="shared" si="28"/>
        <v>374</v>
      </c>
      <c r="AD36" s="38">
        <f t="shared" si="28"/>
        <v>0</v>
      </c>
      <c r="AE36" s="39">
        <f t="shared" si="28"/>
        <v>431</v>
      </c>
      <c r="AF36" s="39">
        <f t="shared" si="28"/>
        <v>775</v>
      </c>
    </row>
    <row r="37" spans="2:32" ht="23.1" customHeight="1" x14ac:dyDescent="0.25">
      <c r="B37" s="44" t="s">
        <v>64</v>
      </c>
      <c r="C37" s="49">
        <v>32</v>
      </c>
      <c r="D37" s="49">
        <v>18</v>
      </c>
      <c r="E37" s="49">
        <v>4</v>
      </c>
      <c r="F37" s="49">
        <v>9</v>
      </c>
      <c r="G37" s="49">
        <v>0</v>
      </c>
      <c r="H37" s="49">
        <v>0</v>
      </c>
      <c r="I37" s="49">
        <v>6</v>
      </c>
      <c r="J37" s="49">
        <v>0</v>
      </c>
      <c r="K37" s="49">
        <v>2</v>
      </c>
      <c r="L37" s="49">
        <v>0</v>
      </c>
      <c r="M37" s="49">
        <v>72</v>
      </c>
      <c r="N37" s="49">
        <v>0</v>
      </c>
      <c r="O37" s="15">
        <f t="shared" si="0"/>
        <v>71</v>
      </c>
      <c r="P37" s="15">
        <f t="shared" si="1"/>
        <v>143</v>
      </c>
      <c r="R37" s="36" t="s">
        <v>85</v>
      </c>
      <c r="S37" s="34">
        <f t="shared" ref="S37:AF37" si="29">SUM(S10:S12)</f>
        <v>638</v>
      </c>
      <c r="T37" s="16">
        <f t="shared" si="29"/>
        <v>465</v>
      </c>
      <c r="U37" s="16">
        <f t="shared" si="29"/>
        <v>100</v>
      </c>
      <c r="V37" s="16">
        <f t="shared" si="29"/>
        <v>133</v>
      </c>
      <c r="W37" s="16">
        <f t="shared" si="29"/>
        <v>2</v>
      </c>
      <c r="X37" s="16">
        <f t="shared" si="29"/>
        <v>0</v>
      </c>
      <c r="Y37" s="16">
        <f t="shared" si="29"/>
        <v>73</v>
      </c>
      <c r="Z37" s="16">
        <f t="shared" si="29"/>
        <v>8</v>
      </c>
      <c r="AA37" s="16">
        <f t="shared" si="29"/>
        <v>7</v>
      </c>
      <c r="AB37" s="16">
        <f t="shared" si="29"/>
        <v>0</v>
      </c>
      <c r="AC37" s="16">
        <f t="shared" si="29"/>
        <v>1151</v>
      </c>
      <c r="AD37" s="16">
        <f t="shared" si="29"/>
        <v>0</v>
      </c>
      <c r="AE37" s="31">
        <f t="shared" si="29"/>
        <v>1426</v>
      </c>
      <c r="AF37" s="31">
        <f t="shared" si="29"/>
        <v>2577</v>
      </c>
    </row>
    <row r="38" spans="2:32" ht="23.1" customHeight="1" x14ac:dyDescent="0.25">
      <c r="B38" s="45" t="s">
        <v>65</v>
      </c>
      <c r="C38" s="49">
        <v>38</v>
      </c>
      <c r="D38" s="49">
        <v>25</v>
      </c>
      <c r="E38" s="49">
        <v>6</v>
      </c>
      <c r="F38" s="49">
        <v>12</v>
      </c>
      <c r="G38" s="49">
        <v>0</v>
      </c>
      <c r="H38" s="49">
        <v>0</v>
      </c>
      <c r="I38" s="49">
        <v>13</v>
      </c>
      <c r="J38" s="49">
        <v>2</v>
      </c>
      <c r="K38" s="49">
        <v>1</v>
      </c>
      <c r="L38" s="49">
        <v>0</v>
      </c>
      <c r="M38" s="49">
        <v>68</v>
      </c>
      <c r="N38" s="49">
        <v>0</v>
      </c>
      <c r="O38" s="15">
        <f t="shared" si="0"/>
        <v>97</v>
      </c>
      <c r="P38" s="15">
        <f t="shared" si="1"/>
        <v>165</v>
      </c>
      <c r="R38" s="27" t="s">
        <v>86</v>
      </c>
      <c r="S38" s="16">
        <f t="shared" ref="S38:AF38" si="30">SUM(S13:S18)</f>
        <v>683</v>
      </c>
      <c r="T38" s="16">
        <f t="shared" si="30"/>
        <v>523</v>
      </c>
      <c r="U38" s="16">
        <f t="shared" si="30"/>
        <v>124</v>
      </c>
      <c r="V38" s="16">
        <f t="shared" si="30"/>
        <v>276</v>
      </c>
      <c r="W38" s="16">
        <f t="shared" si="30"/>
        <v>22</v>
      </c>
      <c r="X38" s="16">
        <f t="shared" si="30"/>
        <v>5</v>
      </c>
      <c r="Y38" s="16">
        <f t="shared" si="30"/>
        <v>187</v>
      </c>
      <c r="Z38" s="16">
        <f t="shared" si="30"/>
        <v>34</v>
      </c>
      <c r="AA38" s="16">
        <f t="shared" si="30"/>
        <v>30</v>
      </c>
      <c r="AB38" s="16">
        <f t="shared" si="30"/>
        <v>9</v>
      </c>
      <c r="AC38" s="16">
        <f t="shared" si="30"/>
        <v>1786</v>
      </c>
      <c r="AD38" s="16">
        <f t="shared" si="30"/>
        <v>1</v>
      </c>
      <c r="AE38" s="31">
        <f t="shared" si="30"/>
        <v>1894</v>
      </c>
      <c r="AF38" s="31">
        <f t="shared" si="30"/>
        <v>3680</v>
      </c>
    </row>
    <row r="39" spans="2:32" ht="23.1" customHeight="1" x14ac:dyDescent="0.25">
      <c r="B39" s="45" t="s">
        <v>66</v>
      </c>
      <c r="C39" s="49">
        <v>27</v>
      </c>
      <c r="D39" s="49">
        <v>20</v>
      </c>
      <c r="E39" s="49">
        <v>6</v>
      </c>
      <c r="F39" s="49">
        <v>9</v>
      </c>
      <c r="G39" s="49">
        <v>0</v>
      </c>
      <c r="H39" s="49">
        <v>0</v>
      </c>
      <c r="I39" s="49">
        <v>8</v>
      </c>
      <c r="J39" s="49">
        <v>2</v>
      </c>
      <c r="K39" s="49">
        <v>3</v>
      </c>
      <c r="L39" s="49">
        <v>0</v>
      </c>
      <c r="M39" s="49">
        <v>85</v>
      </c>
      <c r="N39" s="49">
        <v>0</v>
      </c>
      <c r="O39" s="15">
        <f t="shared" si="0"/>
        <v>75</v>
      </c>
      <c r="P39" s="15">
        <f t="shared" si="1"/>
        <v>160</v>
      </c>
      <c r="R39" s="28" t="s">
        <v>87</v>
      </c>
      <c r="S39" s="16">
        <f t="shared" ref="S39:AF39" si="31">SUM(S19:S21)</f>
        <v>498</v>
      </c>
      <c r="T39" s="16">
        <f t="shared" si="31"/>
        <v>311</v>
      </c>
      <c r="U39" s="16">
        <f t="shared" si="31"/>
        <v>73</v>
      </c>
      <c r="V39" s="16">
        <f t="shared" si="31"/>
        <v>248</v>
      </c>
      <c r="W39" s="16">
        <f t="shared" si="31"/>
        <v>7</v>
      </c>
      <c r="X39" s="16">
        <f t="shared" si="31"/>
        <v>0</v>
      </c>
      <c r="Y39" s="16">
        <f t="shared" si="31"/>
        <v>69</v>
      </c>
      <c r="Z39" s="16">
        <f t="shared" si="31"/>
        <v>12</v>
      </c>
      <c r="AA39" s="16">
        <f t="shared" si="31"/>
        <v>17</v>
      </c>
      <c r="AB39" s="16">
        <f t="shared" si="31"/>
        <v>1</v>
      </c>
      <c r="AC39" s="16">
        <f t="shared" si="31"/>
        <v>1063</v>
      </c>
      <c r="AD39" s="16">
        <f t="shared" si="31"/>
        <v>0</v>
      </c>
      <c r="AE39" s="31">
        <f t="shared" si="31"/>
        <v>1236</v>
      </c>
      <c r="AF39" s="31">
        <f t="shared" si="31"/>
        <v>2299</v>
      </c>
    </row>
    <row r="40" spans="2:32" ht="23.1" customHeight="1" x14ac:dyDescent="0.25">
      <c r="B40" s="45" t="s">
        <v>67</v>
      </c>
      <c r="C40" s="49">
        <v>27</v>
      </c>
      <c r="D40" s="49">
        <v>13</v>
      </c>
      <c r="E40" s="49">
        <v>6</v>
      </c>
      <c r="F40" s="49">
        <v>15</v>
      </c>
      <c r="G40" s="49">
        <v>2</v>
      </c>
      <c r="H40" s="49">
        <v>1</v>
      </c>
      <c r="I40" s="49">
        <v>8</v>
      </c>
      <c r="J40" s="49">
        <v>1</v>
      </c>
      <c r="K40" s="49">
        <v>0</v>
      </c>
      <c r="L40" s="49">
        <v>0</v>
      </c>
      <c r="M40" s="49">
        <v>65</v>
      </c>
      <c r="N40" s="49">
        <v>0</v>
      </c>
      <c r="O40" s="15">
        <f t="shared" si="0"/>
        <v>73</v>
      </c>
      <c r="P40" s="15">
        <f t="shared" si="1"/>
        <v>138</v>
      </c>
      <c r="R40" s="5" t="s">
        <v>17</v>
      </c>
      <c r="S40" s="16">
        <f t="shared" ref="S40:AF40" si="32">SUM(S10:S21)</f>
        <v>1819</v>
      </c>
      <c r="T40" s="16">
        <f t="shared" si="32"/>
        <v>1299</v>
      </c>
      <c r="U40" s="16">
        <f t="shared" si="32"/>
        <v>297</v>
      </c>
      <c r="V40" s="16">
        <f t="shared" si="32"/>
        <v>657</v>
      </c>
      <c r="W40" s="16">
        <f t="shared" si="32"/>
        <v>31</v>
      </c>
      <c r="X40" s="16">
        <f t="shared" si="32"/>
        <v>5</v>
      </c>
      <c r="Y40" s="16">
        <f t="shared" si="32"/>
        <v>329</v>
      </c>
      <c r="Z40" s="16">
        <f t="shared" si="32"/>
        <v>54</v>
      </c>
      <c r="AA40" s="16">
        <f t="shared" si="32"/>
        <v>54</v>
      </c>
      <c r="AB40" s="16">
        <f t="shared" si="32"/>
        <v>10</v>
      </c>
      <c r="AC40" s="16">
        <f t="shared" si="32"/>
        <v>4000</v>
      </c>
      <c r="AD40" s="16">
        <f t="shared" si="32"/>
        <v>1</v>
      </c>
      <c r="AE40" s="31">
        <f t="shared" si="32"/>
        <v>4556</v>
      </c>
      <c r="AF40" s="31">
        <f t="shared" si="32"/>
        <v>8556</v>
      </c>
    </row>
    <row r="41" spans="2:32" ht="23.1" customHeight="1" x14ac:dyDescent="0.25">
      <c r="B41" s="44" t="s">
        <v>68</v>
      </c>
      <c r="C41" s="49">
        <v>18</v>
      </c>
      <c r="D41" s="49">
        <v>14</v>
      </c>
      <c r="E41" s="49">
        <v>4</v>
      </c>
      <c r="F41" s="49">
        <v>7</v>
      </c>
      <c r="G41" s="49">
        <v>0</v>
      </c>
      <c r="H41" s="49">
        <v>0</v>
      </c>
      <c r="I41" s="49">
        <v>8</v>
      </c>
      <c r="J41" s="49">
        <v>2</v>
      </c>
      <c r="K41" s="49">
        <v>3</v>
      </c>
      <c r="L41" s="49">
        <v>1</v>
      </c>
      <c r="M41" s="49">
        <v>50</v>
      </c>
      <c r="N41" s="49">
        <v>0</v>
      </c>
      <c r="O41" s="15">
        <f t="shared" si="0"/>
        <v>57</v>
      </c>
      <c r="P41" s="15">
        <f t="shared" si="1"/>
        <v>107</v>
      </c>
      <c r="R41" s="5" t="s">
        <v>159</v>
      </c>
      <c r="S41" s="16">
        <f>SUM(S10:S33)</f>
        <v>2493</v>
      </c>
      <c r="T41" s="16">
        <f t="shared" ref="T41:AF41" si="33">SUM(T10:T33)</f>
        <v>2069</v>
      </c>
      <c r="U41" s="16">
        <f t="shared" si="33"/>
        <v>424</v>
      </c>
      <c r="V41" s="16">
        <f t="shared" si="33"/>
        <v>808</v>
      </c>
      <c r="W41" s="16">
        <f t="shared" si="33"/>
        <v>33</v>
      </c>
      <c r="X41" s="16">
        <f t="shared" si="33"/>
        <v>13</v>
      </c>
      <c r="Y41" s="16">
        <f t="shared" si="33"/>
        <v>374</v>
      </c>
      <c r="Z41" s="16">
        <f t="shared" si="33"/>
        <v>79</v>
      </c>
      <c r="AA41" s="16">
        <f t="shared" si="33"/>
        <v>54</v>
      </c>
      <c r="AB41" s="16">
        <f t="shared" si="33"/>
        <v>10</v>
      </c>
      <c r="AC41" s="16">
        <f t="shared" si="33"/>
        <v>5241</v>
      </c>
      <c r="AD41" s="16">
        <f t="shared" si="33"/>
        <v>2</v>
      </c>
      <c r="AE41" s="31">
        <f t="shared" si="33"/>
        <v>6359</v>
      </c>
      <c r="AF41" s="31">
        <f t="shared" si="33"/>
        <v>11600</v>
      </c>
    </row>
    <row r="42" spans="2:32" ht="23.1" customHeight="1" x14ac:dyDescent="0.25">
      <c r="B42" s="45" t="s">
        <v>69</v>
      </c>
      <c r="C42" s="49">
        <v>27</v>
      </c>
      <c r="D42" s="49">
        <v>21</v>
      </c>
      <c r="E42" s="49">
        <v>7</v>
      </c>
      <c r="F42" s="49">
        <v>10</v>
      </c>
      <c r="G42" s="49">
        <v>0</v>
      </c>
      <c r="H42" s="49">
        <v>0</v>
      </c>
      <c r="I42" s="49">
        <v>9</v>
      </c>
      <c r="J42" s="49">
        <v>0</v>
      </c>
      <c r="K42" s="49">
        <v>1</v>
      </c>
      <c r="L42" s="49">
        <v>1</v>
      </c>
      <c r="M42" s="49">
        <v>62</v>
      </c>
      <c r="N42" s="49">
        <v>0</v>
      </c>
      <c r="O42" s="15">
        <f t="shared" si="0"/>
        <v>76</v>
      </c>
      <c r="P42" s="15">
        <f t="shared" si="1"/>
        <v>138</v>
      </c>
      <c r="R42" s="5" t="s">
        <v>160</v>
      </c>
      <c r="S42" s="47">
        <f>S41/S40</f>
        <v>1.3705332600329851</v>
      </c>
      <c r="T42" s="47">
        <f t="shared" ref="T42:AF42" si="34">T41/T40</f>
        <v>1.5927636643571979</v>
      </c>
      <c r="U42" s="47">
        <f t="shared" si="34"/>
        <v>1.4276094276094276</v>
      </c>
      <c r="V42" s="47">
        <f t="shared" si="34"/>
        <v>1.2298325722983257</v>
      </c>
      <c r="W42" s="47">
        <f t="shared" si="34"/>
        <v>1.064516129032258</v>
      </c>
      <c r="X42" s="47">
        <f t="shared" si="34"/>
        <v>2.6</v>
      </c>
      <c r="Y42" s="47">
        <f t="shared" si="34"/>
        <v>1.1367781155015197</v>
      </c>
      <c r="Z42" s="47">
        <f t="shared" si="34"/>
        <v>1.462962962962963</v>
      </c>
      <c r="AA42" s="47">
        <f t="shared" si="34"/>
        <v>1</v>
      </c>
      <c r="AB42" s="47">
        <f t="shared" si="34"/>
        <v>1</v>
      </c>
      <c r="AC42" s="47">
        <f t="shared" si="34"/>
        <v>1.3102499999999999</v>
      </c>
      <c r="AD42" s="47">
        <f t="shared" si="34"/>
        <v>2</v>
      </c>
      <c r="AE42" s="47">
        <f t="shared" si="34"/>
        <v>1.3957418788410887</v>
      </c>
      <c r="AF42" s="47">
        <f t="shared" si="34"/>
        <v>1.3557737260402056</v>
      </c>
    </row>
    <row r="43" spans="2:32" ht="23.1" customHeight="1" x14ac:dyDescent="0.25">
      <c r="B43" s="44" t="s">
        <v>70</v>
      </c>
      <c r="C43" s="49">
        <v>19</v>
      </c>
      <c r="D43" s="49">
        <v>20</v>
      </c>
      <c r="E43" s="49">
        <v>3</v>
      </c>
      <c r="F43" s="49">
        <v>15</v>
      </c>
      <c r="G43" s="49">
        <v>1</v>
      </c>
      <c r="H43" s="49">
        <v>0</v>
      </c>
      <c r="I43" s="49">
        <v>10</v>
      </c>
      <c r="J43" s="49">
        <v>2</v>
      </c>
      <c r="K43" s="49">
        <v>0</v>
      </c>
      <c r="L43" s="49">
        <v>3</v>
      </c>
      <c r="M43" s="49">
        <v>60</v>
      </c>
      <c r="N43" s="49">
        <v>0</v>
      </c>
      <c r="O43" s="15">
        <f t="shared" si="0"/>
        <v>73</v>
      </c>
      <c r="P43" s="15">
        <f t="shared" si="1"/>
        <v>133</v>
      </c>
    </row>
    <row r="44" spans="2:32" ht="23.1" customHeight="1" x14ac:dyDescent="0.25">
      <c r="B44" s="46" t="s">
        <v>71</v>
      </c>
      <c r="C44" s="49">
        <v>23</v>
      </c>
      <c r="D44" s="49">
        <v>31</v>
      </c>
      <c r="E44" s="49">
        <v>8</v>
      </c>
      <c r="F44" s="49">
        <v>10</v>
      </c>
      <c r="G44" s="49">
        <v>0</v>
      </c>
      <c r="H44" s="49">
        <v>0</v>
      </c>
      <c r="I44" s="49">
        <v>4</v>
      </c>
      <c r="J44" s="49">
        <v>1</v>
      </c>
      <c r="K44" s="49">
        <v>3</v>
      </c>
      <c r="L44" s="49">
        <v>0</v>
      </c>
      <c r="M44" s="49">
        <v>70</v>
      </c>
      <c r="N44" s="49">
        <v>0</v>
      </c>
      <c r="O44" s="15">
        <f t="shared" si="0"/>
        <v>80</v>
      </c>
      <c r="P44" s="15">
        <f t="shared" si="1"/>
        <v>150</v>
      </c>
    </row>
    <row r="45" spans="2:32" ht="23.1" customHeight="1" x14ac:dyDescent="0.25">
      <c r="B45" s="44" t="s">
        <v>72</v>
      </c>
      <c r="C45" s="49">
        <v>20</v>
      </c>
      <c r="D45" s="49">
        <v>26</v>
      </c>
      <c r="E45" s="49">
        <v>3</v>
      </c>
      <c r="F45" s="49">
        <v>11</v>
      </c>
      <c r="G45" s="49">
        <v>0</v>
      </c>
      <c r="H45" s="49">
        <v>0</v>
      </c>
      <c r="I45" s="49">
        <v>9</v>
      </c>
      <c r="J45" s="49">
        <v>0</v>
      </c>
      <c r="K45" s="49">
        <v>0</v>
      </c>
      <c r="L45" s="49">
        <v>1</v>
      </c>
      <c r="M45" s="49">
        <v>56</v>
      </c>
      <c r="N45" s="49">
        <v>0</v>
      </c>
      <c r="O45" s="15">
        <f t="shared" si="0"/>
        <v>70</v>
      </c>
      <c r="P45" s="15">
        <f t="shared" si="1"/>
        <v>126</v>
      </c>
    </row>
    <row r="46" spans="2:32" ht="23.1" customHeight="1" x14ac:dyDescent="0.25">
      <c r="B46" s="45" t="s">
        <v>73</v>
      </c>
      <c r="C46" s="49">
        <v>42</v>
      </c>
      <c r="D46" s="49">
        <v>45</v>
      </c>
      <c r="E46" s="49">
        <v>4</v>
      </c>
      <c r="F46" s="49">
        <v>11</v>
      </c>
      <c r="G46" s="49">
        <v>0</v>
      </c>
      <c r="H46" s="49">
        <v>0</v>
      </c>
      <c r="I46" s="49">
        <v>9</v>
      </c>
      <c r="J46" s="49">
        <v>3</v>
      </c>
      <c r="K46" s="49">
        <v>1</v>
      </c>
      <c r="L46" s="49">
        <v>0</v>
      </c>
      <c r="M46" s="49">
        <v>74</v>
      </c>
      <c r="N46" s="49">
        <v>0</v>
      </c>
      <c r="O46" s="15">
        <f t="shared" si="0"/>
        <v>115</v>
      </c>
      <c r="P46" s="15">
        <f t="shared" si="1"/>
        <v>189</v>
      </c>
      <c r="R46" s="8"/>
      <c r="T46"/>
    </row>
    <row r="47" spans="2:32" ht="23.1" customHeight="1" x14ac:dyDescent="0.25">
      <c r="B47" s="45" t="s">
        <v>74</v>
      </c>
      <c r="C47" s="49">
        <v>40</v>
      </c>
      <c r="D47" s="49">
        <v>28</v>
      </c>
      <c r="E47" s="49">
        <v>3</v>
      </c>
      <c r="F47" s="49">
        <v>12</v>
      </c>
      <c r="G47" s="49">
        <v>0</v>
      </c>
      <c r="H47" s="49">
        <v>0</v>
      </c>
      <c r="I47" s="49">
        <v>10</v>
      </c>
      <c r="J47" s="49">
        <v>0</v>
      </c>
      <c r="K47" s="49">
        <v>2</v>
      </c>
      <c r="L47" s="49">
        <v>0</v>
      </c>
      <c r="M47" s="49">
        <v>85</v>
      </c>
      <c r="N47" s="49">
        <v>0</v>
      </c>
      <c r="O47" s="15">
        <f t="shared" si="0"/>
        <v>95</v>
      </c>
      <c r="P47" s="15">
        <f t="shared" si="1"/>
        <v>180</v>
      </c>
      <c r="R47" s="8"/>
      <c r="T47"/>
    </row>
    <row r="48" spans="2:32" ht="23.1" customHeight="1" x14ac:dyDescent="0.25">
      <c r="B48" s="45" t="s">
        <v>75</v>
      </c>
      <c r="C48" s="49">
        <v>40</v>
      </c>
      <c r="D48" s="49">
        <v>30</v>
      </c>
      <c r="E48" s="49">
        <v>9</v>
      </c>
      <c r="F48" s="49">
        <v>25</v>
      </c>
      <c r="G48" s="49">
        <v>0</v>
      </c>
      <c r="H48" s="49">
        <v>0</v>
      </c>
      <c r="I48" s="49">
        <v>7</v>
      </c>
      <c r="J48" s="49">
        <v>0</v>
      </c>
      <c r="K48" s="49">
        <v>4</v>
      </c>
      <c r="L48" s="49">
        <v>0</v>
      </c>
      <c r="M48" s="49">
        <v>102</v>
      </c>
      <c r="N48" s="49">
        <v>0</v>
      </c>
      <c r="O48" s="15">
        <f t="shared" si="0"/>
        <v>115</v>
      </c>
      <c r="P48" s="15">
        <f t="shared" si="1"/>
        <v>217</v>
      </c>
      <c r="R48" s="8"/>
      <c r="T48"/>
    </row>
    <row r="49" spans="2:20" ht="23.1" customHeight="1" x14ac:dyDescent="0.25">
      <c r="B49" s="44" t="s">
        <v>76</v>
      </c>
      <c r="C49" s="49">
        <v>42</v>
      </c>
      <c r="D49" s="49">
        <v>21</v>
      </c>
      <c r="E49" s="49">
        <v>7</v>
      </c>
      <c r="F49" s="49">
        <v>19</v>
      </c>
      <c r="G49" s="49">
        <v>1</v>
      </c>
      <c r="H49" s="49">
        <v>0</v>
      </c>
      <c r="I49" s="49">
        <v>6</v>
      </c>
      <c r="J49" s="49">
        <v>2</v>
      </c>
      <c r="K49" s="49">
        <v>0</v>
      </c>
      <c r="L49" s="49">
        <v>0</v>
      </c>
      <c r="M49" s="49">
        <v>91</v>
      </c>
      <c r="N49" s="49">
        <v>0</v>
      </c>
      <c r="O49" s="15">
        <f t="shared" si="0"/>
        <v>98</v>
      </c>
      <c r="P49" s="15">
        <f t="shared" si="1"/>
        <v>189</v>
      </c>
      <c r="R49" s="8"/>
      <c r="T49"/>
    </row>
    <row r="50" spans="2:20" ht="23.1" customHeight="1" x14ac:dyDescent="0.25">
      <c r="B50" s="45" t="s">
        <v>77</v>
      </c>
      <c r="C50" s="49">
        <v>40</v>
      </c>
      <c r="D50" s="49">
        <v>15</v>
      </c>
      <c r="E50" s="49">
        <v>5</v>
      </c>
      <c r="F50" s="49">
        <v>18</v>
      </c>
      <c r="G50" s="49">
        <v>2</v>
      </c>
      <c r="H50" s="49">
        <v>0</v>
      </c>
      <c r="I50" s="49">
        <v>5</v>
      </c>
      <c r="J50" s="49">
        <v>1</v>
      </c>
      <c r="K50" s="49">
        <v>1</v>
      </c>
      <c r="L50" s="49">
        <v>1</v>
      </c>
      <c r="M50" s="49">
        <v>87</v>
      </c>
      <c r="N50" s="49">
        <v>0</v>
      </c>
      <c r="O50" s="15">
        <f t="shared" si="0"/>
        <v>88</v>
      </c>
      <c r="P50" s="15">
        <f t="shared" si="1"/>
        <v>175</v>
      </c>
      <c r="R50" s="8"/>
      <c r="T50"/>
    </row>
    <row r="51" spans="2:20" ht="23.1" customHeight="1" x14ac:dyDescent="0.25">
      <c r="B51" s="45" t="s">
        <v>78</v>
      </c>
      <c r="C51" s="49">
        <v>50</v>
      </c>
      <c r="D51" s="49">
        <v>30</v>
      </c>
      <c r="E51" s="49">
        <v>8</v>
      </c>
      <c r="F51" s="49">
        <v>25</v>
      </c>
      <c r="G51" s="49">
        <v>0</v>
      </c>
      <c r="H51" s="49">
        <v>0</v>
      </c>
      <c r="I51" s="49">
        <v>6</v>
      </c>
      <c r="J51" s="49">
        <v>0</v>
      </c>
      <c r="K51" s="49">
        <v>0</v>
      </c>
      <c r="L51" s="49">
        <v>0</v>
      </c>
      <c r="M51" s="49">
        <v>80</v>
      </c>
      <c r="N51" s="49">
        <v>0</v>
      </c>
      <c r="O51" s="15">
        <f t="shared" si="0"/>
        <v>119</v>
      </c>
      <c r="P51" s="15">
        <f t="shared" si="1"/>
        <v>199</v>
      </c>
      <c r="R51" s="8"/>
      <c r="T51"/>
    </row>
    <row r="52" spans="2:20" ht="23.1" customHeight="1" x14ac:dyDescent="0.25">
      <c r="B52" s="45" t="s">
        <v>79</v>
      </c>
      <c r="C52" s="49">
        <v>35</v>
      </c>
      <c r="D52" s="49">
        <v>35</v>
      </c>
      <c r="E52" s="49">
        <v>6</v>
      </c>
      <c r="F52" s="49">
        <v>21</v>
      </c>
      <c r="G52" s="49">
        <v>1</v>
      </c>
      <c r="H52" s="49">
        <v>0</v>
      </c>
      <c r="I52" s="49">
        <v>5</v>
      </c>
      <c r="J52" s="49">
        <v>0</v>
      </c>
      <c r="K52" s="49">
        <v>0</v>
      </c>
      <c r="L52" s="49">
        <v>0</v>
      </c>
      <c r="M52" s="49">
        <v>93</v>
      </c>
      <c r="N52" s="49">
        <v>0</v>
      </c>
      <c r="O52" s="15">
        <f t="shared" si="0"/>
        <v>103</v>
      </c>
      <c r="P52" s="15">
        <f t="shared" si="1"/>
        <v>196</v>
      </c>
      <c r="R52" s="8"/>
      <c r="T52"/>
    </row>
    <row r="53" spans="2:20" ht="23.1" customHeight="1" x14ac:dyDescent="0.25">
      <c r="B53" s="44" t="s">
        <v>80</v>
      </c>
      <c r="C53" s="49">
        <v>49</v>
      </c>
      <c r="D53" s="49">
        <v>29</v>
      </c>
      <c r="E53" s="49">
        <v>8</v>
      </c>
      <c r="F53" s="49">
        <v>23</v>
      </c>
      <c r="G53" s="49">
        <v>1</v>
      </c>
      <c r="H53" s="49">
        <v>0</v>
      </c>
      <c r="I53" s="49">
        <v>6</v>
      </c>
      <c r="J53" s="49">
        <v>4</v>
      </c>
      <c r="K53" s="49">
        <v>1</v>
      </c>
      <c r="L53" s="49">
        <v>0</v>
      </c>
      <c r="M53" s="49">
        <v>77</v>
      </c>
      <c r="N53" s="49">
        <v>0</v>
      </c>
      <c r="O53" s="15">
        <f t="shared" si="0"/>
        <v>121</v>
      </c>
      <c r="P53" s="15">
        <f t="shared" si="1"/>
        <v>198</v>
      </c>
      <c r="R53" s="8"/>
      <c r="T53"/>
    </row>
    <row r="54" spans="2:20" ht="23.1" customHeight="1" x14ac:dyDescent="0.25">
      <c r="B54" s="44" t="s">
        <v>81</v>
      </c>
      <c r="C54" s="49">
        <v>30</v>
      </c>
      <c r="D54" s="49">
        <v>16</v>
      </c>
      <c r="E54" s="49">
        <v>10</v>
      </c>
      <c r="F54" s="49">
        <v>22</v>
      </c>
      <c r="G54" s="49">
        <v>0</v>
      </c>
      <c r="H54" s="49">
        <v>0</v>
      </c>
      <c r="I54" s="49">
        <v>4</v>
      </c>
      <c r="J54" s="49">
        <v>1</v>
      </c>
      <c r="K54" s="49">
        <v>1</v>
      </c>
      <c r="L54" s="49">
        <v>0</v>
      </c>
      <c r="M54" s="49">
        <v>109</v>
      </c>
      <c r="N54" s="49">
        <v>0</v>
      </c>
      <c r="O54" s="15">
        <f t="shared" si="0"/>
        <v>84</v>
      </c>
      <c r="P54" s="15">
        <f t="shared" si="1"/>
        <v>193</v>
      </c>
      <c r="R54" s="8"/>
      <c r="T54"/>
    </row>
    <row r="55" spans="2:20" ht="23.1" customHeight="1" x14ac:dyDescent="0.25">
      <c r="B55" s="44" t="s">
        <v>82</v>
      </c>
      <c r="C55" s="49">
        <v>56</v>
      </c>
      <c r="D55" s="49">
        <v>21</v>
      </c>
      <c r="E55" s="49">
        <v>4</v>
      </c>
      <c r="F55" s="49">
        <v>31</v>
      </c>
      <c r="G55" s="49">
        <v>0</v>
      </c>
      <c r="H55" s="49">
        <v>0</v>
      </c>
      <c r="I55" s="49">
        <v>5</v>
      </c>
      <c r="J55" s="49">
        <v>1</v>
      </c>
      <c r="K55" s="49">
        <v>1</v>
      </c>
      <c r="L55" s="49">
        <v>0</v>
      </c>
      <c r="M55" s="49">
        <v>71</v>
      </c>
      <c r="N55" s="49">
        <v>0</v>
      </c>
      <c r="O55" s="15">
        <f t="shared" si="0"/>
        <v>119</v>
      </c>
      <c r="P55" s="15">
        <f t="shared" si="1"/>
        <v>190</v>
      </c>
      <c r="R55" s="8"/>
      <c r="T55"/>
    </row>
    <row r="56" spans="2:20" ht="23.1" customHeight="1" x14ac:dyDescent="0.25">
      <c r="B56" s="44" t="s">
        <v>83</v>
      </c>
      <c r="C56" s="49">
        <v>37</v>
      </c>
      <c r="D56" s="49">
        <v>19</v>
      </c>
      <c r="E56" s="49">
        <v>3</v>
      </c>
      <c r="F56" s="49">
        <v>21</v>
      </c>
      <c r="G56" s="49">
        <v>0</v>
      </c>
      <c r="H56" s="49">
        <v>0</v>
      </c>
      <c r="I56" s="49">
        <v>2</v>
      </c>
      <c r="J56" s="49">
        <v>0</v>
      </c>
      <c r="K56" s="49">
        <v>2</v>
      </c>
      <c r="L56" s="49">
        <v>0</v>
      </c>
      <c r="M56" s="49">
        <v>83</v>
      </c>
      <c r="N56" s="49">
        <v>0</v>
      </c>
      <c r="O56" s="15">
        <f t="shared" si="0"/>
        <v>84</v>
      </c>
      <c r="P56" s="15">
        <f t="shared" si="1"/>
        <v>167</v>
      </c>
      <c r="R56" s="8"/>
      <c r="T56"/>
    </row>
    <row r="57" spans="2:20" ht="23.1" customHeight="1" x14ac:dyDescent="0.25">
      <c r="B57" s="44" t="s">
        <v>84</v>
      </c>
      <c r="C57" s="49">
        <v>37</v>
      </c>
      <c r="D57" s="49">
        <v>22</v>
      </c>
      <c r="E57" s="49">
        <v>6</v>
      </c>
      <c r="F57" s="49">
        <v>20</v>
      </c>
      <c r="G57" s="49">
        <v>2</v>
      </c>
      <c r="H57" s="49">
        <v>0</v>
      </c>
      <c r="I57" s="49">
        <v>4</v>
      </c>
      <c r="J57" s="49">
        <v>0</v>
      </c>
      <c r="K57" s="49">
        <v>4</v>
      </c>
      <c r="L57" s="49">
        <v>0</v>
      </c>
      <c r="M57" s="49">
        <v>111</v>
      </c>
      <c r="N57" s="49">
        <v>0</v>
      </c>
      <c r="O57" s="15">
        <f t="shared" si="0"/>
        <v>95</v>
      </c>
      <c r="P57" s="15">
        <f t="shared" si="1"/>
        <v>206</v>
      </c>
      <c r="R57" s="8"/>
      <c r="T57"/>
    </row>
    <row r="58" spans="2:20" ht="23.1" customHeight="1" x14ac:dyDescent="0.25">
      <c r="B58" s="44" t="s">
        <v>99</v>
      </c>
      <c r="C58" s="49">
        <v>55</v>
      </c>
      <c r="D58" s="49">
        <v>49</v>
      </c>
      <c r="E58" s="49">
        <v>3</v>
      </c>
      <c r="F58" s="49">
        <v>8</v>
      </c>
      <c r="G58" s="49">
        <v>0</v>
      </c>
      <c r="H58" s="49">
        <v>1</v>
      </c>
      <c r="I58" s="49">
        <v>3</v>
      </c>
      <c r="J58" s="49">
        <v>1</v>
      </c>
      <c r="K58" s="49">
        <v>0</v>
      </c>
      <c r="L58" s="49">
        <v>0</v>
      </c>
      <c r="M58" s="49">
        <v>100</v>
      </c>
      <c r="N58" s="49">
        <v>0</v>
      </c>
      <c r="O58" s="15">
        <f t="shared" si="0"/>
        <v>120</v>
      </c>
      <c r="P58" s="15">
        <f t="shared" si="1"/>
        <v>220</v>
      </c>
      <c r="R58" s="8"/>
      <c r="T58"/>
    </row>
    <row r="59" spans="2:20" ht="23.1" customHeight="1" x14ac:dyDescent="0.25">
      <c r="B59" s="44" t="s">
        <v>100</v>
      </c>
      <c r="C59" s="49">
        <v>53</v>
      </c>
      <c r="D59" s="49">
        <v>5</v>
      </c>
      <c r="E59" s="49">
        <v>2</v>
      </c>
      <c r="F59" s="49">
        <v>5</v>
      </c>
      <c r="G59" s="49">
        <v>0</v>
      </c>
      <c r="H59" s="49">
        <v>0</v>
      </c>
      <c r="I59" s="49">
        <v>0</v>
      </c>
      <c r="J59" s="49">
        <v>0</v>
      </c>
      <c r="K59" s="49">
        <v>0</v>
      </c>
      <c r="L59" s="49">
        <v>0</v>
      </c>
      <c r="M59" s="49">
        <v>70</v>
      </c>
      <c r="N59" s="49">
        <v>0</v>
      </c>
      <c r="O59" s="15">
        <f t="shared" si="0"/>
        <v>65</v>
      </c>
      <c r="P59" s="15">
        <f t="shared" si="1"/>
        <v>135</v>
      </c>
      <c r="R59" s="8"/>
      <c r="T59"/>
    </row>
    <row r="60" spans="2:20" ht="23.1" customHeight="1" x14ac:dyDescent="0.25">
      <c r="B60" s="44" t="s">
        <v>101</v>
      </c>
      <c r="C60" s="49">
        <v>59</v>
      </c>
      <c r="D60" s="49">
        <v>59</v>
      </c>
      <c r="E60" s="49">
        <v>13</v>
      </c>
      <c r="F60" s="49">
        <v>4</v>
      </c>
      <c r="G60" s="49">
        <v>0</v>
      </c>
      <c r="H60" s="49">
        <v>4</v>
      </c>
      <c r="I60" s="49">
        <v>9</v>
      </c>
      <c r="J60" s="49">
        <v>15</v>
      </c>
      <c r="K60" s="49">
        <v>0</v>
      </c>
      <c r="L60" s="49">
        <v>0</v>
      </c>
      <c r="M60" s="49">
        <v>75</v>
      </c>
      <c r="N60" s="49">
        <v>0</v>
      </c>
      <c r="O60" s="15">
        <f t="shared" si="0"/>
        <v>163</v>
      </c>
      <c r="P60" s="15">
        <f t="shared" si="1"/>
        <v>238</v>
      </c>
      <c r="R60" s="8"/>
      <c r="T60"/>
    </row>
    <row r="61" spans="2:20" ht="23.1" customHeight="1" x14ac:dyDescent="0.25">
      <c r="B61" s="44" t="s">
        <v>102</v>
      </c>
      <c r="C61" s="49">
        <v>53</v>
      </c>
      <c r="D61" s="49">
        <v>58</v>
      </c>
      <c r="E61" s="49">
        <v>8</v>
      </c>
      <c r="F61" s="49">
        <v>0</v>
      </c>
      <c r="G61" s="49">
        <v>0</v>
      </c>
      <c r="H61" s="49">
        <v>0</v>
      </c>
      <c r="I61" s="49">
        <v>0</v>
      </c>
      <c r="J61" s="49">
        <v>0</v>
      </c>
      <c r="K61" s="49">
        <v>0</v>
      </c>
      <c r="L61" s="49">
        <v>0</v>
      </c>
      <c r="M61" s="49">
        <v>58</v>
      </c>
      <c r="N61" s="49">
        <v>0</v>
      </c>
      <c r="O61" s="15">
        <f t="shared" si="0"/>
        <v>119</v>
      </c>
      <c r="P61" s="15">
        <f t="shared" si="1"/>
        <v>177</v>
      </c>
      <c r="R61" s="8"/>
      <c r="T61"/>
    </row>
    <row r="62" spans="2:20" ht="23.1" customHeight="1" x14ac:dyDescent="0.25">
      <c r="B62" s="44" t="s">
        <v>107</v>
      </c>
      <c r="C62" s="49">
        <v>30</v>
      </c>
      <c r="D62" s="49">
        <v>27</v>
      </c>
      <c r="E62" s="49">
        <v>3</v>
      </c>
      <c r="F62" s="49">
        <v>4</v>
      </c>
      <c r="G62" s="49">
        <v>0</v>
      </c>
      <c r="H62" s="49">
        <v>0</v>
      </c>
      <c r="I62" s="49">
        <v>2</v>
      </c>
      <c r="J62" s="49">
        <v>1</v>
      </c>
      <c r="K62" s="49">
        <v>0</v>
      </c>
      <c r="L62" s="49">
        <v>0</v>
      </c>
      <c r="M62" s="49">
        <v>47</v>
      </c>
      <c r="N62" s="49">
        <v>0</v>
      </c>
      <c r="O62" s="15">
        <f t="shared" si="0"/>
        <v>67</v>
      </c>
      <c r="P62" s="15">
        <f t="shared" si="1"/>
        <v>114</v>
      </c>
      <c r="R62" s="8"/>
      <c r="T62"/>
    </row>
    <row r="63" spans="2:20" ht="23.1" customHeight="1" x14ac:dyDescent="0.25">
      <c r="B63" s="44" t="s">
        <v>108</v>
      </c>
      <c r="C63" s="49">
        <v>8</v>
      </c>
      <c r="D63" s="49">
        <v>18</v>
      </c>
      <c r="E63" s="49">
        <v>6</v>
      </c>
      <c r="F63" s="49">
        <v>3</v>
      </c>
      <c r="G63" s="49">
        <v>0</v>
      </c>
      <c r="H63" s="49">
        <v>0</v>
      </c>
      <c r="I63" s="49">
        <v>5</v>
      </c>
      <c r="J63" s="49">
        <v>2</v>
      </c>
      <c r="K63" s="49">
        <v>0</v>
      </c>
      <c r="L63" s="49">
        <v>0</v>
      </c>
      <c r="M63" s="49">
        <v>53</v>
      </c>
      <c r="N63" s="49">
        <v>0</v>
      </c>
      <c r="O63" s="15">
        <f t="shared" si="0"/>
        <v>42</v>
      </c>
      <c r="P63" s="15">
        <f t="shared" si="1"/>
        <v>95</v>
      </c>
      <c r="R63" s="8"/>
      <c r="T63"/>
    </row>
    <row r="64" spans="2:20" ht="23.1" customHeight="1" x14ac:dyDescent="0.25">
      <c r="B64" s="44" t="s">
        <v>109</v>
      </c>
      <c r="C64" s="49">
        <v>7</v>
      </c>
      <c r="D64" s="49">
        <v>15</v>
      </c>
      <c r="E64" s="49">
        <v>8</v>
      </c>
      <c r="F64" s="49">
        <v>8</v>
      </c>
      <c r="G64" s="49">
        <v>0</v>
      </c>
      <c r="H64" s="49">
        <v>0</v>
      </c>
      <c r="I64" s="49">
        <v>2</v>
      </c>
      <c r="J64" s="49">
        <v>0</v>
      </c>
      <c r="K64" s="49">
        <v>0</v>
      </c>
      <c r="L64" s="49">
        <v>0</v>
      </c>
      <c r="M64" s="49">
        <v>68</v>
      </c>
      <c r="N64" s="49">
        <v>0</v>
      </c>
      <c r="O64" s="15">
        <f t="shared" si="0"/>
        <v>40</v>
      </c>
      <c r="P64" s="15">
        <f t="shared" si="1"/>
        <v>108</v>
      </c>
      <c r="R64" s="8"/>
      <c r="T64"/>
    </row>
    <row r="65" spans="2:20" ht="23.1" customHeight="1" x14ac:dyDescent="0.25">
      <c r="B65" s="44" t="s">
        <v>158</v>
      </c>
      <c r="C65" s="49">
        <v>11</v>
      </c>
      <c r="D65" s="49">
        <v>22</v>
      </c>
      <c r="E65" s="49">
        <v>6</v>
      </c>
      <c r="F65" s="49">
        <v>9</v>
      </c>
      <c r="G65" s="49">
        <v>0</v>
      </c>
      <c r="H65" s="49">
        <v>0</v>
      </c>
      <c r="I65" s="49">
        <v>1</v>
      </c>
      <c r="J65" s="49">
        <v>0</v>
      </c>
      <c r="K65" s="49">
        <v>0</v>
      </c>
      <c r="L65" s="49">
        <v>0</v>
      </c>
      <c r="M65" s="49">
        <v>55</v>
      </c>
      <c r="N65" s="49">
        <v>0</v>
      </c>
      <c r="O65" s="15">
        <f t="shared" si="0"/>
        <v>49</v>
      </c>
      <c r="P65" s="15">
        <f t="shared" si="1"/>
        <v>104</v>
      </c>
      <c r="R65" s="8"/>
      <c r="T65"/>
    </row>
    <row r="66" spans="2:20" ht="23.1" customHeight="1" x14ac:dyDescent="0.25">
      <c r="B66" s="44" t="s">
        <v>103</v>
      </c>
      <c r="C66" s="49">
        <v>13</v>
      </c>
      <c r="D66" s="49">
        <v>23</v>
      </c>
      <c r="E66" s="49">
        <v>1</v>
      </c>
      <c r="F66" s="49">
        <v>5</v>
      </c>
      <c r="G66" s="49">
        <v>0</v>
      </c>
      <c r="H66" s="49">
        <v>0</v>
      </c>
      <c r="I66" s="49">
        <v>4</v>
      </c>
      <c r="J66" s="49">
        <v>1</v>
      </c>
      <c r="K66" s="49">
        <v>0</v>
      </c>
      <c r="L66" s="49">
        <v>0</v>
      </c>
      <c r="M66" s="49">
        <v>42</v>
      </c>
      <c r="N66" s="49">
        <v>0</v>
      </c>
      <c r="O66" s="15">
        <f t="shared" si="0"/>
        <v>47</v>
      </c>
      <c r="P66" s="15">
        <f t="shared" si="1"/>
        <v>89</v>
      </c>
      <c r="R66" s="8"/>
      <c r="T66"/>
    </row>
    <row r="67" spans="2:20" ht="23.1" customHeight="1" x14ac:dyDescent="0.25">
      <c r="B67" s="44" t="s">
        <v>104</v>
      </c>
      <c r="C67" s="49">
        <v>8</v>
      </c>
      <c r="D67" s="49">
        <v>17</v>
      </c>
      <c r="E67" s="49">
        <v>7</v>
      </c>
      <c r="F67" s="49">
        <v>6</v>
      </c>
      <c r="G67" s="49">
        <v>0</v>
      </c>
      <c r="H67" s="49">
        <v>0</v>
      </c>
      <c r="I67" s="49">
        <v>0</v>
      </c>
      <c r="J67" s="49">
        <v>0</v>
      </c>
      <c r="K67" s="49">
        <v>0</v>
      </c>
      <c r="L67" s="49">
        <v>0</v>
      </c>
      <c r="M67" s="49">
        <v>45</v>
      </c>
      <c r="N67" s="49">
        <v>0</v>
      </c>
      <c r="O67" s="15">
        <f t="shared" si="0"/>
        <v>38</v>
      </c>
      <c r="P67" s="15">
        <f t="shared" si="1"/>
        <v>83</v>
      </c>
      <c r="R67" s="8"/>
      <c r="T67"/>
    </row>
    <row r="68" spans="2:20" ht="23.1" customHeight="1" x14ac:dyDescent="0.25">
      <c r="B68" s="44" t="s">
        <v>105</v>
      </c>
      <c r="C68" s="49">
        <v>2</v>
      </c>
      <c r="D68" s="49">
        <v>18</v>
      </c>
      <c r="E68" s="49">
        <v>7</v>
      </c>
      <c r="F68" s="49">
        <v>5</v>
      </c>
      <c r="G68" s="49">
        <v>0</v>
      </c>
      <c r="H68" s="49">
        <v>0</v>
      </c>
      <c r="I68" s="49">
        <v>2</v>
      </c>
      <c r="J68" s="49">
        <v>0</v>
      </c>
      <c r="K68" s="49">
        <v>0</v>
      </c>
      <c r="L68" s="49">
        <v>0</v>
      </c>
      <c r="M68" s="49">
        <v>31</v>
      </c>
      <c r="N68" s="49">
        <v>0</v>
      </c>
      <c r="O68" s="15">
        <f t="shared" si="0"/>
        <v>34</v>
      </c>
      <c r="P68" s="15">
        <f t="shared" si="1"/>
        <v>65</v>
      </c>
      <c r="R68" s="8"/>
      <c r="T68"/>
    </row>
    <row r="69" spans="2:20" ht="23.1" customHeight="1" x14ac:dyDescent="0.25">
      <c r="B69" s="44" t="s">
        <v>106</v>
      </c>
      <c r="C69" s="49">
        <v>8</v>
      </c>
      <c r="D69" s="49">
        <v>23</v>
      </c>
      <c r="E69" s="49">
        <v>1</v>
      </c>
      <c r="F69" s="49">
        <v>4</v>
      </c>
      <c r="G69" s="49">
        <v>0</v>
      </c>
      <c r="H69" s="49">
        <v>0</v>
      </c>
      <c r="I69" s="49">
        <v>2</v>
      </c>
      <c r="J69" s="49">
        <v>1</v>
      </c>
      <c r="K69" s="49">
        <v>0</v>
      </c>
      <c r="L69" s="49">
        <v>0</v>
      </c>
      <c r="M69" s="49">
        <v>30</v>
      </c>
      <c r="N69" s="49">
        <v>0</v>
      </c>
      <c r="O69" s="15">
        <f t="shared" si="0"/>
        <v>39</v>
      </c>
      <c r="P69" s="15">
        <f t="shared" si="1"/>
        <v>69</v>
      </c>
      <c r="R69" s="8"/>
      <c r="T69"/>
    </row>
    <row r="70" spans="2:20" ht="23.1" customHeight="1" x14ac:dyDescent="0.25">
      <c r="B70" s="44" t="s">
        <v>110</v>
      </c>
      <c r="C70" s="49">
        <v>10</v>
      </c>
      <c r="D70" s="49">
        <v>11</v>
      </c>
      <c r="E70" s="49">
        <v>1</v>
      </c>
      <c r="F70" s="49">
        <v>3</v>
      </c>
      <c r="G70" s="49">
        <v>0</v>
      </c>
      <c r="H70" s="49">
        <v>0</v>
      </c>
      <c r="I70" s="49">
        <v>2</v>
      </c>
      <c r="J70" s="49">
        <v>0</v>
      </c>
      <c r="K70" s="49">
        <v>0</v>
      </c>
      <c r="L70" s="49">
        <v>0</v>
      </c>
      <c r="M70" s="49">
        <v>23</v>
      </c>
      <c r="N70" s="49">
        <v>0</v>
      </c>
      <c r="O70" s="15">
        <f t="shared" si="0"/>
        <v>27</v>
      </c>
      <c r="P70" s="15">
        <f t="shared" si="1"/>
        <v>50</v>
      </c>
      <c r="R70" s="8"/>
      <c r="T70"/>
    </row>
    <row r="71" spans="2:20" ht="23.1" customHeight="1" x14ac:dyDescent="0.25">
      <c r="B71" s="44" t="s">
        <v>111</v>
      </c>
      <c r="C71" s="49">
        <v>4</v>
      </c>
      <c r="D71" s="49">
        <v>14</v>
      </c>
      <c r="E71" s="49">
        <v>1</v>
      </c>
      <c r="F71" s="49">
        <v>2</v>
      </c>
      <c r="G71" s="49">
        <v>0</v>
      </c>
      <c r="H71" s="49">
        <v>0</v>
      </c>
      <c r="I71" s="49">
        <v>0</v>
      </c>
      <c r="J71" s="49">
        <v>0</v>
      </c>
      <c r="K71" s="49">
        <v>0</v>
      </c>
      <c r="L71" s="49">
        <v>0</v>
      </c>
      <c r="M71" s="49">
        <v>15</v>
      </c>
      <c r="N71" s="49">
        <v>0</v>
      </c>
      <c r="O71" s="15">
        <f t="shared" si="0"/>
        <v>21</v>
      </c>
      <c r="P71" s="15">
        <f t="shared" si="1"/>
        <v>36</v>
      </c>
      <c r="R71" s="8"/>
      <c r="T71"/>
    </row>
    <row r="72" spans="2:20" ht="23.1" customHeight="1" x14ac:dyDescent="0.25">
      <c r="B72" s="44" t="s">
        <v>112</v>
      </c>
      <c r="C72" s="49">
        <v>9</v>
      </c>
      <c r="D72" s="49">
        <v>14</v>
      </c>
      <c r="E72" s="49">
        <v>2</v>
      </c>
      <c r="F72" s="49">
        <v>3</v>
      </c>
      <c r="G72" s="49">
        <v>0</v>
      </c>
      <c r="H72" s="49">
        <v>0</v>
      </c>
      <c r="I72" s="49">
        <v>1</v>
      </c>
      <c r="J72" s="49">
        <v>0</v>
      </c>
      <c r="K72" s="49">
        <v>0</v>
      </c>
      <c r="L72" s="49">
        <v>0</v>
      </c>
      <c r="M72" s="49">
        <v>29</v>
      </c>
      <c r="N72" s="49">
        <v>0</v>
      </c>
      <c r="O72" s="15">
        <f t="shared" si="0"/>
        <v>29</v>
      </c>
      <c r="P72" s="15">
        <f t="shared" si="1"/>
        <v>58</v>
      </c>
      <c r="R72" s="8"/>
      <c r="T72"/>
    </row>
    <row r="73" spans="2:20" ht="23.1" customHeight="1" x14ac:dyDescent="0.25">
      <c r="B73" s="44" t="s">
        <v>113</v>
      </c>
      <c r="C73" s="49">
        <v>3</v>
      </c>
      <c r="D73" s="49">
        <v>10</v>
      </c>
      <c r="E73" s="49">
        <v>1</v>
      </c>
      <c r="F73" s="49">
        <v>2</v>
      </c>
      <c r="G73" s="49">
        <v>0</v>
      </c>
      <c r="H73" s="49">
        <v>0</v>
      </c>
      <c r="I73" s="49">
        <v>0</v>
      </c>
      <c r="J73" s="49">
        <v>0</v>
      </c>
      <c r="K73" s="49">
        <v>0</v>
      </c>
      <c r="L73" s="49">
        <v>0</v>
      </c>
      <c r="M73" s="49">
        <v>20</v>
      </c>
      <c r="N73" s="49">
        <v>0</v>
      </c>
      <c r="O73" s="15">
        <f t="shared" si="0"/>
        <v>16</v>
      </c>
      <c r="P73" s="15">
        <f t="shared" si="1"/>
        <v>36</v>
      </c>
      <c r="R73" s="8"/>
      <c r="T73"/>
    </row>
    <row r="74" spans="2:20" ht="23.1" customHeight="1" x14ac:dyDescent="0.25">
      <c r="B74" s="44" t="s">
        <v>114</v>
      </c>
      <c r="C74" s="49">
        <v>0</v>
      </c>
      <c r="D74" s="49">
        <v>5</v>
      </c>
      <c r="E74" s="49">
        <v>1</v>
      </c>
      <c r="F74" s="49">
        <v>0</v>
      </c>
      <c r="G74" s="49">
        <v>0</v>
      </c>
      <c r="H74" s="49">
        <v>1</v>
      </c>
      <c r="I74" s="49">
        <v>1</v>
      </c>
      <c r="J74" s="49">
        <v>0</v>
      </c>
      <c r="K74" s="49">
        <v>0</v>
      </c>
      <c r="L74" s="49">
        <v>0</v>
      </c>
      <c r="M74" s="49">
        <v>16</v>
      </c>
      <c r="N74" s="49">
        <v>0</v>
      </c>
      <c r="O74" s="15">
        <f t="shared" ref="O74:O105" si="35">SUM(C74:L74,N74)</f>
        <v>8</v>
      </c>
      <c r="P74" s="15">
        <f t="shared" ref="P74:P105" si="36">SUM(C74:N74)</f>
        <v>24</v>
      </c>
      <c r="R74" s="8"/>
      <c r="T74"/>
    </row>
    <row r="75" spans="2:20" ht="23.1" customHeight="1" x14ac:dyDescent="0.25">
      <c r="B75" s="44" t="s">
        <v>115</v>
      </c>
      <c r="C75" s="49">
        <v>5</v>
      </c>
      <c r="D75" s="49">
        <v>10</v>
      </c>
      <c r="E75" s="49">
        <v>1</v>
      </c>
      <c r="F75" s="49">
        <v>4</v>
      </c>
      <c r="G75" s="49">
        <v>0</v>
      </c>
      <c r="H75" s="49">
        <v>0</v>
      </c>
      <c r="I75" s="49">
        <v>2</v>
      </c>
      <c r="J75" s="49">
        <v>0</v>
      </c>
      <c r="K75" s="49">
        <v>0</v>
      </c>
      <c r="L75" s="49">
        <v>0</v>
      </c>
      <c r="M75" s="49">
        <v>18</v>
      </c>
      <c r="N75" s="49">
        <v>0</v>
      </c>
      <c r="O75" s="15">
        <f t="shared" si="35"/>
        <v>22</v>
      </c>
      <c r="P75" s="15">
        <f t="shared" si="36"/>
        <v>40</v>
      </c>
      <c r="R75" s="8"/>
      <c r="T75"/>
    </row>
    <row r="76" spans="2:20" ht="23.1" customHeight="1" x14ac:dyDescent="0.25">
      <c r="B76" s="44" t="s">
        <v>116</v>
      </c>
      <c r="C76" s="49">
        <v>3</v>
      </c>
      <c r="D76" s="49">
        <v>4</v>
      </c>
      <c r="E76" s="49">
        <v>2</v>
      </c>
      <c r="F76" s="49">
        <v>1</v>
      </c>
      <c r="G76" s="49">
        <v>0</v>
      </c>
      <c r="H76" s="49">
        <v>0</v>
      </c>
      <c r="I76" s="49">
        <v>1</v>
      </c>
      <c r="J76" s="49">
        <v>1</v>
      </c>
      <c r="K76" s="49">
        <v>0</v>
      </c>
      <c r="L76" s="49">
        <v>0</v>
      </c>
      <c r="M76" s="49">
        <v>25</v>
      </c>
      <c r="N76" s="49">
        <v>0</v>
      </c>
      <c r="O76" s="15">
        <f t="shared" si="35"/>
        <v>12</v>
      </c>
      <c r="P76" s="15">
        <f t="shared" si="36"/>
        <v>37</v>
      </c>
      <c r="R76" s="8"/>
      <c r="T76"/>
    </row>
    <row r="77" spans="2:20" ht="23.1" customHeight="1" x14ac:dyDescent="0.25">
      <c r="B77" s="44" t="s">
        <v>117</v>
      </c>
      <c r="C77" s="49">
        <v>5</v>
      </c>
      <c r="D77" s="49">
        <v>6</v>
      </c>
      <c r="E77" s="49">
        <v>0</v>
      </c>
      <c r="F77" s="49">
        <v>3</v>
      </c>
      <c r="G77" s="49">
        <v>0</v>
      </c>
      <c r="H77" s="49">
        <v>0</v>
      </c>
      <c r="I77" s="49">
        <v>0</v>
      </c>
      <c r="J77" s="49">
        <v>1</v>
      </c>
      <c r="K77" s="49">
        <v>0</v>
      </c>
      <c r="L77" s="49">
        <v>0</v>
      </c>
      <c r="M77" s="49">
        <v>11</v>
      </c>
      <c r="N77" s="49">
        <v>0</v>
      </c>
      <c r="O77" s="15">
        <f t="shared" si="35"/>
        <v>15</v>
      </c>
      <c r="P77" s="15">
        <f t="shared" si="36"/>
        <v>26</v>
      </c>
      <c r="R77" s="8"/>
      <c r="T77"/>
    </row>
    <row r="78" spans="2:20" ht="23.1" customHeight="1" x14ac:dyDescent="0.25">
      <c r="B78" s="45" t="s">
        <v>118</v>
      </c>
      <c r="C78" s="49">
        <v>11</v>
      </c>
      <c r="D78" s="49">
        <v>5</v>
      </c>
      <c r="E78" s="49">
        <v>1</v>
      </c>
      <c r="F78" s="49">
        <v>1</v>
      </c>
      <c r="G78" s="49">
        <v>0</v>
      </c>
      <c r="H78" s="49">
        <v>0</v>
      </c>
      <c r="I78" s="49">
        <v>0</v>
      </c>
      <c r="J78" s="49">
        <v>1</v>
      </c>
      <c r="K78" s="49">
        <v>0</v>
      </c>
      <c r="L78" s="49">
        <v>0</v>
      </c>
      <c r="M78" s="49">
        <v>21</v>
      </c>
      <c r="N78" s="49">
        <v>0</v>
      </c>
      <c r="O78" s="15">
        <f t="shared" si="35"/>
        <v>19</v>
      </c>
      <c r="P78" s="15">
        <f t="shared" si="36"/>
        <v>40</v>
      </c>
      <c r="R78" s="8"/>
      <c r="T78"/>
    </row>
    <row r="79" spans="2:20" ht="23.1" customHeight="1" x14ac:dyDescent="0.25">
      <c r="B79" s="44" t="s">
        <v>119</v>
      </c>
      <c r="C79" s="49">
        <v>7</v>
      </c>
      <c r="D79" s="49">
        <v>3</v>
      </c>
      <c r="E79" s="49">
        <v>2</v>
      </c>
      <c r="F79" s="49">
        <v>0</v>
      </c>
      <c r="G79" s="49">
        <v>0</v>
      </c>
      <c r="H79" s="49">
        <v>0</v>
      </c>
      <c r="I79" s="49">
        <v>0</v>
      </c>
      <c r="J79" s="49">
        <v>0</v>
      </c>
      <c r="K79" s="49">
        <v>0</v>
      </c>
      <c r="L79" s="49">
        <v>0</v>
      </c>
      <c r="M79" s="49">
        <v>19</v>
      </c>
      <c r="N79" s="49">
        <v>0</v>
      </c>
      <c r="O79" s="15">
        <f t="shared" si="35"/>
        <v>12</v>
      </c>
      <c r="P79" s="15">
        <f t="shared" si="36"/>
        <v>31</v>
      </c>
      <c r="R79" s="8"/>
      <c r="T79"/>
    </row>
    <row r="80" spans="2:20" ht="23.1" customHeight="1" x14ac:dyDescent="0.25">
      <c r="B80" s="46" t="s">
        <v>120</v>
      </c>
      <c r="C80" s="49">
        <v>10</v>
      </c>
      <c r="D80" s="49">
        <v>4</v>
      </c>
      <c r="E80" s="49">
        <v>4</v>
      </c>
      <c r="F80" s="49">
        <v>2</v>
      </c>
      <c r="G80" s="49">
        <v>0</v>
      </c>
      <c r="H80" s="49">
        <v>0</v>
      </c>
      <c r="I80" s="49">
        <v>0</v>
      </c>
      <c r="J80" s="49">
        <v>0</v>
      </c>
      <c r="K80" s="49">
        <v>0</v>
      </c>
      <c r="L80" s="49">
        <v>0</v>
      </c>
      <c r="M80" s="49">
        <v>20</v>
      </c>
      <c r="N80" s="49">
        <v>1</v>
      </c>
      <c r="O80" s="15">
        <f t="shared" si="35"/>
        <v>21</v>
      </c>
      <c r="P80" s="15">
        <f t="shared" si="36"/>
        <v>41</v>
      </c>
      <c r="R80" s="8"/>
      <c r="T80"/>
    </row>
    <row r="81" spans="2:20" ht="23.1" customHeight="1" x14ac:dyDescent="0.25">
      <c r="B81" s="44" t="s">
        <v>121</v>
      </c>
      <c r="C81" s="49">
        <v>1</v>
      </c>
      <c r="D81" s="49">
        <v>1</v>
      </c>
      <c r="E81" s="49">
        <v>0</v>
      </c>
      <c r="F81" s="49">
        <v>0</v>
      </c>
      <c r="G81" s="49">
        <v>0</v>
      </c>
      <c r="H81" s="49">
        <v>0</v>
      </c>
      <c r="I81" s="49">
        <v>1</v>
      </c>
      <c r="J81" s="49">
        <v>0</v>
      </c>
      <c r="K81" s="49">
        <v>0</v>
      </c>
      <c r="L81" s="49">
        <v>0</v>
      </c>
      <c r="M81" s="49">
        <v>28</v>
      </c>
      <c r="N81" s="49">
        <v>0</v>
      </c>
      <c r="O81" s="15">
        <f t="shared" si="35"/>
        <v>3</v>
      </c>
      <c r="P81" s="15">
        <f t="shared" si="36"/>
        <v>31</v>
      </c>
      <c r="R81" s="8"/>
      <c r="T81"/>
    </row>
    <row r="82" spans="2:20" ht="23.1" customHeight="1" x14ac:dyDescent="0.25">
      <c r="B82" s="45" t="s">
        <v>122</v>
      </c>
      <c r="C82" s="49">
        <v>1</v>
      </c>
      <c r="D82" s="49">
        <v>5</v>
      </c>
      <c r="E82" s="49">
        <v>0</v>
      </c>
      <c r="F82" s="49">
        <v>0</v>
      </c>
      <c r="G82" s="49">
        <v>0</v>
      </c>
      <c r="H82" s="49">
        <v>0</v>
      </c>
      <c r="I82" s="49">
        <v>1</v>
      </c>
      <c r="J82" s="49">
        <v>0</v>
      </c>
      <c r="K82" s="49">
        <v>0</v>
      </c>
      <c r="L82" s="49">
        <v>0</v>
      </c>
      <c r="M82" s="49">
        <v>10</v>
      </c>
      <c r="N82" s="49">
        <v>0</v>
      </c>
      <c r="O82" s="15">
        <f t="shared" si="35"/>
        <v>7</v>
      </c>
      <c r="P82" s="15">
        <f t="shared" si="36"/>
        <v>17</v>
      </c>
      <c r="R82" s="8"/>
      <c r="T82"/>
    </row>
    <row r="83" spans="2:20" ht="23.1" customHeight="1" x14ac:dyDescent="0.25">
      <c r="B83" s="44" t="s">
        <v>123</v>
      </c>
      <c r="C83" s="49">
        <v>1</v>
      </c>
      <c r="D83" s="49">
        <v>2</v>
      </c>
      <c r="E83" s="49">
        <v>1</v>
      </c>
      <c r="F83" s="49">
        <v>0</v>
      </c>
      <c r="G83" s="49">
        <v>0</v>
      </c>
      <c r="H83" s="49">
        <v>0</v>
      </c>
      <c r="I83" s="49">
        <v>0</v>
      </c>
      <c r="J83" s="49">
        <v>0</v>
      </c>
      <c r="K83" s="49">
        <v>0</v>
      </c>
      <c r="L83" s="49">
        <v>0</v>
      </c>
      <c r="M83" s="49">
        <v>18</v>
      </c>
      <c r="N83" s="49">
        <v>0</v>
      </c>
      <c r="O83" s="15">
        <f t="shared" si="35"/>
        <v>4</v>
      </c>
      <c r="P83" s="15">
        <f t="shared" si="36"/>
        <v>22</v>
      </c>
      <c r="R83" s="8"/>
      <c r="T83"/>
    </row>
    <row r="84" spans="2:20" ht="23.1" customHeight="1" x14ac:dyDescent="0.25">
      <c r="B84" s="46" t="s">
        <v>124</v>
      </c>
      <c r="C84" s="49">
        <v>0</v>
      </c>
      <c r="D84" s="49">
        <v>0</v>
      </c>
      <c r="E84" s="49">
        <v>1</v>
      </c>
      <c r="F84" s="49">
        <v>0</v>
      </c>
      <c r="G84" s="49">
        <v>0</v>
      </c>
      <c r="H84" s="49">
        <v>0</v>
      </c>
      <c r="I84" s="49">
        <v>0</v>
      </c>
      <c r="J84" s="49">
        <v>0</v>
      </c>
      <c r="K84" s="49">
        <v>0</v>
      </c>
      <c r="L84" s="49">
        <v>0</v>
      </c>
      <c r="M84" s="49">
        <v>4</v>
      </c>
      <c r="N84" s="49">
        <v>0</v>
      </c>
      <c r="O84" s="15">
        <f t="shared" si="35"/>
        <v>1</v>
      </c>
      <c r="P84" s="15">
        <f t="shared" si="36"/>
        <v>5</v>
      </c>
      <c r="R84" s="8"/>
      <c r="T84"/>
    </row>
    <row r="85" spans="2:20" ht="23.1" customHeight="1" x14ac:dyDescent="0.25">
      <c r="B85" s="44" t="s">
        <v>125</v>
      </c>
      <c r="C85" s="49">
        <v>0</v>
      </c>
      <c r="D85" s="49">
        <v>0</v>
      </c>
      <c r="E85" s="49">
        <v>3</v>
      </c>
      <c r="F85" s="49">
        <v>1</v>
      </c>
      <c r="G85" s="49">
        <v>1</v>
      </c>
      <c r="H85" s="49">
        <v>0</v>
      </c>
      <c r="I85" s="49">
        <v>0</v>
      </c>
      <c r="J85" s="49">
        <v>0</v>
      </c>
      <c r="K85" s="49">
        <v>0</v>
      </c>
      <c r="L85" s="49">
        <v>0</v>
      </c>
      <c r="M85" s="49">
        <v>6</v>
      </c>
      <c r="N85" s="49">
        <v>0</v>
      </c>
      <c r="O85" s="15">
        <f t="shared" si="35"/>
        <v>5</v>
      </c>
      <c r="P85" s="15">
        <f t="shared" si="36"/>
        <v>11</v>
      </c>
      <c r="R85" s="8"/>
      <c r="T85"/>
    </row>
    <row r="86" spans="2:20" ht="23.1" customHeight="1" x14ac:dyDescent="0.25">
      <c r="B86" s="45" t="s">
        <v>126</v>
      </c>
      <c r="C86" s="49">
        <v>0</v>
      </c>
      <c r="D86" s="49">
        <v>2</v>
      </c>
      <c r="E86" s="49">
        <v>0</v>
      </c>
      <c r="F86" s="49">
        <v>0</v>
      </c>
      <c r="G86" s="49">
        <v>0</v>
      </c>
      <c r="H86" s="49">
        <v>0</v>
      </c>
      <c r="I86" s="49">
        <v>0</v>
      </c>
      <c r="J86" s="49">
        <v>0</v>
      </c>
      <c r="K86" s="49">
        <v>0</v>
      </c>
      <c r="L86" s="49">
        <v>0</v>
      </c>
      <c r="M86" s="49">
        <v>7</v>
      </c>
      <c r="N86" s="49">
        <v>0</v>
      </c>
      <c r="O86" s="15">
        <f t="shared" si="35"/>
        <v>2</v>
      </c>
      <c r="P86" s="15">
        <f t="shared" si="36"/>
        <v>9</v>
      </c>
      <c r="R86" s="8"/>
      <c r="T86"/>
    </row>
    <row r="87" spans="2:20" ht="23.1" customHeight="1" x14ac:dyDescent="0.25">
      <c r="B87" s="44" t="s">
        <v>127</v>
      </c>
      <c r="C87" s="49">
        <v>0</v>
      </c>
      <c r="D87" s="49">
        <v>0</v>
      </c>
      <c r="E87" s="49">
        <v>0</v>
      </c>
      <c r="F87" s="49">
        <v>0</v>
      </c>
      <c r="G87" s="49">
        <v>0</v>
      </c>
      <c r="H87" s="49">
        <v>0</v>
      </c>
      <c r="I87" s="49">
        <v>0</v>
      </c>
      <c r="J87" s="49">
        <v>0</v>
      </c>
      <c r="K87" s="49">
        <v>0</v>
      </c>
      <c r="L87" s="49">
        <v>0</v>
      </c>
      <c r="M87" s="49">
        <v>2</v>
      </c>
      <c r="N87" s="49">
        <v>0</v>
      </c>
      <c r="O87" s="15">
        <f t="shared" si="35"/>
        <v>0</v>
      </c>
      <c r="P87" s="15">
        <f t="shared" si="36"/>
        <v>2</v>
      </c>
      <c r="R87" s="8"/>
      <c r="T87"/>
    </row>
    <row r="88" spans="2:20" ht="23.1" customHeight="1" x14ac:dyDescent="0.25">
      <c r="B88" s="46" t="s">
        <v>128</v>
      </c>
      <c r="C88" s="49">
        <v>1</v>
      </c>
      <c r="D88" s="49">
        <v>3</v>
      </c>
      <c r="E88" s="49">
        <v>0</v>
      </c>
      <c r="F88" s="49">
        <v>1</v>
      </c>
      <c r="G88" s="49">
        <v>0</v>
      </c>
      <c r="H88" s="49">
        <v>0</v>
      </c>
      <c r="I88" s="49">
        <v>0</v>
      </c>
      <c r="J88" s="49">
        <v>0</v>
      </c>
      <c r="K88" s="49">
        <v>0</v>
      </c>
      <c r="L88" s="49">
        <v>0</v>
      </c>
      <c r="M88" s="49">
        <v>11</v>
      </c>
      <c r="N88" s="49">
        <v>0</v>
      </c>
      <c r="O88" s="15">
        <f t="shared" si="35"/>
        <v>5</v>
      </c>
      <c r="P88" s="15">
        <f t="shared" si="36"/>
        <v>16</v>
      </c>
      <c r="R88" s="8"/>
      <c r="T88"/>
    </row>
    <row r="89" spans="2:20" ht="23.1" customHeight="1" x14ac:dyDescent="0.25">
      <c r="B89" s="44" t="s">
        <v>129</v>
      </c>
      <c r="C89" s="49">
        <v>0</v>
      </c>
      <c r="D89" s="49">
        <v>0</v>
      </c>
      <c r="E89" s="49">
        <v>2</v>
      </c>
      <c r="F89" s="49">
        <v>0</v>
      </c>
      <c r="G89" s="49">
        <v>0</v>
      </c>
      <c r="H89" s="49">
        <v>0</v>
      </c>
      <c r="I89" s="49">
        <v>0</v>
      </c>
      <c r="J89" s="49">
        <v>0</v>
      </c>
      <c r="K89" s="49">
        <v>0</v>
      </c>
      <c r="L89" s="49">
        <v>0</v>
      </c>
      <c r="M89" s="49">
        <v>1</v>
      </c>
      <c r="N89" s="49">
        <v>0</v>
      </c>
      <c r="O89" s="15">
        <f t="shared" si="35"/>
        <v>2</v>
      </c>
      <c r="P89" s="15">
        <f t="shared" si="36"/>
        <v>3</v>
      </c>
      <c r="R89" s="8"/>
      <c r="T89"/>
    </row>
    <row r="90" spans="2:20" ht="23.1" customHeight="1" x14ac:dyDescent="0.25">
      <c r="B90" s="45" t="s">
        <v>130</v>
      </c>
      <c r="C90" s="49">
        <v>0</v>
      </c>
      <c r="D90" s="49">
        <v>2</v>
      </c>
      <c r="E90" s="49">
        <v>0</v>
      </c>
      <c r="F90" s="49">
        <v>0</v>
      </c>
      <c r="G90" s="49">
        <v>0</v>
      </c>
      <c r="H90" s="49">
        <v>0</v>
      </c>
      <c r="I90" s="49">
        <v>0</v>
      </c>
      <c r="J90" s="49">
        <v>0</v>
      </c>
      <c r="K90" s="49">
        <v>0</v>
      </c>
      <c r="L90" s="49">
        <v>0</v>
      </c>
      <c r="M90" s="49">
        <v>1</v>
      </c>
      <c r="N90" s="49">
        <v>0</v>
      </c>
      <c r="O90" s="15">
        <f t="shared" si="35"/>
        <v>2</v>
      </c>
      <c r="P90" s="15">
        <f t="shared" si="36"/>
        <v>3</v>
      </c>
      <c r="R90" s="8"/>
      <c r="T90"/>
    </row>
    <row r="91" spans="2:20" ht="23.1" customHeight="1" x14ac:dyDescent="0.25">
      <c r="B91" s="44" t="s">
        <v>131</v>
      </c>
      <c r="C91" s="49">
        <v>0</v>
      </c>
      <c r="D91" s="49">
        <v>0</v>
      </c>
      <c r="E91" s="49">
        <v>0</v>
      </c>
      <c r="F91" s="49">
        <v>1</v>
      </c>
      <c r="G91" s="49">
        <v>0</v>
      </c>
      <c r="H91" s="49">
        <v>0</v>
      </c>
      <c r="I91" s="49">
        <v>0</v>
      </c>
      <c r="J91" s="49">
        <v>0</v>
      </c>
      <c r="K91" s="49">
        <v>0</v>
      </c>
      <c r="L91" s="49">
        <v>0</v>
      </c>
      <c r="M91" s="49">
        <v>7</v>
      </c>
      <c r="N91" s="49">
        <v>0</v>
      </c>
      <c r="O91" s="15">
        <f t="shared" si="35"/>
        <v>1</v>
      </c>
      <c r="P91" s="15">
        <f t="shared" si="36"/>
        <v>8</v>
      </c>
      <c r="R91" s="8"/>
      <c r="T91"/>
    </row>
    <row r="92" spans="2:20" ht="23.1" customHeight="1" x14ac:dyDescent="0.25">
      <c r="B92" s="46" t="s">
        <v>132</v>
      </c>
      <c r="C92" s="49">
        <v>0</v>
      </c>
      <c r="D92" s="49">
        <v>0</v>
      </c>
      <c r="E92" s="49">
        <v>4</v>
      </c>
      <c r="F92" s="49">
        <v>0</v>
      </c>
      <c r="G92" s="49">
        <v>1</v>
      </c>
      <c r="H92" s="49">
        <v>0</v>
      </c>
      <c r="I92" s="49">
        <v>0</v>
      </c>
      <c r="J92" s="49">
        <v>0</v>
      </c>
      <c r="K92" s="49">
        <v>0</v>
      </c>
      <c r="L92" s="49">
        <v>0</v>
      </c>
      <c r="M92" s="49">
        <v>3</v>
      </c>
      <c r="N92" s="49">
        <v>0</v>
      </c>
      <c r="O92" s="15">
        <f t="shared" si="35"/>
        <v>5</v>
      </c>
      <c r="P92" s="15">
        <f t="shared" si="36"/>
        <v>8</v>
      </c>
      <c r="R92" s="8"/>
      <c r="T92"/>
    </row>
    <row r="93" spans="2:20" ht="23.1" customHeight="1" x14ac:dyDescent="0.25">
      <c r="B93" s="44" t="s">
        <v>133</v>
      </c>
      <c r="C93" s="49">
        <v>4</v>
      </c>
      <c r="D93" s="49">
        <v>0</v>
      </c>
      <c r="E93" s="49">
        <v>0</v>
      </c>
      <c r="F93" s="49">
        <v>3</v>
      </c>
      <c r="G93" s="49">
        <v>0</v>
      </c>
      <c r="H93" s="49">
        <v>0</v>
      </c>
      <c r="I93" s="49">
        <v>0</v>
      </c>
      <c r="J93" s="49">
        <v>0</v>
      </c>
      <c r="K93" s="49">
        <v>0</v>
      </c>
      <c r="L93" s="49">
        <v>0</v>
      </c>
      <c r="M93" s="49">
        <v>9</v>
      </c>
      <c r="N93" s="49">
        <v>0</v>
      </c>
      <c r="O93" s="15">
        <f t="shared" si="35"/>
        <v>7</v>
      </c>
      <c r="P93" s="15">
        <f t="shared" si="36"/>
        <v>16</v>
      </c>
      <c r="R93" s="8"/>
      <c r="T93"/>
    </row>
    <row r="94" spans="2:20" ht="23.1" customHeight="1" x14ac:dyDescent="0.25">
      <c r="B94" s="45" t="s">
        <v>134</v>
      </c>
      <c r="C94" s="49">
        <v>8</v>
      </c>
      <c r="D94" s="49">
        <v>6</v>
      </c>
      <c r="E94" s="49">
        <v>0</v>
      </c>
      <c r="F94" s="49">
        <v>1</v>
      </c>
      <c r="G94" s="49">
        <v>0</v>
      </c>
      <c r="H94" s="49">
        <v>0</v>
      </c>
      <c r="I94" s="49">
        <v>1</v>
      </c>
      <c r="J94" s="49">
        <v>0</v>
      </c>
      <c r="K94" s="49">
        <v>0</v>
      </c>
      <c r="L94" s="49">
        <v>0</v>
      </c>
      <c r="M94" s="49">
        <v>13</v>
      </c>
      <c r="N94" s="49">
        <v>0</v>
      </c>
      <c r="O94" s="15">
        <f t="shared" si="35"/>
        <v>16</v>
      </c>
      <c r="P94" s="15">
        <f t="shared" si="36"/>
        <v>29</v>
      </c>
      <c r="R94" s="8"/>
      <c r="T94"/>
    </row>
    <row r="95" spans="2:20" ht="23.1" customHeight="1" x14ac:dyDescent="0.25">
      <c r="B95" s="44" t="s">
        <v>135</v>
      </c>
      <c r="C95" s="49">
        <v>4</v>
      </c>
      <c r="D95" s="49">
        <v>3</v>
      </c>
      <c r="E95" s="49">
        <v>0</v>
      </c>
      <c r="F95" s="49">
        <v>2</v>
      </c>
      <c r="G95" s="49">
        <v>0</v>
      </c>
      <c r="H95" s="49">
        <v>0</v>
      </c>
      <c r="I95" s="49">
        <v>0</v>
      </c>
      <c r="J95" s="49">
        <v>0</v>
      </c>
      <c r="K95" s="49">
        <v>0</v>
      </c>
      <c r="L95" s="49">
        <v>0</v>
      </c>
      <c r="M95" s="49">
        <v>3</v>
      </c>
      <c r="N95" s="49">
        <v>0</v>
      </c>
      <c r="O95" s="15">
        <f t="shared" si="35"/>
        <v>9</v>
      </c>
      <c r="P95" s="15">
        <f t="shared" si="36"/>
        <v>12</v>
      </c>
      <c r="R95" s="8"/>
      <c r="T95"/>
    </row>
    <row r="96" spans="2:20" ht="23.1" customHeight="1" x14ac:dyDescent="0.25">
      <c r="B96" s="46" t="s">
        <v>136</v>
      </c>
      <c r="C96" s="49">
        <v>1</v>
      </c>
      <c r="D96" s="49">
        <v>0</v>
      </c>
      <c r="E96" s="49">
        <v>0</v>
      </c>
      <c r="F96" s="49">
        <v>0</v>
      </c>
      <c r="G96" s="49">
        <v>0</v>
      </c>
      <c r="H96" s="49">
        <v>0</v>
      </c>
      <c r="I96" s="49">
        <v>0</v>
      </c>
      <c r="J96" s="49">
        <v>0</v>
      </c>
      <c r="K96" s="49">
        <v>0</v>
      </c>
      <c r="L96" s="49">
        <v>0</v>
      </c>
      <c r="M96" s="49">
        <v>2</v>
      </c>
      <c r="N96" s="49">
        <v>0</v>
      </c>
      <c r="O96" s="15">
        <f t="shared" si="35"/>
        <v>1</v>
      </c>
      <c r="P96" s="15">
        <f t="shared" si="36"/>
        <v>3</v>
      </c>
      <c r="R96" s="8"/>
      <c r="T96"/>
    </row>
    <row r="97" spans="2:20" ht="23.1" customHeight="1" x14ac:dyDescent="0.25">
      <c r="B97" s="44" t="s">
        <v>137</v>
      </c>
      <c r="C97" s="49">
        <v>5</v>
      </c>
      <c r="D97" s="49">
        <v>3</v>
      </c>
      <c r="E97" s="49">
        <v>0</v>
      </c>
      <c r="F97" s="49">
        <v>7</v>
      </c>
      <c r="G97" s="49">
        <v>0</v>
      </c>
      <c r="H97" s="49">
        <v>0</v>
      </c>
      <c r="I97" s="49">
        <v>0</v>
      </c>
      <c r="J97" s="49">
        <v>0</v>
      </c>
      <c r="K97" s="49">
        <v>0</v>
      </c>
      <c r="L97" s="49">
        <v>0</v>
      </c>
      <c r="M97" s="49">
        <v>25</v>
      </c>
      <c r="N97" s="49">
        <v>0</v>
      </c>
      <c r="O97" s="15">
        <f t="shared" si="35"/>
        <v>15</v>
      </c>
      <c r="P97" s="15">
        <f t="shared" si="36"/>
        <v>40</v>
      </c>
      <c r="R97" s="8"/>
      <c r="T97"/>
    </row>
    <row r="98" spans="2:20" ht="23.1" customHeight="1" x14ac:dyDescent="0.25">
      <c r="B98" s="45" t="s">
        <v>138</v>
      </c>
      <c r="C98" s="49">
        <v>25</v>
      </c>
      <c r="D98" s="49">
        <v>16</v>
      </c>
      <c r="E98" s="49">
        <v>0</v>
      </c>
      <c r="F98" s="49">
        <v>2</v>
      </c>
      <c r="G98" s="49">
        <v>0</v>
      </c>
      <c r="H98" s="49">
        <v>0</v>
      </c>
      <c r="I98" s="49">
        <v>0</v>
      </c>
      <c r="J98" s="49">
        <v>0</v>
      </c>
      <c r="K98" s="49">
        <v>0</v>
      </c>
      <c r="L98" s="49">
        <v>0</v>
      </c>
      <c r="M98" s="49">
        <v>13</v>
      </c>
      <c r="N98" s="49">
        <v>0</v>
      </c>
      <c r="O98" s="15">
        <f t="shared" si="35"/>
        <v>43</v>
      </c>
      <c r="P98" s="15">
        <f t="shared" si="36"/>
        <v>56</v>
      </c>
      <c r="R98" s="8"/>
      <c r="T98"/>
    </row>
    <row r="99" spans="2:20" ht="23.1" customHeight="1" x14ac:dyDescent="0.25">
      <c r="B99" s="44" t="s">
        <v>139</v>
      </c>
      <c r="C99" s="49">
        <v>24</v>
      </c>
      <c r="D99" s="49">
        <v>35</v>
      </c>
      <c r="E99" s="49">
        <v>0</v>
      </c>
      <c r="F99" s="49">
        <v>4</v>
      </c>
      <c r="G99" s="49">
        <v>0</v>
      </c>
      <c r="H99" s="49">
        <v>0</v>
      </c>
      <c r="I99" s="49">
        <v>0</v>
      </c>
      <c r="J99" s="49">
        <v>0</v>
      </c>
      <c r="K99" s="49">
        <v>0</v>
      </c>
      <c r="L99" s="49">
        <v>0</v>
      </c>
      <c r="M99" s="49">
        <v>25</v>
      </c>
      <c r="N99" s="49">
        <v>0</v>
      </c>
      <c r="O99" s="15">
        <f t="shared" si="35"/>
        <v>63</v>
      </c>
      <c r="P99" s="15">
        <f t="shared" si="36"/>
        <v>88</v>
      </c>
      <c r="R99" s="8"/>
      <c r="T99"/>
    </row>
    <row r="100" spans="2:20" ht="23.1" customHeight="1" x14ac:dyDescent="0.25">
      <c r="B100" s="46" t="s">
        <v>140</v>
      </c>
      <c r="C100" s="49">
        <v>34</v>
      </c>
      <c r="D100" s="49">
        <v>38</v>
      </c>
      <c r="E100" s="49">
        <v>3</v>
      </c>
      <c r="F100" s="49">
        <v>1</v>
      </c>
      <c r="G100" s="49">
        <v>0</v>
      </c>
      <c r="H100" s="49">
        <v>0</v>
      </c>
      <c r="I100" s="49">
        <v>0</v>
      </c>
      <c r="J100" s="49">
        <v>0</v>
      </c>
      <c r="K100" s="49">
        <v>0</v>
      </c>
      <c r="L100" s="49">
        <v>0</v>
      </c>
      <c r="M100" s="49">
        <v>40</v>
      </c>
      <c r="N100" s="49">
        <v>0</v>
      </c>
      <c r="O100" s="15">
        <f t="shared" si="35"/>
        <v>76</v>
      </c>
      <c r="P100" s="15">
        <f t="shared" si="36"/>
        <v>116</v>
      </c>
      <c r="R100" s="8"/>
      <c r="T100"/>
    </row>
    <row r="101" spans="2:20" ht="23.1" customHeight="1" x14ac:dyDescent="0.25">
      <c r="B101" s="44" t="s">
        <v>141</v>
      </c>
      <c r="C101" s="49">
        <v>19</v>
      </c>
      <c r="D101" s="49">
        <v>18</v>
      </c>
      <c r="E101" s="49">
        <v>3</v>
      </c>
      <c r="F101" s="49">
        <v>4</v>
      </c>
      <c r="G101" s="49">
        <v>0</v>
      </c>
      <c r="H101" s="49">
        <v>0</v>
      </c>
      <c r="I101" s="49">
        <v>0</v>
      </c>
      <c r="J101" s="49">
        <v>1</v>
      </c>
      <c r="K101" s="49">
        <v>0</v>
      </c>
      <c r="L101" s="49">
        <v>0</v>
      </c>
      <c r="M101" s="49">
        <v>23</v>
      </c>
      <c r="N101" s="49">
        <v>0</v>
      </c>
      <c r="O101" s="15">
        <f t="shared" si="35"/>
        <v>45</v>
      </c>
      <c r="P101" s="15">
        <f t="shared" si="36"/>
        <v>68</v>
      </c>
      <c r="R101" s="8"/>
      <c r="T101"/>
    </row>
    <row r="102" spans="2:20" ht="23.1" customHeight="1" x14ac:dyDescent="0.25">
      <c r="B102" s="45" t="s">
        <v>142</v>
      </c>
      <c r="C102" s="49">
        <v>65</v>
      </c>
      <c r="D102" s="49">
        <v>70</v>
      </c>
      <c r="E102" s="49">
        <v>14</v>
      </c>
      <c r="F102" s="49">
        <v>13</v>
      </c>
      <c r="G102" s="49">
        <v>0</v>
      </c>
      <c r="H102" s="49">
        <v>2</v>
      </c>
      <c r="I102" s="49">
        <v>4</v>
      </c>
      <c r="J102" s="49">
        <v>0</v>
      </c>
      <c r="K102" s="49">
        <v>0</v>
      </c>
      <c r="L102" s="49">
        <v>0</v>
      </c>
      <c r="M102" s="49">
        <v>11</v>
      </c>
      <c r="N102" s="49">
        <v>0</v>
      </c>
      <c r="O102" s="15">
        <f t="shared" si="35"/>
        <v>168</v>
      </c>
      <c r="P102" s="15">
        <f t="shared" si="36"/>
        <v>179</v>
      </c>
      <c r="R102" s="8"/>
      <c r="T102"/>
    </row>
    <row r="103" spans="2:20" ht="23.1" customHeight="1" x14ac:dyDescent="0.25">
      <c r="B103" s="44" t="s">
        <v>143</v>
      </c>
      <c r="C103" s="49">
        <v>23</v>
      </c>
      <c r="D103" s="49">
        <v>36</v>
      </c>
      <c r="E103" s="49">
        <v>4</v>
      </c>
      <c r="F103" s="49">
        <v>14</v>
      </c>
      <c r="G103" s="49">
        <v>0</v>
      </c>
      <c r="H103" s="49">
        <v>0</v>
      </c>
      <c r="I103" s="49">
        <v>1</v>
      </c>
      <c r="J103" s="49">
        <v>0</v>
      </c>
      <c r="K103" s="49">
        <v>0</v>
      </c>
      <c r="L103" s="49">
        <v>0</v>
      </c>
      <c r="M103" s="49">
        <v>16</v>
      </c>
      <c r="N103" s="49">
        <v>0</v>
      </c>
      <c r="O103" s="15">
        <f t="shared" si="35"/>
        <v>78</v>
      </c>
      <c r="P103" s="15">
        <f t="shared" si="36"/>
        <v>94</v>
      </c>
      <c r="R103" s="8"/>
      <c r="T103"/>
    </row>
    <row r="104" spans="2:20" ht="23.1" customHeight="1" x14ac:dyDescent="0.25">
      <c r="B104" s="46" t="s">
        <v>144</v>
      </c>
      <c r="C104" s="49">
        <v>46</v>
      </c>
      <c r="D104" s="49">
        <v>50</v>
      </c>
      <c r="E104" s="49">
        <v>6</v>
      </c>
      <c r="F104" s="49">
        <v>14</v>
      </c>
      <c r="G104" s="49">
        <v>0</v>
      </c>
      <c r="H104" s="49">
        <v>0</v>
      </c>
      <c r="I104" s="49">
        <v>0</v>
      </c>
      <c r="J104" s="49">
        <v>0</v>
      </c>
      <c r="K104" s="49">
        <v>0</v>
      </c>
      <c r="L104" s="49">
        <v>0</v>
      </c>
      <c r="M104" s="49">
        <v>24</v>
      </c>
      <c r="N104" s="49">
        <v>0</v>
      </c>
      <c r="O104" s="15">
        <f t="shared" si="35"/>
        <v>116</v>
      </c>
      <c r="P104" s="15">
        <f t="shared" si="36"/>
        <v>140</v>
      </c>
      <c r="R104" s="8"/>
      <c r="T104"/>
    </row>
    <row r="105" spans="2:20" ht="23.1" customHeight="1" x14ac:dyDescent="0.25">
      <c r="B105" s="44" t="s">
        <v>145</v>
      </c>
      <c r="C105" s="49">
        <v>38</v>
      </c>
      <c r="D105" s="49">
        <v>60</v>
      </c>
      <c r="E105" s="49">
        <v>5</v>
      </c>
      <c r="F105" s="49">
        <v>1</v>
      </c>
      <c r="G105" s="49">
        <v>0</v>
      </c>
      <c r="H105" s="49">
        <v>0</v>
      </c>
      <c r="I105" s="49">
        <v>0</v>
      </c>
      <c r="J105" s="49">
        <v>0</v>
      </c>
      <c r="K105" s="49">
        <v>0</v>
      </c>
      <c r="L105" s="49">
        <v>0</v>
      </c>
      <c r="M105" s="49">
        <v>48</v>
      </c>
      <c r="N105" s="49">
        <v>0</v>
      </c>
      <c r="O105" s="15">
        <f t="shared" si="35"/>
        <v>104</v>
      </c>
      <c r="P105" s="15">
        <f t="shared" si="36"/>
        <v>152</v>
      </c>
      <c r="R105" s="8"/>
      <c r="T105"/>
    </row>
    <row r="106" spans="2:20" ht="23.1" customHeight="1" x14ac:dyDescent="0.25">
      <c r="B106" s="25" t="s">
        <v>18</v>
      </c>
      <c r="C106" s="16">
        <f>SUM(C10:C105)</f>
        <v>2493</v>
      </c>
      <c r="D106" s="16">
        <f t="shared" ref="D106:P106" si="37">SUM(D10:D105)</f>
        <v>2069</v>
      </c>
      <c r="E106" s="16">
        <f t="shared" si="37"/>
        <v>424</v>
      </c>
      <c r="F106" s="16">
        <f t="shared" si="37"/>
        <v>808</v>
      </c>
      <c r="G106" s="16">
        <f t="shared" si="37"/>
        <v>33</v>
      </c>
      <c r="H106" s="16">
        <f t="shared" si="37"/>
        <v>13</v>
      </c>
      <c r="I106" s="16">
        <f t="shared" si="37"/>
        <v>374</v>
      </c>
      <c r="J106" s="16">
        <f t="shared" si="37"/>
        <v>79</v>
      </c>
      <c r="K106" s="16">
        <f t="shared" si="37"/>
        <v>54</v>
      </c>
      <c r="L106" s="16">
        <f t="shared" si="37"/>
        <v>10</v>
      </c>
      <c r="M106" s="16">
        <f t="shared" si="37"/>
        <v>5241</v>
      </c>
      <c r="N106" s="16">
        <f t="shared" si="37"/>
        <v>2</v>
      </c>
      <c r="O106" s="16">
        <f t="shared" si="37"/>
        <v>6359</v>
      </c>
      <c r="P106" s="16">
        <f t="shared" si="37"/>
        <v>11600</v>
      </c>
      <c r="R106" s="8"/>
      <c r="T106"/>
    </row>
    <row r="107" spans="2:20" ht="23.1" customHeight="1" x14ac:dyDescent="0.25">
      <c r="B107" s="25" t="s">
        <v>93</v>
      </c>
      <c r="C107" s="42">
        <f t="shared" ref="C107:N107" si="38">C106/$P$106</f>
        <v>0.21491379310344827</v>
      </c>
      <c r="D107" s="42">
        <f t="shared" si="38"/>
        <v>0.17836206896551723</v>
      </c>
      <c r="E107" s="42">
        <f t="shared" si="38"/>
        <v>3.6551724137931035E-2</v>
      </c>
      <c r="F107" s="42">
        <f t="shared" si="38"/>
        <v>6.9655172413793098E-2</v>
      </c>
      <c r="G107" s="42">
        <f t="shared" si="38"/>
        <v>2.8448275862068967E-3</v>
      </c>
      <c r="H107" s="42">
        <f t="shared" si="38"/>
        <v>1.1206896551724137E-3</v>
      </c>
      <c r="I107" s="42">
        <f t="shared" si="38"/>
        <v>3.2241379310344827E-2</v>
      </c>
      <c r="J107" s="42">
        <f t="shared" si="38"/>
        <v>6.8103448275862073E-3</v>
      </c>
      <c r="K107" s="42">
        <f t="shared" si="38"/>
        <v>4.655172413793103E-3</v>
      </c>
      <c r="L107" s="42">
        <f t="shared" si="38"/>
        <v>8.6206896551724137E-4</v>
      </c>
      <c r="M107" s="42">
        <f t="shared" si="38"/>
        <v>0.4518103448275862</v>
      </c>
      <c r="N107" s="42">
        <f t="shared" si="38"/>
        <v>1.7241379310344826E-4</v>
      </c>
      <c r="R107" s="8"/>
      <c r="T107"/>
    </row>
    <row r="108" spans="2:20" ht="23.1" customHeight="1" x14ac:dyDescent="0.25">
      <c r="B108" s="41" t="s">
        <v>94</v>
      </c>
      <c r="C108" s="43">
        <f>C106/$O$106</f>
        <v>0.39204277402107252</v>
      </c>
      <c r="D108" s="43">
        <f t="shared" ref="D108:N108" si="39">D106/$O$106</f>
        <v>0.32536562352571158</v>
      </c>
      <c r="E108" s="43">
        <f t="shared" si="39"/>
        <v>6.667715049536091E-2</v>
      </c>
      <c r="F108" s="43">
        <f t="shared" si="39"/>
        <v>0.12706400377417834</v>
      </c>
      <c r="G108" s="43">
        <f t="shared" si="39"/>
        <v>5.1894952036483722E-3</v>
      </c>
      <c r="H108" s="43">
        <f t="shared" si="39"/>
        <v>2.0443465953766315E-3</v>
      </c>
      <c r="I108" s="43">
        <f t="shared" si="39"/>
        <v>5.8814278974681555E-2</v>
      </c>
      <c r="J108" s="43">
        <f t="shared" si="39"/>
        <v>1.2423337002673377E-2</v>
      </c>
      <c r="K108" s="43">
        <f t="shared" si="39"/>
        <v>8.4919012423336996E-3</v>
      </c>
      <c r="L108" s="43">
        <f t="shared" si="39"/>
        <v>1.5725743041358703E-3</v>
      </c>
      <c r="M108" s="43"/>
      <c r="N108" s="43">
        <f t="shared" si="39"/>
        <v>3.1451486082717409E-4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2" tint="-0.249977111117893"/>
  </sheetPr>
  <dimension ref="B1:AF174"/>
  <sheetViews>
    <sheetView view="pageBreakPreview" topLeftCell="B55" zoomScale="60" workbookViewId="0">
      <selection activeCell="J53" sqref="J5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3" t="s">
        <v>23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</row>
    <row r="2" spans="2:32" ht="20.100000000000001" customHeight="1" x14ac:dyDescent="0.25">
      <c r="B2" s="64" t="s">
        <v>95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 spans="2:32" ht="20.100000000000001" customHeight="1" x14ac:dyDescent="0.25">
      <c r="B3" s="21" t="s">
        <v>96</v>
      </c>
      <c r="C3" s="70" t="str">
        <f>'23.09 Kira-Kyaliwalla'!C3:G3</f>
        <v>MCC-C2-STNO72-KIRA KYALIWAJALLA</v>
      </c>
      <c r="D3" s="70"/>
      <c r="E3" s="70"/>
      <c r="F3" s="70"/>
      <c r="G3" s="70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5" spans="2:32" ht="20.100000000000001" customHeight="1" x14ac:dyDescent="0.25">
      <c r="C5" s="4" t="s">
        <v>3</v>
      </c>
      <c r="D5" s="35" t="s">
        <v>179</v>
      </c>
      <c r="E5" s="3"/>
      <c r="F5" s="40" t="s">
        <v>1</v>
      </c>
      <c r="G5" s="60" t="s">
        <v>175</v>
      </c>
      <c r="H5" s="61"/>
      <c r="I5" s="14"/>
      <c r="J5" s="2" t="s">
        <v>5</v>
      </c>
      <c r="K5" s="60" t="s">
        <v>176</v>
      </c>
      <c r="L5" s="61"/>
      <c r="M5" s="10"/>
      <c r="N5" s="10"/>
      <c r="O5" s="3"/>
      <c r="P5" s="3"/>
    </row>
    <row r="6" spans="2:32" ht="23.25" customHeight="1" x14ac:dyDescent="0.25">
      <c r="C6" s="2" t="s">
        <v>4</v>
      </c>
      <c r="D6" s="60" t="s">
        <v>172</v>
      </c>
      <c r="E6" s="61"/>
      <c r="F6" s="2" t="s">
        <v>2</v>
      </c>
      <c r="G6" s="60" t="s">
        <v>171</v>
      </c>
      <c r="H6" s="61"/>
      <c r="J6" s="2" t="s">
        <v>21</v>
      </c>
      <c r="K6" s="60" t="s">
        <v>177</v>
      </c>
      <c r="L6" s="61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9" t="s">
        <v>88</v>
      </c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6" t="s">
        <v>24</v>
      </c>
      <c r="T9" s="26" t="s">
        <v>25</v>
      </c>
      <c r="U9" s="26" t="s">
        <v>26</v>
      </c>
      <c r="V9" s="26" t="s">
        <v>27</v>
      </c>
      <c r="W9" s="26" t="s">
        <v>28</v>
      </c>
      <c r="X9" s="26" t="s">
        <v>29</v>
      </c>
      <c r="Y9" s="26" t="s">
        <v>30</v>
      </c>
      <c r="Z9" s="26" t="s">
        <v>31</v>
      </c>
      <c r="AA9" s="26" t="s">
        <v>32</v>
      </c>
      <c r="AB9" s="26" t="s">
        <v>33</v>
      </c>
      <c r="AC9" s="26" t="s">
        <v>34</v>
      </c>
      <c r="AD9" s="26" t="s">
        <v>35</v>
      </c>
      <c r="AE9" s="29" t="s">
        <v>89</v>
      </c>
      <c r="AF9" s="29" t="s">
        <v>22</v>
      </c>
    </row>
    <row r="10" spans="2:32" ht="23.1" customHeight="1" x14ac:dyDescent="0.25">
      <c r="B10" s="44" t="s">
        <v>37</v>
      </c>
      <c r="C10" s="49">
        <v>55</v>
      </c>
      <c r="D10" s="49">
        <v>31</v>
      </c>
      <c r="E10" s="49">
        <v>4</v>
      </c>
      <c r="F10" s="49">
        <v>7</v>
      </c>
      <c r="G10" s="49">
        <v>5</v>
      </c>
      <c r="H10" s="49">
        <v>0</v>
      </c>
      <c r="I10" s="49">
        <v>4</v>
      </c>
      <c r="J10" s="49">
        <v>0</v>
      </c>
      <c r="K10" s="49">
        <v>2</v>
      </c>
      <c r="L10" s="49">
        <v>0</v>
      </c>
      <c r="M10" s="49">
        <v>76</v>
      </c>
      <c r="N10" s="49">
        <v>0</v>
      </c>
      <c r="O10" s="15">
        <f t="shared" ref="O10:O73" si="0">SUM(C10:L10,N10)</f>
        <v>108</v>
      </c>
      <c r="P10" s="15">
        <f t="shared" ref="P10:P73" si="1">SUM(C10:N10)</f>
        <v>184</v>
      </c>
      <c r="R10" s="1" t="s">
        <v>6</v>
      </c>
      <c r="S10" s="17">
        <f t="shared" ref="S10:AF10" si="2">SUM(C10:C13)</f>
        <v>168</v>
      </c>
      <c r="T10" s="17">
        <f t="shared" si="2"/>
        <v>104</v>
      </c>
      <c r="U10" s="17">
        <f t="shared" si="2"/>
        <v>17</v>
      </c>
      <c r="V10" s="17">
        <f t="shared" si="2"/>
        <v>21</v>
      </c>
      <c r="W10" s="17">
        <f t="shared" si="2"/>
        <v>6</v>
      </c>
      <c r="X10" s="17">
        <f t="shared" si="2"/>
        <v>0</v>
      </c>
      <c r="Y10" s="17">
        <f t="shared" si="2"/>
        <v>12</v>
      </c>
      <c r="Z10" s="17">
        <f t="shared" si="2"/>
        <v>2</v>
      </c>
      <c r="AA10" s="17">
        <f t="shared" si="2"/>
        <v>5</v>
      </c>
      <c r="AB10" s="17">
        <f t="shared" si="2"/>
        <v>0</v>
      </c>
      <c r="AC10" s="17">
        <f t="shared" si="2"/>
        <v>303</v>
      </c>
      <c r="AD10" s="17">
        <f t="shared" si="2"/>
        <v>0</v>
      </c>
      <c r="AE10" s="30">
        <f t="shared" si="2"/>
        <v>335</v>
      </c>
      <c r="AF10" s="30">
        <f t="shared" si="2"/>
        <v>638</v>
      </c>
    </row>
    <row r="11" spans="2:32" s="6" customFormat="1" ht="23.1" customHeight="1" x14ac:dyDescent="0.25">
      <c r="B11" s="44" t="s">
        <v>38</v>
      </c>
      <c r="C11" s="49">
        <v>43</v>
      </c>
      <c r="D11" s="49">
        <v>30</v>
      </c>
      <c r="E11" s="49">
        <v>7</v>
      </c>
      <c r="F11" s="49">
        <v>4</v>
      </c>
      <c r="G11" s="49">
        <v>1</v>
      </c>
      <c r="H11" s="49">
        <v>0</v>
      </c>
      <c r="I11" s="49">
        <v>3</v>
      </c>
      <c r="J11" s="49">
        <v>1</v>
      </c>
      <c r="K11" s="49">
        <v>0</v>
      </c>
      <c r="L11" s="49">
        <v>0</v>
      </c>
      <c r="M11" s="49">
        <v>80</v>
      </c>
      <c r="N11" s="49">
        <v>0</v>
      </c>
      <c r="O11" s="15">
        <f t="shared" si="0"/>
        <v>89</v>
      </c>
      <c r="P11" s="15">
        <f t="shared" si="1"/>
        <v>169</v>
      </c>
      <c r="R11" s="1" t="s">
        <v>7</v>
      </c>
      <c r="S11" s="17">
        <f t="shared" ref="S11:AF11" si="3">SUM(C14:C17)</f>
        <v>99</v>
      </c>
      <c r="T11" s="17">
        <f t="shared" si="3"/>
        <v>68</v>
      </c>
      <c r="U11" s="17">
        <f t="shared" si="3"/>
        <v>24</v>
      </c>
      <c r="V11" s="17">
        <f t="shared" si="3"/>
        <v>13</v>
      </c>
      <c r="W11" s="17">
        <f t="shared" si="3"/>
        <v>1</v>
      </c>
      <c r="X11" s="17">
        <f t="shared" si="3"/>
        <v>0</v>
      </c>
      <c r="Y11" s="17">
        <f t="shared" si="3"/>
        <v>20</v>
      </c>
      <c r="Z11" s="17">
        <f t="shared" si="3"/>
        <v>4</v>
      </c>
      <c r="AA11" s="17">
        <f t="shared" si="3"/>
        <v>2</v>
      </c>
      <c r="AB11" s="17">
        <f t="shared" si="3"/>
        <v>0</v>
      </c>
      <c r="AC11" s="17">
        <f t="shared" si="3"/>
        <v>325</v>
      </c>
      <c r="AD11" s="17">
        <f t="shared" si="3"/>
        <v>0</v>
      </c>
      <c r="AE11" s="30">
        <f t="shared" si="3"/>
        <v>231</v>
      </c>
      <c r="AF11" s="30">
        <f t="shared" si="3"/>
        <v>556</v>
      </c>
    </row>
    <row r="12" spans="2:32" ht="23.1" customHeight="1" x14ac:dyDescent="0.25">
      <c r="B12" s="44" t="s">
        <v>39</v>
      </c>
      <c r="C12" s="49">
        <v>32</v>
      </c>
      <c r="D12" s="49">
        <v>22</v>
      </c>
      <c r="E12" s="49">
        <v>3</v>
      </c>
      <c r="F12" s="49">
        <v>6</v>
      </c>
      <c r="G12" s="49">
        <v>0</v>
      </c>
      <c r="H12" s="49">
        <v>0</v>
      </c>
      <c r="I12" s="49">
        <v>1</v>
      </c>
      <c r="J12" s="49">
        <v>0</v>
      </c>
      <c r="K12" s="49">
        <v>0</v>
      </c>
      <c r="L12" s="49">
        <v>0</v>
      </c>
      <c r="M12" s="49">
        <v>71</v>
      </c>
      <c r="N12" s="49">
        <v>0</v>
      </c>
      <c r="O12" s="15">
        <f t="shared" si="0"/>
        <v>64</v>
      </c>
      <c r="P12" s="15">
        <f t="shared" si="1"/>
        <v>135</v>
      </c>
      <c r="R12" s="1" t="s">
        <v>8</v>
      </c>
      <c r="S12" s="17">
        <f t="shared" ref="S12:AF12" si="4">SUM(C18:C21)</f>
        <v>93</v>
      </c>
      <c r="T12" s="17">
        <f t="shared" si="4"/>
        <v>43</v>
      </c>
      <c r="U12" s="17">
        <f t="shared" si="4"/>
        <v>13</v>
      </c>
      <c r="V12" s="17">
        <f t="shared" si="4"/>
        <v>17</v>
      </c>
      <c r="W12" s="17">
        <f t="shared" si="4"/>
        <v>1</v>
      </c>
      <c r="X12" s="17">
        <f t="shared" si="4"/>
        <v>1</v>
      </c>
      <c r="Y12" s="17">
        <f t="shared" si="4"/>
        <v>13</v>
      </c>
      <c r="Z12" s="17">
        <f t="shared" si="4"/>
        <v>3</v>
      </c>
      <c r="AA12" s="17">
        <f t="shared" si="4"/>
        <v>1</v>
      </c>
      <c r="AB12" s="17">
        <f t="shared" si="4"/>
        <v>1</v>
      </c>
      <c r="AC12" s="17">
        <f t="shared" si="4"/>
        <v>293</v>
      </c>
      <c r="AD12" s="17">
        <f t="shared" si="4"/>
        <v>0</v>
      </c>
      <c r="AE12" s="30">
        <f t="shared" si="4"/>
        <v>186</v>
      </c>
      <c r="AF12" s="30">
        <f t="shared" si="4"/>
        <v>479</v>
      </c>
    </row>
    <row r="13" spans="2:32" ht="23.1" customHeight="1" x14ac:dyDescent="0.25">
      <c r="B13" s="44" t="s">
        <v>40</v>
      </c>
      <c r="C13" s="49">
        <v>38</v>
      </c>
      <c r="D13" s="49">
        <v>21</v>
      </c>
      <c r="E13" s="49">
        <v>3</v>
      </c>
      <c r="F13" s="49">
        <v>4</v>
      </c>
      <c r="G13" s="49">
        <v>0</v>
      </c>
      <c r="H13" s="49">
        <v>0</v>
      </c>
      <c r="I13" s="49">
        <v>4</v>
      </c>
      <c r="J13" s="49">
        <v>1</v>
      </c>
      <c r="K13" s="49">
        <v>3</v>
      </c>
      <c r="L13" s="49">
        <v>0</v>
      </c>
      <c r="M13" s="49">
        <v>76</v>
      </c>
      <c r="N13" s="49">
        <v>0</v>
      </c>
      <c r="O13" s="15">
        <f t="shared" si="0"/>
        <v>74</v>
      </c>
      <c r="P13" s="15">
        <f t="shared" si="1"/>
        <v>150</v>
      </c>
      <c r="R13" s="1" t="s">
        <v>9</v>
      </c>
      <c r="S13" s="17">
        <f t="shared" ref="S13:AF13" si="5">SUM(C22:C25)</f>
        <v>98</v>
      </c>
      <c r="T13" s="17">
        <f t="shared" si="5"/>
        <v>45</v>
      </c>
      <c r="U13" s="17">
        <f t="shared" si="5"/>
        <v>18</v>
      </c>
      <c r="V13" s="17">
        <f t="shared" si="5"/>
        <v>23</v>
      </c>
      <c r="W13" s="17">
        <f t="shared" si="5"/>
        <v>1</v>
      </c>
      <c r="X13" s="17">
        <f t="shared" si="5"/>
        <v>0</v>
      </c>
      <c r="Y13" s="17">
        <f t="shared" si="5"/>
        <v>27</v>
      </c>
      <c r="Z13" s="17">
        <f t="shared" si="5"/>
        <v>6</v>
      </c>
      <c r="AA13" s="17">
        <f t="shared" si="5"/>
        <v>1</v>
      </c>
      <c r="AB13" s="17">
        <f t="shared" si="5"/>
        <v>0</v>
      </c>
      <c r="AC13" s="17">
        <f t="shared" si="5"/>
        <v>343</v>
      </c>
      <c r="AD13" s="17">
        <f t="shared" si="5"/>
        <v>0</v>
      </c>
      <c r="AE13" s="30">
        <f t="shared" si="5"/>
        <v>219</v>
      </c>
      <c r="AF13" s="30">
        <f t="shared" si="5"/>
        <v>562</v>
      </c>
    </row>
    <row r="14" spans="2:32" ht="23.1" customHeight="1" x14ac:dyDescent="0.25">
      <c r="B14" s="44" t="s">
        <v>41</v>
      </c>
      <c r="C14" s="49">
        <v>27</v>
      </c>
      <c r="D14" s="49">
        <v>22</v>
      </c>
      <c r="E14" s="49">
        <v>8</v>
      </c>
      <c r="F14" s="49">
        <v>5</v>
      </c>
      <c r="G14" s="49">
        <v>1</v>
      </c>
      <c r="H14" s="49">
        <v>0</v>
      </c>
      <c r="I14" s="49">
        <v>6</v>
      </c>
      <c r="J14" s="49">
        <v>1</v>
      </c>
      <c r="K14" s="49">
        <v>2</v>
      </c>
      <c r="L14" s="49">
        <v>0</v>
      </c>
      <c r="M14" s="49">
        <v>82</v>
      </c>
      <c r="N14" s="49">
        <v>0</v>
      </c>
      <c r="O14" s="15">
        <f t="shared" si="0"/>
        <v>72</v>
      </c>
      <c r="P14" s="15">
        <f t="shared" si="1"/>
        <v>154</v>
      </c>
      <c r="R14" s="1" t="s">
        <v>10</v>
      </c>
      <c r="S14" s="17">
        <f t="shared" ref="S14:AF14" si="6">SUM(C26:C29)</f>
        <v>92</v>
      </c>
      <c r="T14" s="17">
        <f t="shared" si="6"/>
        <v>42</v>
      </c>
      <c r="U14" s="17">
        <f t="shared" si="6"/>
        <v>21</v>
      </c>
      <c r="V14" s="17">
        <f t="shared" si="6"/>
        <v>15</v>
      </c>
      <c r="W14" s="17">
        <f t="shared" si="6"/>
        <v>1</v>
      </c>
      <c r="X14" s="17">
        <f t="shared" si="6"/>
        <v>0</v>
      </c>
      <c r="Y14" s="17">
        <f t="shared" si="6"/>
        <v>24</v>
      </c>
      <c r="Z14" s="17">
        <f t="shared" si="6"/>
        <v>7</v>
      </c>
      <c r="AA14" s="17">
        <f t="shared" si="6"/>
        <v>1</v>
      </c>
      <c r="AB14" s="17">
        <f t="shared" si="6"/>
        <v>4</v>
      </c>
      <c r="AC14" s="17">
        <f t="shared" si="6"/>
        <v>287</v>
      </c>
      <c r="AD14" s="17">
        <f t="shared" si="6"/>
        <v>0</v>
      </c>
      <c r="AE14" s="30">
        <f t="shared" si="6"/>
        <v>207</v>
      </c>
      <c r="AF14" s="30">
        <f t="shared" si="6"/>
        <v>449</v>
      </c>
    </row>
    <row r="15" spans="2:32" ht="23.1" customHeight="1" x14ac:dyDescent="0.25">
      <c r="B15" s="44" t="s">
        <v>42</v>
      </c>
      <c r="C15" s="49">
        <v>24</v>
      </c>
      <c r="D15" s="49">
        <v>11</v>
      </c>
      <c r="E15" s="49">
        <v>2</v>
      </c>
      <c r="F15" s="49">
        <v>1</v>
      </c>
      <c r="G15" s="49">
        <v>0</v>
      </c>
      <c r="H15" s="49">
        <v>0</v>
      </c>
      <c r="I15" s="49">
        <v>3</v>
      </c>
      <c r="J15" s="49">
        <v>2</v>
      </c>
      <c r="K15" s="49">
        <v>0</v>
      </c>
      <c r="L15" s="49">
        <v>0</v>
      </c>
      <c r="M15" s="49">
        <v>87</v>
      </c>
      <c r="N15" s="49">
        <v>0</v>
      </c>
      <c r="O15" s="15">
        <f t="shared" si="0"/>
        <v>43</v>
      </c>
      <c r="P15" s="15">
        <f t="shared" si="1"/>
        <v>130</v>
      </c>
      <c r="R15" s="1" t="s">
        <v>11</v>
      </c>
      <c r="S15" s="17">
        <f t="shared" ref="S15:AF15" si="7">SUM(C30:C33)</f>
        <v>118</v>
      </c>
      <c r="T15" s="17">
        <f t="shared" si="7"/>
        <v>46</v>
      </c>
      <c r="U15" s="17">
        <f t="shared" si="7"/>
        <v>27</v>
      </c>
      <c r="V15" s="17">
        <f t="shared" si="7"/>
        <v>21</v>
      </c>
      <c r="W15" s="17">
        <f t="shared" si="7"/>
        <v>4</v>
      </c>
      <c r="X15" s="17">
        <f t="shared" si="7"/>
        <v>0</v>
      </c>
      <c r="Y15" s="17">
        <f t="shared" si="7"/>
        <v>10</v>
      </c>
      <c r="Z15" s="17">
        <f t="shared" si="7"/>
        <v>5</v>
      </c>
      <c r="AA15" s="17">
        <f t="shared" si="7"/>
        <v>3</v>
      </c>
      <c r="AB15" s="17">
        <f t="shared" si="7"/>
        <v>2</v>
      </c>
      <c r="AC15" s="17">
        <f t="shared" si="7"/>
        <v>290</v>
      </c>
      <c r="AD15" s="17">
        <f t="shared" si="7"/>
        <v>0</v>
      </c>
      <c r="AE15" s="30">
        <f t="shared" si="7"/>
        <v>236</v>
      </c>
      <c r="AF15" s="30">
        <f t="shared" si="7"/>
        <v>526</v>
      </c>
    </row>
    <row r="16" spans="2:32" ht="23.1" customHeight="1" x14ac:dyDescent="0.25">
      <c r="B16" s="44" t="s">
        <v>43</v>
      </c>
      <c r="C16" s="49">
        <v>22</v>
      </c>
      <c r="D16" s="49">
        <v>13</v>
      </c>
      <c r="E16" s="49">
        <v>2</v>
      </c>
      <c r="F16" s="49">
        <v>1</v>
      </c>
      <c r="G16" s="49">
        <v>0</v>
      </c>
      <c r="H16" s="49">
        <v>0</v>
      </c>
      <c r="I16" s="49">
        <v>7</v>
      </c>
      <c r="J16" s="49">
        <v>1</v>
      </c>
      <c r="K16" s="49">
        <v>0</v>
      </c>
      <c r="L16" s="49">
        <v>0</v>
      </c>
      <c r="M16" s="49">
        <v>75</v>
      </c>
      <c r="N16" s="49">
        <v>0</v>
      </c>
      <c r="O16" s="15">
        <f t="shared" si="0"/>
        <v>46</v>
      </c>
      <c r="P16" s="15">
        <f t="shared" si="1"/>
        <v>121</v>
      </c>
      <c r="R16" s="1" t="s">
        <v>12</v>
      </c>
      <c r="S16" s="17">
        <f t="shared" ref="S16:AF16" si="8">SUM(C34:C37)</f>
        <v>116</v>
      </c>
      <c r="T16" s="17">
        <f t="shared" si="8"/>
        <v>49</v>
      </c>
      <c r="U16" s="17">
        <f t="shared" si="8"/>
        <v>22</v>
      </c>
      <c r="V16" s="17">
        <f t="shared" si="8"/>
        <v>9</v>
      </c>
      <c r="W16" s="17">
        <f t="shared" si="8"/>
        <v>4</v>
      </c>
      <c r="X16" s="17">
        <f t="shared" si="8"/>
        <v>0</v>
      </c>
      <c r="Y16" s="17">
        <f t="shared" si="8"/>
        <v>19</v>
      </c>
      <c r="Z16" s="17">
        <f t="shared" si="8"/>
        <v>4</v>
      </c>
      <c r="AA16" s="17">
        <f t="shared" si="8"/>
        <v>1</v>
      </c>
      <c r="AB16" s="17">
        <f t="shared" si="8"/>
        <v>0</v>
      </c>
      <c r="AC16" s="17">
        <f t="shared" si="8"/>
        <v>277</v>
      </c>
      <c r="AD16" s="17">
        <f t="shared" si="8"/>
        <v>0</v>
      </c>
      <c r="AE16" s="30">
        <f t="shared" si="8"/>
        <v>224</v>
      </c>
      <c r="AF16" s="30">
        <f t="shared" si="8"/>
        <v>501</v>
      </c>
    </row>
    <row r="17" spans="2:32" ht="23.1" customHeight="1" x14ac:dyDescent="0.25">
      <c r="B17" s="44" t="s">
        <v>44</v>
      </c>
      <c r="C17" s="49">
        <v>26</v>
      </c>
      <c r="D17" s="49">
        <v>22</v>
      </c>
      <c r="E17" s="49">
        <v>12</v>
      </c>
      <c r="F17" s="49">
        <v>6</v>
      </c>
      <c r="G17" s="49">
        <v>0</v>
      </c>
      <c r="H17" s="49">
        <v>0</v>
      </c>
      <c r="I17" s="49">
        <v>4</v>
      </c>
      <c r="J17" s="49">
        <v>0</v>
      </c>
      <c r="K17" s="49">
        <v>0</v>
      </c>
      <c r="L17" s="49">
        <v>0</v>
      </c>
      <c r="M17" s="49">
        <v>81</v>
      </c>
      <c r="N17" s="49">
        <v>0</v>
      </c>
      <c r="O17" s="15">
        <f t="shared" si="0"/>
        <v>70</v>
      </c>
      <c r="P17" s="15">
        <f t="shared" si="1"/>
        <v>151</v>
      </c>
      <c r="R17" s="1" t="s">
        <v>13</v>
      </c>
      <c r="S17" s="17">
        <f t="shared" ref="S17:AF17" si="9">SUM(C38:C41)</f>
        <v>93</v>
      </c>
      <c r="T17" s="17">
        <f t="shared" si="9"/>
        <v>32</v>
      </c>
      <c r="U17" s="17">
        <f t="shared" si="9"/>
        <v>17</v>
      </c>
      <c r="V17" s="17">
        <f t="shared" si="9"/>
        <v>15</v>
      </c>
      <c r="W17" s="17">
        <f t="shared" si="9"/>
        <v>0</v>
      </c>
      <c r="X17" s="17">
        <f t="shared" si="9"/>
        <v>0</v>
      </c>
      <c r="Y17" s="17">
        <f t="shared" si="9"/>
        <v>12</v>
      </c>
      <c r="Z17" s="17">
        <f t="shared" si="9"/>
        <v>5</v>
      </c>
      <c r="AA17" s="17">
        <f t="shared" si="9"/>
        <v>6</v>
      </c>
      <c r="AB17" s="17">
        <f t="shared" si="9"/>
        <v>1</v>
      </c>
      <c r="AC17" s="17">
        <f t="shared" si="9"/>
        <v>261</v>
      </c>
      <c r="AD17" s="17">
        <f t="shared" si="9"/>
        <v>0</v>
      </c>
      <c r="AE17" s="30">
        <f t="shared" si="9"/>
        <v>181</v>
      </c>
      <c r="AF17" s="30">
        <f t="shared" si="9"/>
        <v>442</v>
      </c>
    </row>
    <row r="18" spans="2:32" ht="23.1" customHeight="1" x14ac:dyDescent="0.25">
      <c r="B18" s="44" t="s">
        <v>45</v>
      </c>
      <c r="C18" s="49">
        <v>21</v>
      </c>
      <c r="D18" s="49">
        <v>12</v>
      </c>
      <c r="E18" s="49">
        <v>4</v>
      </c>
      <c r="F18" s="49">
        <v>3</v>
      </c>
      <c r="G18" s="49">
        <v>0</v>
      </c>
      <c r="H18" s="49">
        <v>0</v>
      </c>
      <c r="I18" s="49">
        <v>3</v>
      </c>
      <c r="J18" s="49">
        <v>0</v>
      </c>
      <c r="K18" s="49">
        <v>0</v>
      </c>
      <c r="L18" s="49">
        <v>0</v>
      </c>
      <c r="M18" s="49">
        <v>76</v>
      </c>
      <c r="N18" s="49">
        <v>0</v>
      </c>
      <c r="O18" s="15">
        <f t="shared" si="0"/>
        <v>43</v>
      </c>
      <c r="P18" s="15">
        <f t="shared" si="1"/>
        <v>119</v>
      </c>
      <c r="R18" s="1" t="s">
        <v>14</v>
      </c>
      <c r="S18" s="17">
        <f t="shared" ref="S18:AF18" si="10">SUM(C42:C45)</f>
        <v>115</v>
      </c>
      <c r="T18" s="17">
        <f t="shared" si="10"/>
        <v>48</v>
      </c>
      <c r="U18" s="17">
        <f t="shared" si="10"/>
        <v>33</v>
      </c>
      <c r="V18" s="17">
        <f t="shared" si="10"/>
        <v>22</v>
      </c>
      <c r="W18" s="17">
        <f t="shared" si="10"/>
        <v>4</v>
      </c>
      <c r="X18" s="17">
        <f t="shared" si="10"/>
        <v>1</v>
      </c>
      <c r="Y18" s="17">
        <f t="shared" si="10"/>
        <v>16</v>
      </c>
      <c r="Z18" s="17">
        <f t="shared" si="10"/>
        <v>11</v>
      </c>
      <c r="AA18" s="17">
        <f t="shared" si="10"/>
        <v>7</v>
      </c>
      <c r="AB18" s="17">
        <f t="shared" si="10"/>
        <v>2</v>
      </c>
      <c r="AC18" s="17">
        <f t="shared" si="10"/>
        <v>263</v>
      </c>
      <c r="AD18" s="17">
        <f t="shared" si="10"/>
        <v>0</v>
      </c>
      <c r="AE18" s="30">
        <f t="shared" si="10"/>
        <v>259</v>
      </c>
      <c r="AF18" s="30">
        <f t="shared" si="10"/>
        <v>522</v>
      </c>
    </row>
    <row r="19" spans="2:32" ht="23.1" customHeight="1" x14ac:dyDescent="0.25">
      <c r="B19" s="44" t="s">
        <v>46</v>
      </c>
      <c r="C19" s="49">
        <v>19</v>
      </c>
      <c r="D19" s="49">
        <v>9</v>
      </c>
      <c r="E19" s="49">
        <v>4</v>
      </c>
      <c r="F19" s="49">
        <v>3</v>
      </c>
      <c r="G19" s="49">
        <v>0</v>
      </c>
      <c r="H19" s="49">
        <v>1</v>
      </c>
      <c r="I19" s="49">
        <v>3</v>
      </c>
      <c r="J19" s="49">
        <v>0</v>
      </c>
      <c r="K19" s="49">
        <v>1</v>
      </c>
      <c r="L19" s="49">
        <v>0</v>
      </c>
      <c r="M19" s="49">
        <v>70</v>
      </c>
      <c r="N19" s="49">
        <v>0</v>
      </c>
      <c r="O19" s="15">
        <f t="shared" si="0"/>
        <v>40</v>
      </c>
      <c r="P19" s="15">
        <f t="shared" si="1"/>
        <v>110</v>
      </c>
      <c r="R19" s="1" t="s">
        <v>15</v>
      </c>
      <c r="S19" s="17">
        <f t="shared" ref="S19:AF19" si="11">SUM(C46:C49)</f>
        <v>165</v>
      </c>
      <c r="T19" s="17">
        <f t="shared" si="11"/>
        <v>79</v>
      </c>
      <c r="U19" s="17">
        <f t="shared" si="11"/>
        <v>36</v>
      </c>
      <c r="V19" s="17">
        <f t="shared" si="11"/>
        <v>29</v>
      </c>
      <c r="W19" s="17">
        <f t="shared" si="11"/>
        <v>6</v>
      </c>
      <c r="X19" s="17">
        <f t="shared" si="11"/>
        <v>1</v>
      </c>
      <c r="Y19" s="17">
        <f t="shared" si="11"/>
        <v>14</v>
      </c>
      <c r="Z19" s="17">
        <f t="shared" si="11"/>
        <v>6</v>
      </c>
      <c r="AA19" s="17">
        <f t="shared" si="11"/>
        <v>2</v>
      </c>
      <c r="AB19" s="17">
        <f t="shared" si="11"/>
        <v>1</v>
      </c>
      <c r="AC19" s="17">
        <f t="shared" si="11"/>
        <v>323</v>
      </c>
      <c r="AD19" s="17">
        <f t="shared" si="11"/>
        <v>0</v>
      </c>
      <c r="AE19" s="30">
        <f t="shared" si="11"/>
        <v>339</v>
      </c>
      <c r="AF19" s="30">
        <f t="shared" si="11"/>
        <v>662</v>
      </c>
    </row>
    <row r="20" spans="2:32" ht="23.1" customHeight="1" x14ac:dyDescent="0.25">
      <c r="B20" s="44" t="s">
        <v>47</v>
      </c>
      <c r="C20" s="49">
        <v>23</v>
      </c>
      <c r="D20" s="49">
        <v>14</v>
      </c>
      <c r="E20" s="49">
        <v>2</v>
      </c>
      <c r="F20" s="49">
        <v>4</v>
      </c>
      <c r="G20" s="49">
        <v>1</v>
      </c>
      <c r="H20" s="49">
        <v>0</v>
      </c>
      <c r="I20" s="49">
        <v>3</v>
      </c>
      <c r="J20" s="49">
        <v>0</v>
      </c>
      <c r="K20" s="49">
        <v>0</v>
      </c>
      <c r="L20" s="49">
        <v>1</v>
      </c>
      <c r="M20" s="49">
        <v>72</v>
      </c>
      <c r="N20" s="49">
        <v>0</v>
      </c>
      <c r="O20" s="15">
        <f t="shared" si="0"/>
        <v>48</v>
      </c>
      <c r="P20" s="15">
        <f t="shared" si="1"/>
        <v>120</v>
      </c>
      <c r="R20" s="1" t="s">
        <v>16</v>
      </c>
      <c r="S20" s="17">
        <f t="shared" ref="S20:AF20" si="12">SUM(C50:C53)</f>
        <v>172</v>
      </c>
      <c r="T20" s="17">
        <f t="shared" si="12"/>
        <v>83</v>
      </c>
      <c r="U20" s="17">
        <f t="shared" si="12"/>
        <v>37</v>
      </c>
      <c r="V20" s="17">
        <f t="shared" si="12"/>
        <v>14</v>
      </c>
      <c r="W20" s="17">
        <f t="shared" si="12"/>
        <v>1</v>
      </c>
      <c r="X20" s="17">
        <f t="shared" si="12"/>
        <v>0</v>
      </c>
      <c r="Y20" s="17">
        <f t="shared" si="12"/>
        <v>12</v>
      </c>
      <c r="Z20" s="17">
        <f t="shared" si="12"/>
        <v>5</v>
      </c>
      <c r="AA20" s="17">
        <f t="shared" si="12"/>
        <v>2</v>
      </c>
      <c r="AB20" s="17">
        <f t="shared" si="12"/>
        <v>0</v>
      </c>
      <c r="AC20" s="17">
        <f t="shared" si="12"/>
        <v>350</v>
      </c>
      <c r="AD20" s="17">
        <f t="shared" si="12"/>
        <v>0</v>
      </c>
      <c r="AE20" s="30">
        <f t="shared" si="12"/>
        <v>326</v>
      </c>
      <c r="AF20" s="30">
        <f t="shared" si="12"/>
        <v>676</v>
      </c>
    </row>
    <row r="21" spans="2:32" ht="23.1" customHeight="1" x14ac:dyDescent="0.25">
      <c r="B21" s="44" t="s">
        <v>48</v>
      </c>
      <c r="C21" s="49">
        <v>30</v>
      </c>
      <c r="D21" s="49">
        <v>8</v>
      </c>
      <c r="E21" s="49">
        <v>3</v>
      </c>
      <c r="F21" s="49">
        <v>7</v>
      </c>
      <c r="G21" s="49">
        <v>0</v>
      </c>
      <c r="H21" s="49">
        <v>0</v>
      </c>
      <c r="I21" s="49">
        <v>4</v>
      </c>
      <c r="J21" s="49">
        <v>3</v>
      </c>
      <c r="K21" s="49">
        <v>0</v>
      </c>
      <c r="L21" s="49">
        <v>0</v>
      </c>
      <c r="M21" s="49">
        <v>75</v>
      </c>
      <c r="N21" s="49">
        <v>0</v>
      </c>
      <c r="O21" s="15">
        <f t="shared" si="0"/>
        <v>55</v>
      </c>
      <c r="P21" s="15">
        <f t="shared" si="1"/>
        <v>130</v>
      </c>
      <c r="R21" s="35" t="s">
        <v>20</v>
      </c>
      <c r="S21" s="33">
        <f t="shared" ref="S21:AF21" si="13">SUM(C54:C57)</f>
        <v>132</v>
      </c>
      <c r="T21" s="17">
        <f t="shared" si="13"/>
        <v>72</v>
      </c>
      <c r="U21" s="17">
        <f t="shared" si="13"/>
        <v>36</v>
      </c>
      <c r="V21" s="17">
        <f t="shared" si="13"/>
        <v>40</v>
      </c>
      <c r="W21" s="17">
        <f t="shared" si="13"/>
        <v>1</v>
      </c>
      <c r="X21" s="17">
        <f t="shared" si="13"/>
        <v>0</v>
      </c>
      <c r="Y21" s="17">
        <f t="shared" si="13"/>
        <v>10</v>
      </c>
      <c r="Z21" s="17">
        <f t="shared" si="13"/>
        <v>0</v>
      </c>
      <c r="AA21" s="17">
        <f t="shared" si="13"/>
        <v>1</v>
      </c>
      <c r="AB21" s="17">
        <f t="shared" si="13"/>
        <v>0</v>
      </c>
      <c r="AC21" s="17">
        <f t="shared" si="13"/>
        <v>361</v>
      </c>
      <c r="AD21" s="17">
        <f t="shared" si="13"/>
        <v>0</v>
      </c>
      <c r="AE21" s="30">
        <f t="shared" si="13"/>
        <v>292</v>
      </c>
      <c r="AF21" s="30">
        <f t="shared" si="13"/>
        <v>653</v>
      </c>
    </row>
    <row r="22" spans="2:32" ht="23.1" customHeight="1" x14ac:dyDescent="0.25">
      <c r="B22" s="44" t="s">
        <v>49</v>
      </c>
      <c r="C22" s="49">
        <v>26</v>
      </c>
      <c r="D22" s="49">
        <v>9</v>
      </c>
      <c r="E22" s="49">
        <v>5</v>
      </c>
      <c r="F22" s="49">
        <v>4</v>
      </c>
      <c r="G22" s="49">
        <v>0</v>
      </c>
      <c r="H22" s="49">
        <v>0</v>
      </c>
      <c r="I22" s="49">
        <v>10</v>
      </c>
      <c r="J22" s="49">
        <v>1</v>
      </c>
      <c r="K22" s="49">
        <v>0</v>
      </c>
      <c r="L22" s="49">
        <v>0</v>
      </c>
      <c r="M22" s="49">
        <v>92</v>
      </c>
      <c r="N22" s="49">
        <v>0</v>
      </c>
      <c r="O22" s="15">
        <f t="shared" si="0"/>
        <v>55</v>
      </c>
      <c r="P22" s="15">
        <f t="shared" si="1"/>
        <v>147</v>
      </c>
      <c r="R22" s="35" t="s">
        <v>146</v>
      </c>
      <c r="S22" s="33">
        <f>SUM(C58:C61)</f>
        <v>157</v>
      </c>
      <c r="T22" s="33">
        <f t="shared" ref="T22:AF22" si="14">SUM(D58:D61)</f>
        <v>93</v>
      </c>
      <c r="U22" s="33">
        <f t="shared" si="14"/>
        <v>35</v>
      </c>
      <c r="V22" s="33">
        <f t="shared" si="14"/>
        <v>9</v>
      </c>
      <c r="W22" s="33">
        <f t="shared" si="14"/>
        <v>0</v>
      </c>
      <c r="X22" s="33">
        <f t="shared" si="14"/>
        <v>11</v>
      </c>
      <c r="Y22" s="33">
        <f t="shared" si="14"/>
        <v>5</v>
      </c>
      <c r="Z22" s="33">
        <f t="shared" si="14"/>
        <v>0</v>
      </c>
      <c r="AA22" s="33">
        <f t="shared" si="14"/>
        <v>1</v>
      </c>
      <c r="AB22" s="33">
        <f t="shared" si="14"/>
        <v>0</v>
      </c>
      <c r="AC22" s="33">
        <f t="shared" si="14"/>
        <v>373</v>
      </c>
      <c r="AD22" s="33">
        <f t="shared" si="14"/>
        <v>0</v>
      </c>
      <c r="AE22" s="30">
        <f t="shared" si="14"/>
        <v>311</v>
      </c>
      <c r="AF22" s="30">
        <f t="shared" si="14"/>
        <v>684</v>
      </c>
    </row>
    <row r="23" spans="2:32" ht="23.1" customHeight="1" x14ac:dyDescent="0.25">
      <c r="B23" s="44" t="s">
        <v>50</v>
      </c>
      <c r="C23" s="49">
        <v>23</v>
      </c>
      <c r="D23" s="49">
        <v>11</v>
      </c>
      <c r="E23" s="49">
        <v>3</v>
      </c>
      <c r="F23" s="49">
        <v>6</v>
      </c>
      <c r="G23" s="49">
        <v>0</v>
      </c>
      <c r="H23" s="49">
        <v>0</v>
      </c>
      <c r="I23" s="49">
        <v>8</v>
      </c>
      <c r="J23" s="49">
        <v>0</v>
      </c>
      <c r="K23" s="49">
        <v>0</v>
      </c>
      <c r="L23" s="49">
        <v>0</v>
      </c>
      <c r="M23" s="49">
        <v>83</v>
      </c>
      <c r="N23" s="49">
        <v>0</v>
      </c>
      <c r="O23" s="15">
        <f t="shared" si="0"/>
        <v>51</v>
      </c>
      <c r="P23" s="15">
        <f t="shared" si="1"/>
        <v>134</v>
      </c>
      <c r="R23" s="35" t="s">
        <v>147</v>
      </c>
      <c r="S23" s="33">
        <f>SUM(C62:C65)</f>
        <v>109</v>
      </c>
      <c r="T23" s="33">
        <f t="shared" ref="T23:AF23" si="15">SUM(D62:D65)</f>
        <v>54</v>
      </c>
      <c r="U23" s="33">
        <f t="shared" si="15"/>
        <v>17</v>
      </c>
      <c r="V23" s="33">
        <f t="shared" si="15"/>
        <v>21</v>
      </c>
      <c r="W23" s="33">
        <f t="shared" si="15"/>
        <v>1</v>
      </c>
      <c r="X23" s="33">
        <f t="shared" si="15"/>
        <v>1</v>
      </c>
      <c r="Y23" s="33">
        <f t="shared" si="15"/>
        <v>4</v>
      </c>
      <c r="Z23" s="33">
        <f t="shared" si="15"/>
        <v>0</v>
      </c>
      <c r="AA23" s="33">
        <f t="shared" si="15"/>
        <v>0</v>
      </c>
      <c r="AB23" s="33">
        <f t="shared" si="15"/>
        <v>0</v>
      </c>
      <c r="AC23" s="33">
        <f t="shared" si="15"/>
        <v>278</v>
      </c>
      <c r="AD23" s="33">
        <f t="shared" si="15"/>
        <v>0</v>
      </c>
      <c r="AE23" s="30">
        <f t="shared" si="15"/>
        <v>207</v>
      </c>
      <c r="AF23" s="30">
        <f t="shared" si="15"/>
        <v>485</v>
      </c>
    </row>
    <row r="24" spans="2:32" ht="23.1" customHeight="1" x14ac:dyDescent="0.25">
      <c r="B24" s="44" t="s">
        <v>51</v>
      </c>
      <c r="C24" s="49">
        <v>26</v>
      </c>
      <c r="D24" s="49">
        <v>13</v>
      </c>
      <c r="E24" s="49">
        <v>2</v>
      </c>
      <c r="F24" s="49">
        <v>4</v>
      </c>
      <c r="G24" s="49">
        <v>0</v>
      </c>
      <c r="H24" s="49">
        <v>0</v>
      </c>
      <c r="I24" s="49">
        <v>4</v>
      </c>
      <c r="J24" s="49">
        <v>4</v>
      </c>
      <c r="K24" s="49">
        <v>1</v>
      </c>
      <c r="L24" s="49">
        <v>0</v>
      </c>
      <c r="M24" s="49">
        <v>87</v>
      </c>
      <c r="N24" s="49">
        <v>0</v>
      </c>
      <c r="O24" s="15">
        <f t="shared" si="0"/>
        <v>54</v>
      </c>
      <c r="P24" s="15">
        <f t="shared" si="1"/>
        <v>141</v>
      </c>
      <c r="R24" s="35" t="s">
        <v>148</v>
      </c>
      <c r="S24" s="33">
        <f>SUM(C66:C69)</f>
        <v>106</v>
      </c>
      <c r="T24" s="33">
        <f t="shared" ref="T24:AF24" si="16">SUM(D66:D69)</f>
        <v>72</v>
      </c>
      <c r="U24" s="33">
        <f t="shared" si="16"/>
        <v>15</v>
      </c>
      <c r="V24" s="33">
        <f t="shared" si="16"/>
        <v>7</v>
      </c>
      <c r="W24" s="33">
        <f t="shared" si="16"/>
        <v>0</v>
      </c>
      <c r="X24" s="33">
        <f t="shared" si="16"/>
        <v>0</v>
      </c>
      <c r="Y24" s="33">
        <f t="shared" si="16"/>
        <v>1</v>
      </c>
      <c r="Z24" s="33">
        <f t="shared" si="16"/>
        <v>0</v>
      </c>
      <c r="AA24" s="33">
        <f t="shared" si="16"/>
        <v>1</v>
      </c>
      <c r="AB24" s="33">
        <f t="shared" si="16"/>
        <v>0</v>
      </c>
      <c r="AC24" s="33">
        <f t="shared" si="16"/>
        <v>235</v>
      </c>
      <c r="AD24" s="33">
        <f t="shared" si="16"/>
        <v>0</v>
      </c>
      <c r="AE24" s="30">
        <f t="shared" si="16"/>
        <v>202</v>
      </c>
      <c r="AF24" s="30">
        <f t="shared" si="16"/>
        <v>437</v>
      </c>
    </row>
    <row r="25" spans="2:32" ht="23.1" customHeight="1" x14ac:dyDescent="0.25">
      <c r="B25" s="44" t="s">
        <v>52</v>
      </c>
      <c r="C25" s="49">
        <v>23</v>
      </c>
      <c r="D25" s="49">
        <v>12</v>
      </c>
      <c r="E25" s="49">
        <v>8</v>
      </c>
      <c r="F25" s="49">
        <v>9</v>
      </c>
      <c r="G25" s="49">
        <v>1</v>
      </c>
      <c r="H25" s="49">
        <v>0</v>
      </c>
      <c r="I25" s="49">
        <v>5</v>
      </c>
      <c r="J25" s="49">
        <v>1</v>
      </c>
      <c r="K25" s="49">
        <v>0</v>
      </c>
      <c r="L25" s="49">
        <v>0</v>
      </c>
      <c r="M25" s="49">
        <v>81</v>
      </c>
      <c r="N25" s="49">
        <v>0</v>
      </c>
      <c r="O25" s="15">
        <f t="shared" si="0"/>
        <v>59</v>
      </c>
      <c r="P25" s="15">
        <f t="shared" si="1"/>
        <v>140</v>
      </c>
      <c r="R25" s="35" t="s">
        <v>149</v>
      </c>
      <c r="S25" s="33">
        <f>SUM(C70:C73)</f>
        <v>89</v>
      </c>
      <c r="T25" s="33">
        <f t="shared" ref="T25:AF25" si="17">SUM(D70:D73)</f>
        <v>107</v>
      </c>
      <c r="U25" s="33">
        <f t="shared" si="17"/>
        <v>20</v>
      </c>
      <c r="V25" s="33">
        <f t="shared" si="17"/>
        <v>5</v>
      </c>
      <c r="W25" s="33">
        <f t="shared" si="17"/>
        <v>0</v>
      </c>
      <c r="X25" s="33">
        <f t="shared" si="17"/>
        <v>0</v>
      </c>
      <c r="Y25" s="33">
        <f t="shared" si="17"/>
        <v>6</v>
      </c>
      <c r="Z25" s="33">
        <f t="shared" si="17"/>
        <v>3</v>
      </c>
      <c r="AA25" s="33">
        <f t="shared" si="17"/>
        <v>0</v>
      </c>
      <c r="AB25" s="33">
        <f t="shared" si="17"/>
        <v>0</v>
      </c>
      <c r="AC25" s="33">
        <f t="shared" si="17"/>
        <v>120</v>
      </c>
      <c r="AD25" s="33">
        <f t="shared" si="17"/>
        <v>0</v>
      </c>
      <c r="AE25" s="30">
        <f t="shared" si="17"/>
        <v>230</v>
      </c>
      <c r="AF25" s="30">
        <f t="shared" si="17"/>
        <v>350</v>
      </c>
    </row>
    <row r="26" spans="2:32" ht="23.1" customHeight="1" x14ac:dyDescent="0.25">
      <c r="B26" s="44" t="s">
        <v>53</v>
      </c>
      <c r="C26" s="49">
        <v>24</v>
      </c>
      <c r="D26" s="49">
        <v>13</v>
      </c>
      <c r="E26" s="49">
        <v>7</v>
      </c>
      <c r="F26" s="49">
        <v>3</v>
      </c>
      <c r="G26" s="49">
        <v>1</v>
      </c>
      <c r="H26" s="49">
        <v>0</v>
      </c>
      <c r="I26" s="49">
        <v>8</v>
      </c>
      <c r="J26" s="49">
        <v>2</v>
      </c>
      <c r="K26" s="49">
        <v>0</v>
      </c>
      <c r="L26" s="49">
        <v>0</v>
      </c>
      <c r="M26" s="49">
        <v>74</v>
      </c>
      <c r="N26" s="49">
        <v>0</v>
      </c>
      <c r="O26" s="15">
        <f t="shared" si="0"/>
        <v>58</v>
      </c>
      <c r="P26" s="15">
        <f t="shared" si="1"/>
        <v>132</v>
      </c>
      <c r="R26" s="35" t="s">
        <v>150</v>
      </c>
      <c r="S26" s="33">
        <f>SUM(C74:C77)</f>
        <v>45</v>
      </c>
      <c r="T26" s="33">
        <f t="shared" ref="T26:AF26" si="18">SUM(D74:D77)</f>
        <v>26</v>
      </c>
      <c r="U26" s="33">
        <f t="shared" si="18"/>
        <v>7</v>
      </c>
      <c r="V26" s="33">
        <f t="shared" si="18"/>
        <v>8</v>
      </c>
      <c r="W26" s="33">
        <f t="shared" si="18"/>
        <v>1</v>
      </c>
      <c r="X26" s="33">
        <f t="shared" si="18"/>
        <v>0</v>
      </c>
      <c r="Y26" s="33">
        <f t="shared" si="18"/>
        <v>1</v>
      </c>
      <c r="Z26" s="33">
        <f t="shared" si="18"/>
        <v>1</v>
      </c>
      <c r="AA26" s="33">
        <f t="shared" si="18"/>
        <v>0</v>
      </c>
      <c r="AB26" s="33">
        <f t="shared" si="18"/>
        <v>0</v>
      </c>
      <c r="AC26" s="33">
        <f t="shared" si="18"/>
        <v>76</v>
      </c>
      <c r="AD26" s="33">
        <f t="shared" si="18"/>
        <v>0</v>
      </c>
      <c r="AE26" s="30">
        <f t="shared" si="18"/>
        <v>89</v>
      </c>
      <c r="AF26" s="30">
        <f t="shared" si="18"/>
        <v>165</v>
      </c>
    </row>
    <row r="27" spans="2:32" ht="23.1" customHeight="1" x14ac:dyDescent="0.25">
      <c r="B27" s="44" t="s">
        <v>54</v>
      </c>
      <c r="C27" s="49">
        <v>22</v>
      </c>
      <c r="D27" s="49">
        <v>6</v>
      </c>
      <c r="E27" s="49">
        <v>6</v>
      </c>
      <c r="F27" s="49">
        <v>4</v>
      </c>
      <c r="G27" s="49">
        <v>0</v>
      </c>
      <c r="H27" s="49">
        <v>0</v>
      </c>
      <c r="I27" s="49">
        <v>5</v>
      </c>
      <c r="J27" s="49">
        <v>2</v>
      </c>
      <c r="K27" s="49">
        <v>0</v>
      </c>
      <c r="L27" s="49">
        <v>0</v>
      </c>
      <c r="M27" s="49">
        <v>79</v>
      </c>
      <c r="N27" s="49">
        <v>0</v>
      </c>
      <c r="O27" s="15">
        <f t="shared" si="0"/>
        <v>45</v>
      </c>
      <c r="P27" s="15">
        <v>79</v>
      </c>
      <c r="R27" s="35" t="s">
        <v>151</v>
      </c>
      <c r="S27" s="33">
        <f>SUM(C78:C81)</f>
        <v>49</v>
      </c>
      <c r="T27" s="33">
        <f t="shared" ref="T27:AF27" si="19">SUM(D78:D81)</f>
        <v>42</v>
      </c>
      <c r="U27" s="33">
        <f t="shared" si="19"/>
        <v>10</v>
      </c>
      <c r="V27" s="33">
        <f t="shared" si="19"/>
        <v>0</v>
      </c>
      <c r="W27" s="33">
        <f t="shared" si="19"/>
        <v>0</v>
      </c>
      <c r="X27" s="33">
        <f t="shared" si="19"/>
        <v>0</v>
      </c>
      <c r="Y27" s="33">
        <f t="shared" si="19"/>
        <v>2</v>
      </c>
      <c r="Z27" s="33">
        <f t="shared" si="19"/>
        <v>1</v>
      </c>
      <c r="AA27" s="33">
        <f t="shared" si="19"/>
        <v>0</v>
      </c>
      <c r="AB27" s="33">
        <f t="shared" si="19"/>
        <v>0</v>
      </c>
      <c r="AC27" s="33">
        <f t="shared" si="19"/>
        <v>77</v>
      </c>
      <c r="AD27" s="33">
        <f t="shared" si="19"/>
        <v>0</v>
      </c>
      <c r="AE27" s="30">
        <f t="shared" si="19"/>
        <v>104</v>
      </c>
      <c r="AF27" s="30">
        <f t="shared" si="19"/>
        <v>181</v>
      </c>
    </row>
    <row r="28" spans="2:32" ht="23.1" customHeight="1" x14ac:dyDescent="0.25">
      <c r="B28" s="44" t="s">
        <v>55</v>
      </c>
      <c r="C28" s="49">
        <v>23</v>
      </c>
      <c r="D28" s="49">
        <v>10</v>
      </c>
      <c r="E28" s="49">
        <v>2</v>
      </c>
      <c r="F28" s="49">
        <v>2</v>
      </c>
      <c r="G28" s="49">
        <v>0</v>
      </c>
      <c r="H28" s="49">
        <v>0</v>
      </c>
      <c r="I28" s="49">
        <v>6</v>
      </c>
      <c r="J28" s="49">
        <v>3</v>
      </c>
      <c r="K28" s="49">
        <v>1</v>
      </c>
      <c r="L28" s="49">
        <v>4</v>
      </c>
      <c r="M28" s="49">
        <v>69</v>
      </c>
      <c r="N28" s="49">
        <v>0</v>
      </c>
      <c r="O28" s="15">
        <f t="shared" si="0"/>
        <v>51</v>
      </c>
      <c r="P28" s="15">
        <f t="shared" si="1"/>
        <v>120</v>
      </c>
      <c r="R28" s="35" t="s">
        <v>152</v>
      </c>
      <c r="S28" s="33">
        <f>SUM(C82:C85)</f>
        <v>36</v>
      </c>
      <c r="T28" s="33">
        <f t="shared" ref="T28:AF28" si="20">SUM(D82:D85)</f>
        <v>86</v>
      </c>
      <c r="U28" s="33">
        <f t="shared" si="20"/>
        <v>3</v>
      </c>
      <c r="V28" s="33">
        <f t="shared" si="20"/>
        <v>5</v>
      </c>
      <c r="W28" s="33">
        <f t="shared" si="20"/>
        <v>0</v>
      </c>
      <c r="X28" s="33">
        <f t="shared" si="20"/>
        <v>0</v>
      </c>
      <c r="Y28" s="33">
        <f t="shared" si="20"/>
        <v>1</v>
      </c>
      <c r="Z28" s="33">
        <f t="shared" si="20"/>
        <v>2</v>
      </c>
      <c r="AA28" s="33">
        <f t="shared" si="20"/>
        <v>0</v>
      </c>
      <c r="AB28" s="33">
        <f t="shared" si="20"/>
        <v>0</v>
      </c>
      <c r="AC28" s="33">
        <f t="shared" si="20"/>
        <v>40</v>
      </c>
      <c r="AD28" s="33">
        <f t="shared" si="20"/>
        <v>0</v>
      </c>
      <c r="AE28" s="30">
        <f t="shared" si="20"/>
        <v>133</v>
      </c>
      <c r="AF28" s="30">
        <f t="shared" si="20"/>
        <v>173</v>
      </c>
    </row>
    <row r="29" spans="2:32" ht="23.1" customHeight="1" x14ac:dyDescent="0.25">
      <c r="B29" s="44" t="s">
        <v>56</v>
      </c>
      <c r="C29" s="49">
        <v>23</v>
      </c>
      <c r="D29" s="49">
        <v>13</v>
      </c>
      <c r="E29" s="49">
        <v>6</v>
      </c>
      <c r="F29" s="49">
        <v>6</v>
      </c>
      <c r="G29" s="49">
        <v>0</v>
      </c>
      <c r="H29" s="49">
        <v>0</v>
      </c>
      <c r="I29" s="49">
        <v>5</v>
      </c>
      <c r="J29" s="49">
        <v>0</v>
      </c>
      <c r="K29" s="49">
        <v>0</v>
      </c>
      <c r="L29" s="49">
        <v>0</v>
      </c>
      <c r="M29" s="49">
        <v>65</v>
      </c>
      <c r="N29" s="49">
        <v>0</v>
      </c>
      <c r="O29" s="15">
        <f t="shared" si="0"/>
        <v>53</v>
      </c>
      <c r="P29" s="15">
        <f t="shared" si="1"/>
        <v>118</v>
      </c>
      <c r="R29" s="35" t="s">
        <v>153</v>
      </c>
      <c r="S29" s="33">
        <f>SUM(C86:C89)</f>
        <v>31</v>
      </c>
      <c r="T29" s="33">
        <f t="shared" ref="T29:AF29" si="21">SUM(D86:D89)</f>
        <v>21</v>
      </c>
      <c r="U29" s="33">
        <f t="shared" si="21"/>
        <v>5</v>
      </c>
      <c r="V29" s="33">
        <f t="shared" si="21"/>
        <v>0</v>
      </c>
      <c r="W29" s="33">
        <f t="shared" si="21"/>
        <v>0</v>
      </c>
      <c r="X29" s="33">
        <f t="shared" si="21"/>
        <v>1</v>
      </c>
      <c r="Y29" s="33">
        <f t="shared" si="21"/>
        <v>2</v>
      </c>
      <c r="Z29" s="33">
        <f t="shared" si="21"/>
        <v>0</v>
      </c>
      <c r="AA29" s="33">
        <f t="shared" si="21"/>
        <v>0</v>
      </c>
      <c r="AB29" s="33">
        <f t="shared" si="21"/>
        <v>0</v>
      </c>
      <c r="AC29" s="33">
        <f t="shared" si="21"/>
        <v>24</v>
      </c>
      <c r="AD29" s="33">
        <f t="shared" si="21"/>
        <v>0</v>
      </c>
      <c r="AE29" s="30">
        <f t="shared" si="21"/>
        <v>60</v>
      </c>
      <c r="AF29" s="30">
        <f t="shared" si="21"/>
        <v>84</v>
      </c>
    </row>
    <row r="30" spans="2:32" ht="23.1" customHeight="1" x14ac:dyDescent="0.25">
      <c r="B30" s="44" t="s">
        <v>57</v>
      </c>
      <c r="C30" s="49">
        <v>27</v>
      </c>
      <c r="D30" s="49">
        <v>9</v>
      </c>
      <c r="E30" s="49">
        <v>4</v>
      </c>
      <c r="F30" s="49">
        <v>3</v>
      </c>
      <c r="G30" s="49">
        <v>2</v>
      </c>
      <c r="H30" s="49">
        <v>0</v>
      </c>
      <c r="I30" s="49">
        <v>4</v>
      </c>
      <c r="J30" s="49">
        <v>0</v>
      </c>
      <c r="K30" s="49">
        <v>2</v>
      </c>
      <c r="L30" s="49">
        <v>0</v>
      </c>
      <c r="M30" s="49">
        <v>71</v>
      </c>
      <c r="N30" s="49">
        <v>0</v>
      </c>
      <c r="O30" s="15">
        <f t="shared" si="0"/>
        <v>51</v>
      </c>
      <c r="P30" s="15">
        <f t="shared" si="1"/>
        <v>122</v>
      </c>
      <c r="R30" s="35" t="s">
        <v>154</v>
      </c>
      <c r="S30" s="33">
        <f>SUM(C90:C93)</f>
        <v>22</v>
      </c>
      <c r="T30" s="33">
        <f t="shared" ref="T30:AF30" si="22">SUM(D90:D93)</f>
        <v>16</v>
      </c>
      <c r="U30" s="33">
        <f t="shared" si="22"/>
        <v>5</v>
      </c>
      <c r="V30" s="33">
        <f t="shared" si="22"/>
        <v>1</v>
      </c>
      <c r="W30" s="33">
        <f t="shared" si="22"/>
        <v>0</v>
      </c>
      <c r="X30" s="33">
        <f t="shared" si="22"/>
        <v>0</v>
      </c>
      <c r="Y30" s="33">
        <f t="shared" si="22"/>
        <v>1</v>
      </c>
      <c r="Z30" s="33">
        <f t="shared" si="22"/>
        <v>0</v>
      </c>
      <c r="AA30" s="33">
        <f t="shared" si="22"/>
        <v>0</v>
      </c>
      <c r="AB30" s="33">
        <f t="shared" si="22"/>
        <v>0</v>
      </c>
      <c r="AC30" s="33">
        <f t="shared" si="22"/>
        <v>48</v>
      </c>
      <c r="AD30" s="33">
        <f t="shared" si="22"/>
        <v>0</v>
      </c>
      <c r="AE30" s="30">
        <f t="shared" si="22"/>
        <v>45</v>
      </c>
      <c r="AF30" s="30">
        <f t="shared" si="22"/>
        <v>93</v>
      </c>
    </row>
    <row r="31" spans="2:32" ht="23.1" customHeight="1" x14ac:dyDescent="0.25">
      <c r="B31" s="45" t="s">
        <v>58</v>
      </c>
      <c r="C31" s="49">
        <v>32</v>
      </c>
      <c r="D31" s="49">
        <v>11</v>
      </c>
      <c r="E31" s="49">
        <v>7</v>
      </c>
      <c r="F31" s="49">
        <v>4</v>
      </c>
      <c r="G31" s="49">
        <v>0</v>
      </c>
      <c r="H31" s="49">
        <v>0</v>
      </c>
      <c r="I31" s="49">
        <v>1</v>
      </c>
      <c r="J31" s="49">
        <v>0</v>
      </c>
      <c r="K31" s="49">
        <v>0</v>
      </c>
      <c r="L31" s="49">
        <v>0</v>
      </c>
      <c r="M31" s="49">
        <v>69</v>
      </c>
      <c r="N31" s="49">
        <v>0</v>
      </c>
      <c r="O31" s="15">
        <f t="shared" si="0"/>
        <v>55</v>
      </c>
      <c r="P31" s="15">
        <f t="shared" si="1"/>
        <v>124</v>
      </c>
      <c r="R31" s="35" t="s">
        <v>155</v>
      </c>
      <c r="S31" s="33">
        <f>SUM(C94:C97)</f>
        <v>50</v>
      </c>
      <c r="T31" s="33">
        <f t="shared" ref="T31:AF31" si="23">SUM(D94:D97)</f>
        <v>30</v>
      </c>
      <c r="U31" s="33">
        <f t="shared" si="23"/>
        <v>6</v>
      </c>
      <c r="V31" s="33">
        <f t="shared" si="23"/>
        <v>6</v>
      </c>
      <c r="W31" s="33">
        <f t="shared" si="23"/>
        <v>0</v>
      </c>
      <c r="X31" s="33">
        <f t="shared" si="23"/>
        <v>0</v>
      </c>
      <c r="Y31" s="33">
        <f t="shared" si="23"/>
        <v>1</v>
      </c>
      <c r="Z31" s="33">
        <f t="shared" si="23"/>
        <v>0</v>
      </c>
      <c r="AA31" s="33">
        <f t="shared" si="23"/>
        <v>0</v>
      </c>
      <c r="AB31" s="33">
        <f t="shared" si="23"/>
        <v>0</v>
      </c>
      <c r="AC31" s="33">
        <f t="shared" si="23"/>
        <v>77</v>
      </c>
      <c r="AD31" s="33">
        <f t="shared" si="23"/>
        <v>0</v>
      </c>
      <c r="AE31" s="30">
        <f t="shared" si="23"/>
        <v>93</v>
      </c>
      <c r="AF31" s="30">
        <f t="shared" si="23"/>
        <v>170</v>
      </c>
    </row>
    <row r="32" spans="2:32" ht="23.1" customHeight="1" x14ac:dyDescent="0.25">
      <c r="B32" s="45" t="s">
        <v>59</v>
      </c>
      <c r="C32" s="49">
        <v>30</v>
      </c>
      <c r="D32" s="49">
        <v>14</v>
      </c>
      <c r="E32" s="49">
        <v>10</v>
      </c>
      <c r="F32" s="49">
        <v>8</v>
      </c>
      <c r="G32" s="49">
        <v>1</v>
      </c>
      <c r="H32" s="49">
        <v>0</v>
      </c>
      <c r="I32" s="49">
        <v>1</v>
      </c>
      <c r="J32" s="49">
        <v>2</v>
      </c>
      <c r="K32" s="49">
        <v>0</v>
      </c>
      <c r="L32" s="49">
        <v>1</v>
      </c>
      <c r="M32" s="49">
        <v>74</v>
      </c>
      <c r="N32" s="49">
        <v>0</v>
      </c>
      <c r="O32" s="15">
        <f t="shared" si="0"/>
        <v>67</v>
      </c>
      <c r="P32" s="15">
        <f t="shared" si="1"/>
        <v>141</v>
      </c>
      <c r="R32" s="32" t="s">
        <v>156</v>
      </c>
      <c r="S32" s="33">
        <f>SUM(C98:C101)</f>
        <v>71</v>
      </c>
      <c r="T32" s="33">
        <f t="shared" ref="T32:AF32" si="24">SUM(D98:D101)</f>
        <v>34</v>
      </c>
      <c r="U32" s="33">
        <f t="shared" si="24"/>
        <v>18</v>
      </c>
      <c r="V32" s="33">
        <f t="shared" si="24"/>
        <v>11</v>
      </c>
      <c r="W32" s="33">
        <f t="shared" si="24"/>
        <v>0</v>
      </c>
      <c r="X32" s="33">
        <f t="shared" si="24"/>
        <v>0</v>
      </c>
      <c r="Y32" s="33">
        <f t="shared" si="24"/>
        <v>4</v>
      </c>
      <c r="Z32" s="33">
        <f t="shared" si="24"/>
        <v>3</v>
      </c>
      <c r="AA32" s="33">
        <f t="shared" si="24"/>
        <v>3</v>
      </c>
      <c r="AB32" s="33">
        <f t="shared" si="24"/>
        <v>0</v>
      </c>
      <c r="AC32" s="33">
        <f t="shared" si="24"/>
        <v>70</v>
      </c>
      <c r="AD32" s="33">
        <f t="shared" si="24"/>
        <v>0</v>
      </c>
      <c r="AE32" s="30">
        <f t="shared" si="24"/>
        <v>144</v>
      </c>
      <c r="AF32" s="30">
        <f t="shared" si="24"/>
        <v>214</v>
      </c>
    </row>
    <row r="33" spans="2:32" ht="23.1" customHeight="1" x14ac:dyDescent="0.25">
      <c r="B33" s="44" t="s">
        <v>60</v>
      </c>
      <c r="C33" s="49">
        <v>29</v>
      </c>
      <c r="D33" s="49">
        <v>12</v>
      </c>
      <c r="E33" s="49">
        <v>6</v>
      </c>
      <c r="F33" s="49">
        <v>6</v>
      </c>
      <c r="G33" s="49">
        <v>1</v>
      </c>
      <c r="H33" s="49">
        <v>0</v>
      </c>
      <c r="I33" s="49">
        <v>4</v>
      </c>
      <c r="J33" s="49">
        <v>3</v>
      </c>
      <c r="K33" s="49">
        <v>1</v>
      </c>
      <c r="L33" s="49">
        <v>1</v>
      </c>
      <c r="M33" s="49">
        <v>76</v>
      </c>
      <c r="N33" s="49">
        <v>0</v>
      </c>
      <c r="O33" s="15">
        <f t="shared" si="0"/>
        <v>63</v>
      </c>
      <c r="P33" s="15">
        <f t="shared" si="1"/>
        <v>139</v>
      </c>
      <c r="R33" s="32" t="s">
        <v>157</v>
      </c>
      <c r="S33" s="33">
        <f>SUM(C102:C105)</f>
        <v>106</v>
      </c>
      <c r="T33" s="33">
        <f t="shared" ref="T33:AF33" si="25">SUM(D102:D105)</f>
        <v>59</v>
      </c>
      <c r="U33" s="33">
        <f t="shared" si="25"/>
        <v>20</v>
      </c>
      <c r="V33" s="33">
        <f t="shared" si="25"/>
        <v>27</v>
      </c>
      <c r="W33" s="33">
        <f t="shared" si="25"/>
        <v>4</v>
      </c>
      <c r="X33" s="33">
        <f t="shared" si="25"/>
        <v>0</v>
      </c>
      <c r="Y33" s="33">
        <f t="shared" si="25"/>
        <v>10</v>
      </c>
      <c r="Z33" s="33">
        <f t="shared" si="25"/>
        <v>0</v>
      </c>
      <c r="AA33" s="33">
        <f t="shared" si="25"/>
        <v>0</v>
      </c>
      <c r="AB33" s="33">
        <f t="shared" si="25"/>
        <v>0</v>
      </c>
      <c r="AC33" s="33">
        <f t="shared" si="25"/>
        <v>91</v>
      </c>
      <c r="AD33" s="33">
        <f t="shared" si="25"/>
        <v>0</v>
      </c>
      <c r="AE33" s="30">
        <f t="shared" si="25"/>
        <v>226</v>
      </c>
      <c r="AF33" s="30">
        <f t="shared" si="25"/>
        <v>317</v>
      </c>
    </row>
    <row r="34" spans="2:32" ht="23.1" customHeight="1" x14ac:dyDescent="0.25">
      <c r="B34" s="45" t="s">
        <v>61</v>
      </c>
      <c r="C34" s="49">
        <v>32</v>
      </c>
      <c r="D34" s="49">
        <v>16</v>
      </c>
      <c r="E34" s="49">
        <v>7</v>
      </c>
      <c r="F34" s="49">
        <v>4</v>
      </c>
      <c r="G34" s="49">
        <v>1</v>
      </c>
      <c r="H34" s="49">
        <v>0</v>
      </c>
      <c r="I34" s="49">
        <v>8</v>
      </c>
      <c r="J34" s="49">
        <v>4</v>
      </c>
      <c r="K34" s="49">
        <v>1</v>
      </c>
      <c r="L34" s="49">
        <v>0</v>
      </c>
      <c r="M34" s="49">
        <v>75</v>
      </c>
      <c r="N34" s="49">
        <v>0</v>
      </c>
      <c r="O34" s="15">
        <f t="shared" si="0"/>
        <v>73</v>
      </c>
      <c r="P34" s="15">
        <f t="shared" si="1"/>
        <v>148</v>
      </c>
      <c r="R34" s="37" t="s">
        <v>90</v>
      </c>
      <c r="S34" s="38">
        <f t="shared" ref="S34:AF34" si="26">MAX(S10:S12)</f>
        <v>168</v>
      </c>
      <c r="T34" s="38">
        <f t="shared" si="26"/>
        <v>104</v>
      </c>
      <c r="U34" s="38">
        <f t="shared" si="26"/>
        <v>24</v>
      </c>
      <c r="V34" s="38">
        <f t="shared" si="26"/>
        <v>21</v>
      </c>
      <c r="W34" s="38">
        <f t="shared" si="26"/>
        <v>6</v>
      </c>
      <c r="X34" s="38">
        <f t="shared" si="26"/>
        <v>1</v>
      </c>
      <c r="Y34" s="38">
        <f t="shared" si="26"/>
        <v>20</v>
      </c>
      <c r="Z34" s="38">
        <f t="shared" si="26"/>
        <v>4</v>
      </c>
      <c r="AA34" s="38">
        <f t="shared" si="26"/>
        <v>5</v>
      </c>
      <c r="AB34" s="38">
        <f t="shared" si="26"/>
        <v>1</v>
      </c>
      <c r="AC34" s="38">
        <f t="shared" si="26"/>
        <v>325</v>
      </c>
      <c r="AD34" s="38">
        <f t="shared" si="26"/>
        <v>0</v>
      </c>
      <c r="AE34" s="39">
        <f t="shared" si="26"/>
        <v>335</v>
      </c>
      <c r="AF34" s="39">
        <f t="shared" si="26"/>
        <v>638</v>
      </c>
    </row>
    <row r="35" spans="2:32" ht="23.1" customHeight="1" x14ac:dyDescent="0.25">
      <c r="B35" s="45" t="s">
        <v>62</v>
      </c>
      <c r="C35" s="49">
        <v>28</v>
      </c>
      <c r="D35" s="49">
        <v>13</v>
      </c>
      <c r="E35" s="49">
        <v>5</v>
      </c>
      <c r="F35" s="49">
        <v>1</v>
      </c>
      <c r="G35" s="49">
        <v>0</v>
      </c>
      <c r="H35" s="49">
        <v>0</v>
      </c>
      <c r="I35" s="49">
        <v>2</v>
      </c>
      <c r="J35" s="49">
        <v>0</v>
      </c>
      <c r="K35" s="49">
        <v>0</v>
      </c>
      <c r="L35" s="49">
        <v>0</v>
      </c>
      <c r="M35" s="49">
        <v>66</v>
      </c>
      <c r="N35" s="49">
        <v>0</v>
      </c>
      <c r="O35" s="15">
        <f t="shared" si="0"/>
        <v>49</v>
      </c>
      <c r="P35" s="15">
        <f t="shared" si="1"/>
        <v>115</v>
      </c>
      <c r="R35" s="37" t="s">
        <v>91</v>
      </c>
      <c r="S35" s="38">
        <f t="shared" ref="S35:AF35" si="27">MAX(S13:S18)</f>
        <v>118</v>
      </c>
      <c r="T35" s="38">
        <f t="shared" si="27"/>
        <v>49</v>
      </c>
      <c r="U35" s="38">
        <f t="shared" si="27"/>
        <v>33</v>
      </c>
      <c r="V35" s="38">
        <f t="shared" si="27"/>
        <v>23</v>
      </c>
      <c r="W35" s="38">
        <f t="shared" si="27"/>
        <v>4</v>
      </c>
      <c r="X35" s="38">
        <f t="shared" si="27"/>
        <v>1</v>
      </c>
      <c r="Y35" s="38">
        <f t="shared" si="27"/>
        <v>27</v>
      </c>
      <c r="Z35" s="38">
        <f t="shared" si="27"/>
        <v>11</v>
      </c>
      <c r="AA35" s="38">
        <f t="shared" si="27"/>
        <v>7</v>
      </c>
      <c r="AB35" s="38">
        <f t="shared" si="27"/>
        <v>4</v>
      </c>
      <c r="AC35" s="38">
        <f t="shared" si="27"/>
        <v>343</v>
      </c>
      <c r="AD35" s="38">
        <f t="shared" si="27"/>
        <v>0</v>
      </c>
      <c r="AE35" s="39">
        <f t="shared" si="27"/>
        <v>259</v>
      </c>
      <c r="AF35" s="39">
        <f t="shared" si="27"/>
        <v>562</v>
      </c>
    </row>
    <row r="36" spans="2:32" ht="23.1" customHeight="1" x14ac:dyDescent="0.25">
      <c r="B36" s="45" t="s">
        <v>63</v>
      </c>
      <c r="C36" s="49">
        <v>25</v>
      </c>
      <c r="D36" s="49">
        <v>9</v>
      </c>
      <c r="E36" s="49">
        <v>2</v>
      </c>
      <c r="F36" s="49">
        <v>1</v>
      </c>
      <c r="G36" s="49">
        <v>1</v>
      </c>
      <c r="H36" s="49">
        <v>0</v>
      </c>
      <c r="I36" s="49">
        <v>3</v>
      </c>
      <c r="J36" s="49">
        <v>0</v>
      </c>
      <c r="K36" s="49">
        <v>0</v>
      </c>
      <c r="L36" s="49">
        <v>0</v>
      </c>
      <c r="M36" s="49">
        <v>64</v>
      </c>
      <c r="N36" s="49">
        <v>0</v>
      </c>
      <c r="O36" s="15">
        <f t="shared" si="0"/>
        <v>41</v>
      </c>
      <c r="P36" s="15">
        <f t="shared" si="1"/>
        <v>105</v>
      </c>
      <c r="R36" s="37" t="s">
        <v>92</v>
      </c>
      <c r="S36" s="38">
        <f t="shared" ref="S36:AF36" si="28">MAX(S19:S21)</f>
        <v>172</v>
      </c>
      <c r="T36" s="38">
        <f t="shared" si="28"/>
        <v>83</v>
      </c>
      <c r="U36" s="38">
        <f t="shared" si="28"/>
        <v>37</v>
      </c>
      <c r="V36" s="38">
        <f t="shared" si="28"/>
        <v>40</v>
      </c>
      <c r="W36" s="38">
        <f t="shared" si="28"/>
        <v>6</v>
      </c>
      <c r="X36" s="38">
        <f t="shared" si="28"/>
        <v>1</v>
      </c>
      <c r="Y36" s="38">
        <f t="shared" si="28"/>
        <v>14</v>
      </c>
      <c r="Z36" s="38">
        <f t="shared" si="28"/>
        <v>6</v>
      </c>
      <c r="AA36" s="38">
        <f t="shared" si="28"/>
        <v>2</v>
      </c>
      <c r="AB36" s="38">
        <f t="shared" si="28"/>
        <v>1</v>
      </c>
      <c r="AC36" s="38">
        <f t="shared" si="28"/>
        <v>361</v>
      </c>
      <c r="AD36" s="38">
        <f t="shared" si="28"/>
        <v>0</v>
      </c>
      <c r="AE36" s="39">
        <f t="shared" si="28"/>
        <v>339</v>
      </c>
      <c r="AF36" s="39">
        <f t="shared" si="28"/>
        <v>676</v>
      </c>
    </row>
    <row r="37" spans="2:32" ht="23.1" customHeight="1" x14ac:dyDescent="0.25">
      <c r="B37" s="44" t="s">
        <v>64</v>
      </c>
      <c r="C37" s="49">
        <v>31</v>
      </c>
      <c r="D37" s="49">
        <v>11</v>
      </c>
      <c r="E37" s="49">
        <v>8</v>
      </c>
      <c r="F37" s="49">
        <v>3</v>
      </c>
      <c r="G37" s="49">
        <v>2</v>
      </c>
      <c r="H37" s="49">
        <v>0</v>
      </c>
      <c r="I37" s="49">
        <v>6</v>
      </c>
      <c r="J37" s="49">
        <v>0</v>
      </c>
      <c r="K37" s="49">
        <v>0</v>
      </c>
      <c r="L37" s="49">
        <v>0</v>
      </c>
      <c r="M37" s="49">
        <v>72</v>
      </c>
      <c r="N37" s="49">
        <v>0</v>
      </c>
      <c r="O37" s="15">
        <f t="shared" si="0"/>
        <v>61</v>
      </c>
      <c r="P37" s="15">
        <f t="shared" si="1"/>
        <v>133</v>
      </c>
      <c r="R37" s="36" t="s">
        <v>85</v>
      </c>
      <c r="S37" s="34">
        <f t="shared" ref="S37:AF37" si="29">SUM(S10:S12)</f>
        <v>360</v>
      </c>
      <c r="T37" s="16">
        <f t="shared" si="29"/>
        <v>215</v>
      </c>
      <c r="U37" s="16">
        <f t="shared" si="29"/>
        <v>54</v>
      </c>
      <c r="V37" s="16">
        <f t="shared" si="29"/>
        <v>51</v>
      </c>
      <c r="W37" s="16">
        <f t="shared" si="29"/>
        <v>8</v>
      </c>
      <c r="X37" s="16">
        <f t="shared" si="29"/>
        <v>1</v>
      </c>
      <c r="Y37" s="16">
        <f t="shared" si="29"/>
        <v>45</v>
      </c>
      <c r="Z37" s="16">
        <f t="shared" si="29"/>
        <v>9</v>
      </c>
      <c r="AA37" s="16">
        <f t="shared" si="29"/>
        <v>8</v>
      </c>
      <c r="AB37" s="16">
        <f t="shared" si="29"/>
        <v>1</v>
      </c>
      <c r="AC37" s="16">
        <f t="shared" si="29"/>
        <v>921</v>
      </c>
      <c r="AD37" s="16">
        <f t="shared" si="29"/>
        <v>0</v>
      </c>
      <c r="AE37" s="31">
        <f t="shared" si="29"/>
        <v>752</v>
      </c>
      <c r="AF37" s="31">
        <f t="shared" si="29"/>
        <v>1673</v>
      </c>
    </row>
    <row r="38" spans="2:32" ht="23.1" customHeight="1" x14ac:dyDescent="0.25">
      <c r="B38" s="45" t="s">
        <v>65</v>
      </c>
      <c r="C38" s="49">
        <v>23</v>
      </c>
      <c r="D38" s="49">
        <v>10</v>
      </c>
      <c r="E38" s="49">
        <v>5</v>
      </c>
      <c r="F38" s="49">
        <v>1</v>
      </c>
      <c r="G38" s="49">
        <v>0</v>
      </c>
      <c r="H38" s="49">
        <v>0</v>
      </c>
      <c r="I38" s="49">
        <v>4</v>
      </c>
      <c r="J38" s="49">
        <v>3</v>
      </c>
      <c r="K38" s="49">
        <v>0</v>
      </c>
      <c r="L38" s="49">
        <v>0</v>
      </c>
      <c r="M38" s="49">
        <v>59</v>
      </c>
      <c r="N38" s="49">
        <v>0</v>
      </c>
      <c r="O38" s="15">
        <f t="shared" si="0"/>
        <v>46</v>
      </c>
      <c r="P38" s="15">
        <f t="shared" si="1"/>
        <v>105</v>
      </c>
      <c r="R38" s="27" t="s">
        <v>86</v>
      </c>
      <c r="S38" s="16">
        <f t="shared" ref="S38:AF38" si="30">SUM(S13:S18)</f>
        <v>632</v>
      </c>
      <c r="T38" s="16">
        <f t="shared" si="30"/>
        <v>262</v>
      </c>
      <c r="U38" s="16">
        <f t="shared" si="30"/>
        <v>138</v>
      </c>
      <c r="V38" s="16">
        <f t="shared" si="30"/>
        <v>105</v>
      </c>
      <c r="W38" s="16">
        <f t="shared" si="30"/>
        <v>14</v>
      </c>
      <c r="X38" s="16">
        <f t="shared" si="30"/>
        <v>1</v>
      </c>
      <c r="Y38" s="16">
        <f t="shared" si="30"/>
        <v>108</v>
      </c>
      <c r="Z38" s="16">
        <f t="shared" si="30"/>
        <v>38</v>
      </c>
      <c r="AA38" s="16">
        <f t="shared" si="30"/>
        <v>19</v>
      </c>
      <c r="AB38" s="16">
        <f t="shared" si="30"/>
        <v>9</v>
      </c>
      <c r="AC38" s="16">
        <f t="shared" si="30"/>
        <v>1721</v>
      </c>
      <c r="AD38" s="16">
        <f t="shared" si="30"/>
        <v>0</v>
      </c>
      <c r="AE38" s="31">
        <f t="shared" si="30"/>
        <v>1326</v>
      </c>
      <c r="AF38" s="31">
        <f t="shared" si="30"/>
        <v>3002</v>
      </c>
    </row>
    <row r="39" spans="2:32" ht="23.1" customHeight="1" x14ac:dyDescent="0.25">
      <c r="B39" s="45" t="s">
        <v>66</v>
      </c>
      <c r="C39" s="49">
        <v>22</v>
      </c>
      <c r="D39" s="49">
        <v>9</v>
      </c>
      <c r="E39" s="49">
        <v>4</v>
      </c>
      <c r="F39" s="49">
        <v>5</v>
      </c>
      <c r="G39" s="49">
        <v>0</v>
      </c>
      <c r="H39" s="49">
        <v>0</v>
      </c>
      <c r="I39" s="49">
        <v>2</v>
      </c>
      <c r="J39" s="49">
        <v>2</v>
      </c>
      <c r="K39" s="49">
        <v>1</v>
      </c>
      <c r="L39" s="49">
        <v>0</v>
      </c>
      <c r="M39" s="49">
        <v>76</v>
      </c>
      <c r="N39" s="49">
        <v>0</v>
      </c>
      <c r="O39" s="15">
        <f t="shared" si="0"/>
        <v>45</v>
      </c>
      <c r="P39" s="15">
        <f t="shared" si="1"/>
        <v>121</v>
      </c>
      <c r="R39" s="28" t="s">
        <v>87</v>
      </c>
      <c r="S39" s="16">
        <f t="shared" ref="S39:AF39" si="31">SUM(S19:S21)</f>
        <v>469</v>
      </c>
      <c r="T39" s="16">
        <f t="shared" si="31"/>
        <v>234</v>
      </c>
      <c r="U39" s="16">
        <f t="shared" si="31"/>
        <v>109</v>
      </c>
      <c r="V39" s="16">
        <f t="shared" si="31"/>
        <v>83</v>
      </c>
      <c r="W39" s="16">
        <f t="shared" si="31"/>
        <v>8</v>
      </c>
      <c r="X39" s="16">
        <f t="shared" si="31"/>
        <v>1</v>
      </c>
      <c r="Y39" s="16">
        <f t="shared" si="31"/>
        <v>36</v>
      </c>
      <c r="Z39" s="16">
        <f t="shared" si="31"/>
        <v>11</v>
      </c>
      <c r="AA39" s="16">
        <f t="shared" si="31"/>
        <v>5</v>
      </c>
      <c r="AB39" s="16">
        <f t="shared" si="31"/>
        <v>1</v>
      </c>
      <c r="AC39" s="16">
        <f t="shared" si="31"/>
        <v>1034</v>
      </c>
      <c r="AD39" s="16">
        <f t="shared" si="31"/>
        <v>0</v>
      </c>
      <c r="AE39" s="31">
        <f t="shared" si="31"/>
        <v>957</v>
      </c>
      <c r="AF39" s="31">
        <f t="shared" si="31"/>
        <v>1991</v>
      </c>
    </row>
    <row r="40" spans="2:32" ht="23.1" customHeight="1" x14ac:dyDescent="0.25">
      <c r="B40" s="45" t="s">
        <v>67</v>
      </c>
      <c r="C40" s="49">
        <v>26</v>
      </c>
      <c r="D40" s="49">
        <v>8</v>
      </c>
      <c r="E40" s="49">
        <v>3</v>
      </c>
      <c r="F40" s="49">
        <v>4</v>
      </c>
      <c r="G40" s="49">
        <v>0</v>
      </c>
      <c r="H40" s="49">
        <v>0</v>
      </c>
      <c r="I40" s="49">
        <v>3</v>
      </c>
      <c r="J40" s="49">
        <v>0</v>
      </c>
      <c r="K40" s="49">
        <v>2</v>
      </c>
      <c r="L40" s="49">
        <v>1</v>
      </c>
      <c r="M40" s="49">
        <v>66</v>
      </c>
      <c r="N40" s="49">
        <v>0</v>
      </c>
      <c r="O40" s="15">
        <f t="shared" si="0"/>
        <v>47</v>
      </c>
      <c r="P40" s="15">
        <f t="shared" si="1"/>
        <v>113</v>
      </c>
      <c r="R40" s="5" t="s">
        <v>17</v>
      </c>
      <c r="S40" s="16">
        <f t="shared" ref="S40:AF40" si="32">SUM(S10:S21)</f>
        <v>1461</v>
      </c>
      <c r="T40" s="16">
        <f t="shared" si="32"/>
        <v>711</v>
      </c>
      <c r="U40" s="16">
        <f t="shared" si="32"/>
        <v>301</v>
      </c>
      <c r="V40" s="16">
        <f t="shared" si="32"/>
        <v>239</v>
      </c>
      <c r="W40" s="16">
        <f t="shared" si="32"/>
        <v>30</v>
      </c>
      <c r="X40" s="16">
        <f t="shared" si="32"/>
        <v>3</v>
      </c>
      <c r="Y40" s="16">
        <f t="shared" si="32"/>
        <v>189</v>
      </c>
      <c r="Z40" s="16">
        <f t="shared" si="32"/>
        <v>58</v>
      </c>
      <c r="AA40" s="16">
        <f t="shared" si="32"/>
        <v>32</v>
      </c>
      <c r="AB40" s="16">
        <f t="shared" si="32"/>
        <v>11</v>
      </c>
      <c r="AC40" s="16">
        <f t="shared" si="32"/>
        <v>3676</v>
      </c>
      <c r="AD40" s="16">
        <f t="shared" si="32"/>
        <v>0</v>
      </c>
      <c r="AE40" s="31">
        <f t="shared" si="32"/>
        <v>3035</v>
      </c>
      <c r="AF40" s="31">
        <f t="shared" si="32"/>
        <v>6666</v>
      </c>
    </row>
    <row r="41" spans="2:32" ht="23.1" customHeight="1" x14ac:dyDescent="0.25">
      <c r="B41" s="44" t="s">
        <v>68</v>
      </c>
      <c r="C41" s="49">
        <v>22</v>
      </c>
      <c r="D41" s="49">
        <v>5</v>
      </c>
      <c r="E41" s="49">
        <v>5</v>
      </c>
      <c r="F41" s="49">
        <v>5</v>
      </c>
      <c r="G41" s="49">
        <v>0</v>
      </c>
      <c r="H41" s="49">
        <v>0</v>
      </c>
      <c r="I41" s="49">
        <v>3</v>
      </c>
      <c r="J41" s="49">
        <v>0</v>
      </c>
      <c r="K41" s="49">
        <v>3</v>
      </c>
      <c r="L41" s="49">
        <v>0</v>
      </c>
      <c r="M41" s="49">
        <v>60</v>
      </c>
      <c r="N41" s="49">
        <v>0</v>
      </c>
      <c r="O41" s="15">
        <f t="shared" si="0"/>
        <v>43</v>
      </c>
      <c r="P41" s="15">
        <f t="shared" si="1"/>
        <v>103</v>
      </c>
      <c r="R41" s="5" t="s">
        <v>159</v>
      </c>
      <c r="S41" s="16">
        <f>SUM(S10:S33)</f>
        <v>2332</v>
      </c>
      <c r="T41" s="16">
        <f t="shared" ref="T41:AF41" si="33">SUM(T10:T33)</f>
        <v>1351</v>
      </c>
      <c r="U41" s="16">
        <f t="shared" si="33"/>
        <v>462</v>
      </c>
      <c r="V41" s="16">
        <f t="shared" si="33"/>
        <v>339</v>
      </c>
      <c r="W41" s="16">
        <f t="shared" si="33"/>
        <v>36</v>
      </c>
      <c r="X41" s="16">
        <f t="shared" si="33"/>
        <v>16</v>
      </c>
      <c r="Y41" s="16">
        <f t="shared" si="33"/>
        <v>227</v>
      </c>
      <c r="Z41" s="16">
        <f t="shared" si="33"/>
        <v>68</v>
      </c>
      <c r="AA41" s="16">
        <f t="shared" si="33"/>
        <v>37</v>
      </c>
      <c r="AB41" s="16">
        <f t="shared" si="33"/>
        <v>11</v>
      </c>
      <c r="AC41" s="16">
        <f t="shared" si="33"/>
        <v>5185</v>
      </c>
      <c r="AD41" s="16">
        <f t="shared" si="33"/>
        <v>0</v>
      </c>
      <c r="AE41" s="31">
        <f t="shared" si="33"/>
        <v>4879</v>
      </c>
      <c r="AF41" s="31">
        <f t="shared" si="33"/>
        <v>10019</v>
      </c>
    </row>
    <row r="42" spans="2:32" ht="23.1" customHeight="1" x14ac:dyDescent="0.25">
      <c r="B42" s="45" t="s">
        <v>69</v>
      </c>
      <c r="C42" s="49">
        <v>32</v>
      </c>
      <c r="D42" s="49">
        <v>11</v>
      </c>
      <c r="E42" s="49">
        <v>12</v>
      </c>
      <c r="F42" s="49">
        <v>7</v>
      </c>
      <c r="G42" s="49">
        <v>0</v>
      </c>
      <c r="H42" s="49">
        <v>0</v>
      </c>
      <c r="I42" s="49">
        <v>4</v>
      </c>
      <c r="J42" s="49">
        <v>2</v>
      </c>
      <c r="K42" s="49">
        <v>3</v>
      </c>
      <c r="L42" s="49">
        <v>0</v>
      </c>
      <c r="M42" s="49">
        <v>67</v>
      </c>
      <c r="N42" s="49">
        <v>0</v>
      </c>
      <c r="O42" s="15">
        <f t="shared" si="0"/>
        <v>71</v>
      </c>
      <c r="P42" s="15">
        <f t="shared" si="1"/>
        <v>138</v>
      </c>
      <c r="R42" s="5" t="s">
        <v>160</v>
      </c>
      <c r="S42" s="47">
        <f>S41/S40</f>
        <v>1.5961670088980151</v>
      </c>
      <c r="T42" s="47">
        <f t="shared" ref="T42:AF42" si="34">T41/T40</f>
        <v>1.90014064697609</v>
      </c>
      <c r="U42" s="47">
        <f t="shared" si="34"/>
        <v>1.5348837209302326</v>
      </c>
      <c r="V42" s="47">
        <f t="shared" si="34"/>
        <v>1.4184100418410042</v>
      </c>
      <c r="W42" s="47">
        <f t="shared" si="34"/>
        <v>1.2</v>
      </c>
      <c r="X42" s="47">
        <f t="shared" si="34"/>
        <v>5.333333333333333</v>
      </c>
      <c r="Y42" s="47">
        <f t="shared" si="34"/>
        <v>1.2010582010582012</v>
      </c>
      <c r="Z42" s="47">
        <f t="shared" si="34"/>
        <v>1.1724137931034482</v>
      </c>
      <c r="AA42" s="47">
        <f t="shared" si="34"/>
        <v>1.15625</v>
      </c>
      <c r="AB42" s="47">
        <f t="shared" si="34"/>
        <v>1</v>
      </c>
      <c r="AC42" s="47">
        <f t="shared" si="34"/>
        <v>1.410500544069641</v>
      </c>
      <c r="AD42" s="47" t="e">
        <f t="shared" si="34"/>
        <v>#DIV/0!</v>
      </c>
      <c r="AE42" s="47">
        <f t="shared" si="34"/>
        <v>1.6075782537067544</v>
      </c>
      <c r="AF42" s="47">
        <f t="shared" si="34"/>
        <v>1.503000300030003</v>
      </c>
    </row>
    <row r="43" spans="2:32" ht="23.1" customHeight="1" x14ac:dyDescent="0.25">
      <c r="B43" s="44" t="s">
        <v>70</v>
      </c>
      <c r="C43" s="49">
        <v>25</v>
      </c>
      <c r="D43" s="49">
        <v>9</v>
      </c>
      <c r="E43" s="49">
        <v>8</v>
      </c>
      <c r="F43" s="49">
        <v>3</v>
      </c>
      <c r="G43" s="49">
        <v>0</v>
      </c>
      <c r="H43" s="49">
        <v>0</v>
      </c>
      <c r="I43" s="49">
        <v>6</v>
      </c>
      <c r="J43" s="49">
        <v>2</v>
      </c>
      <c r="K43" s="49">
        <v>1</v>
      </c>
      <c r="L43" s="49">
        <v>0</v>
      </c>
      <c r="M43" s="49">
        <v>59</v>
      </c>
      <c r="N43" s="49">
        <v>0</v>
      </c>
      <c r="O43" s="15">
        <f t="shared" si="0"/>
        <v>54</v>
      </c>
      <c r="P43" s="15">
        <f t="shared" si="1"/>
        <v>113</v>
      </c>
    </row>
    <row r="44" spans="2:32" ht="23.1" customHeight="1" x14ac:dyDescent="0.25">
      <c r="B44" s="46" t="s">
        <v>71</v>
      </c>
      <c r="C44" s="49">
        <v>27</v>
      </c>
      <c r="D44" s="49">
        <v>13</v>
      </c>
      <c r="E44" s="49">
        <v>7</v>
      </c>
      <c r="F44" s="49">
        <v>4</v>
      </c>
      <c r="G44" s="49">
        <v>4</v>
      </c>
      <c r="H44" s="49">
        <v>1</v>
      </c>
      <c r="I44" s="49">
        <v>0</v>
      </c>
      <c r="J44" s="49">
        <v>7</v>
      </c>
      <c r="K44" s="49">
        <v>1</v>
      </c>
      <c r="L44" s="49">
        <v>1</v>
      </c>
      <c r="M44" s="49">
        <v>63</v>
      </c>
      <c r="N44" s="49">
        <v>0</v>
      </c>
      <c r="O44" s="15">
        <f t="shared" si="0"/>
        <v>65</v>
      </c>
      <c r="P44" s="15">
        <f t="shared" si="1"/>
        <v>128</v>
      </c>
    </row>
    <row r="45" spans="2:32" ht="23.1" customHeight="1" x14ac:dyDescent="0.25">
      <c r="B45" s="44" t="s">
        <v>72</v>
      </c>
      <c r="C45" s="49">
        <v>31</v>
      </c>
      <c r="D45" s="49">
        <v>15</v>
      </c>
      <c r="E45" s="49">
        <v>6</v>
      </c>
      <c r="F45" s="49">
        <v>8</v>
      </c>
      <c r="G45" s="49">
        <v>0</v>
      </c>
      <c r="H45" s="49">
        <v>0</v>
      </c>
      <c r="I45" s="49">
        <v>6</v>
      </c>
      <c r="J45" s="49">
        <v>0</v>
      </c>
      <c r="K45" s="49">
        <v>2</v>
      </c>
      <c r="L45" s="49">
        <v>1</v>
      </c>
      <c r="M45" s="49">
        <v>74</v>
      </c>
      <c r="N45" s="49">
        <v>0</v>
      </c>
      <c r="O45" s="15">
        <f t="shared" si="0"/>
        <v>69</v>
      </c>
      <c r="P45" s="15">
        <f t="shared" si="1"/>
        <v>143</v>
      </c>
    </row>
    <row r="46" spans="2:32" ht="23.1" customHeight="1" x14ac:dyDescent="0.25">
      <c r="B46" s="45" t="s">
        <v>73</v>
      </c>
      <c r="C46" s="49">
        <v>47</v>
      </c>
      <c r="D46" s="49">
        <v>21</v>
      </c>
      <c r="E46" s="49">
        <v>3</v>
      </c>
      <c r="F46" s="49">
        <v>4</v>
      </c>
      <c r="G46" s="49">
        <v>1</v>
      </c>
      <c r="H46" s="49">
        <v>0</v>
      </c>
      <c r="I46" s="49">
        <v>4</v>
      </c>
      <c r="J46" s="49">
        <v>1</v>
      </c>
      <c r="K46" s="49">
        <v>0</v>
      </c>
      <c r="L46" s="49">
        <v>0</v>
      </c>
      <c r="M46" s="49">
        <v>53</v>
      </c>
      <c r="N46" s="49">
        <v>0</v>
      </c>
      <c r="O46" s="15">
        <f t="shared" si="0"/>
        <v>81</v>
      </c>
      <c r="P46" s="15">
        <f t="shared" si="1"/>
        <v>134</v>
      </c>
      <c r="R46" s="8"/>
      <c r="T46"/>
    </row>
    <row r="47" spans="2:32" ht="23.1" customHeight="1" x14ac:dyDescent="0.25">
      <c r="B47" s="45" t="s">
        <v>74</v>
      </c>
      <c r="C47" s="49">
        <v>44</v>
      </c>
      <c r="D47" s="49">
        <v>15</v>
      </c>
      <c r="E47" s="49">
        <v>3</v>
      </c>
      <c r="F47" s="49">
        <v>8</v>
      </c>
      <c r="G47" s="49">
        <v>1</v>
      </c>
      <c r="H47" s="49">
        <v>1</v>
      </c>
      <c r="I47" s="49">
        <v>6</v>
      </c>
      <c r="J47" s="49">
        <v>0</v>
      </c>
      <c r="K47" s="49">
        <v>1</v>
      </c>
      <c r="L47" s="49">
        <v>0</v>
      </c>
      <c r="M47" s="49">
        <v>86</v>
      </c>
      <c r="N47" s="49">
        <v>0</v>
      </c>
      <c r="O47" s="15">
        <f t="shared" si="0"/>
        <v>79</v>
      </c>
      <c r="P47" s="15">
        <f t="shared" si="1"/>
        <v>165</v>
      </c>
      <c r="R47" s="8"/>
      <c r="T47"/>
    </row>
    <row r="48" spans="2:32" ht="23.1" customHeight="1" x14ac:dyDescent="0.25">
      <c r="B48" s="45" t="s">
        <v>75</v>
      </c>
      <c r="C48" s="49">
        <v>39</v>
      </c>
      <c r="D48" s="49">
        <v>20</v>
      </c>
      <c r="E48" s="49">
        <v>7</v>
      </c>
      <c r="F48" s="49">
        <v>4</v>
      </c>
      <c r="G48" s="49">
        <v>0</v>
      </c>
      <c r="H48" s="49">
        <v>0</v>
      </c>
      <c r="I48" s="49">
        <v>3</v>
      </c>
      <c r="J48" s="49">
        <v>0</v>
      </c>
      <c r="K48" s="49">
        <v>1</v>
      </c>
      <c r="L48" s="49">
        <v>1</v>
      </c>
      <c r="M48" s="49">
        <v>90</v>
      </c>
      <c r="N48" s="49">
        <v>0</v>
      </c>
      <c r="O48" s="15">
        <f t="shared" si="0"/>
        <v>75</v>
      </c>
      <c r="P48" s="15">
        <f t="shared" si="1"/>
        <v>165</v>
      </c>
      <c r="R48" s="8"/>
      <c r="T48"/>
    </row>
    <row r="49" spans="2:20" ht="23.1" customHeight="1" x14ac:dyDescent="0.25">
      <c r="B49" s="44" t="s">
        <v>76</v>
      </c>
      <c r="C49" s="49">
        <v>35</v>
      </c>
      <c r="D49" s="49">
        <v>23</v>
      </c>
      <c r="E49" s="49">
        <v>23</v>
      </c>
      <c r="F49" s="49">
        <v>13</v>
      </c>
      <c r="G49" s="49">
        <v>4</v>
      </c>
      <c r="H49" s="49">
        <v>0</v>
      </c>
      <c r="I49" s="49">
        <v>1</v>
      </c>
      <c r="J49" s="49">
        <v>5</v>
      </c>
      <c r="K49" s="49">
        <v>0</v>
      </c>
      <c r="L49" s="49">
        <v>0</v>
      </c>
      <c r="M49" s="49">
        <v>94</v>
      </c>
      <c r="N49" s="49">
        <v>0</v>
      </c>
      <c r="O49" s="15">
        <f t="shared" si="0"/>
        <v>104</v>
      </c>
      <c r="P49" s="15">
        <f t="shared" si="1"/>
        <v>198</v>
      </c>
      <c r="R49" s="8"/>
      <c r="T49"/>
    </row>
    <row r="50" spans="2:20" ht="23.1" customHeight="1" x14ac:dyDescent="0.25">
      <c r="B50" s="45" t="s">
        <v>77</v>
      </c>
      <c r="C50" s="49">
        <v>45</v>
      </c>
      <c r="D50" s="49">
        <v>21</v>
      </c>
      <c r="E50" s="49">
        <v>13</v>
      </c>
      <c r="F50" s="49">
        <v>2</v>
      </c>
      <c r="G50" s="49">
        <v>1</v>
      </c>
      <c r="H50" s="49">
        <v>0</v>
      </c>
      <c r="I50" s="49">
        <v>3</v>
      </c>
      <c r="J50" s="49">
        <v>1</v>
      </c>
      <c r="K50" s="49">
        <v>0</v>
      </c>
      <c r="L50" s="49">
        <v>0</v>
      </c>
      <c r="M50" s="49">
        <v>84</v>
      </c>
      <c r="N50" s="49">
        <v>0</v>
      </c>
      <c r="O50" s="15">
        <f t="shared" si="0"/>
        <v>86</v>
      </c>
      <c r="P50" s="15">
        <f t="shared" si="1"/>
        <v>170</v>
      </c>
      <c r="R50" s="8"/>
      <c r="T50"/>
    </row>
    <row r="51" spans="2:20" ht="23.1" customHeight="1" x14ac:dyDescent="0.25">
      <c r="B51" s="45" t="s">
        <v>78</v>
      </c>
      <c r="C51" s="49">
        <v>39</v>
      </c>
      <c r="D51" s="49">
        <v>13</v>
      </c>
      <c r="E51" s="49">
        <v>9</v>
      </c>
      <c r="F51" s="49">
        <v>4</v>
      </c>
      <c r="G51" s="49">
        <v>0</v>
      </c>
      <c r="H51" s="49">
        <v>0</v>
      </c>
      <c r="I51" s="49">
        <v>5</v>
      </c>
      <c r="J51" s="49">
        <v>1</v>
      </c>
      <c r="K51" s="49">
        <v>1</v>
      </c>
      <c r="L51" s="49">
        <v>0</v>
      </c>
      <c r="M51" s="49">
        <v>90</v>
      </c>
      <c r="N51" s="49">
        <v>0</v>
      </c>
      <c r="O51" s="15">
        <f t="shared" si="0"/>
        <v>72</v>
      </c>
      <c r="P51" s="15">
        <f t="shared" si="1"/>
        <v>162</v>
      </c>
      <c r="R51" s="8"/>
      <c r="T51"/>
    </row>
    <row r="52" spans="2:20" ht="23.1" customHeight="1" x14ac:dyDescent="0.25">
      <c r="B52" s="45" t="s">
        <v>79</v>
      </c>
      <c r="C52" s="49">
        <v>45</v>
      </c>
      <c r="D52" s="49">
        <v>26</v>
      </c>
      <c r="E52" s="49">
        <v>4</v>
      </c>
      <c r="F52" s="49">
        <v>4</v>
      </c>
      <c r="G52" s="49">
        <v>0</v>
      </c>
      <c r="H52" s="49">
        <v>0</v>
      </c>
      <c r="I52" s="49">
        <v>2</v>
      </c>
      <c r="J52" s="49">
        <v>2</v>
      </c>
      <c r="K52" s="49">
        <v>1</v>
      </c>
      <c r="L52" s="49">
        <v>0</v>
      </c>
      <c r="M52" s="49">
        <v>95</v>
      </c>
      <c r="N52" s="49">
        <v>0</v>
      </c>
      <c r="O52" s="15">
        <f t="shared" si="0"/>
        <v>84</v>
      </c>
      <c r="P52" s="15">
        <f t="shared" si="1"/>
        <v>179</v>
      </c>
      <c r="R52" s="8"/>
      <c r="T52"/>
    </row>
    <row r="53" spans="2:20" ht="23.1" customHeight="1" x14ac:dyDescent="0.25">
      <c r="B53" s="44" t="s">
        <v>80</v>
      </c>
      <c r="C53" s="49">
        <v>43</v>
      </c>
      <c r="D53" s="49">
        <v>23</v>
      </c>
      <c r="E53" s="49">
        <v>11</v>
      </c>
      <c r="F53" s="49">
        <v>4</v>
      </c>
      <c r="G53" s="49">
        <v>0</v>
      </c>
      <c r="H53" s="49">
        <v>0</v>
      </c>
      <c r="I53" s="49">
        <v>2</v>
      </c>
      <c r="J53" s="49">
        <v>1</v>
      </c>
      <c r="K53" s="49">
        <v>0</v>
      </c>
      <c r="L53" s="49">
        <v>0</v>
      </c>
      <c r="M53" s="49">
        <v>81</v>
      </c>
      <c r="N53" s="49">
        <v>0</v>
      </c>
      <c r="O53" s="15">
        <f t="shared" si="0"/>
        <v>84</v>
      </c>
      <c r="P53" s="15">
        <f t="shared" si="1"/>
        <v>165</v>
      </c>
      <c r="R53" s="8"/>
      <c r="T53"/>
    </row>
    <row r="54" spans="2:20" ht="23.1" customHeight="1" x14ac:dyDescent="0.25">
      <c r="B54" s="44" t="s">
        <v>81</v>
      </c>
      <c r="C54" s="49">
        <v>32</v>
      </c>
      <c r="D54" s="49">
        <v>17</v>
      </c>
      <c r="E54" s="49">
        <v>8</v>
      </c>
      <c r="F54" s="49">
        <v>1</v>
      </c>
      <c r="G54" s="49">
        <v>0</v>
      </c>
      <c r="H54" s="49">
        <v>0</v>
      </c>
      <c r="I54" s="49">
        <v>3</v>
      </c>
      <c r="J54" s="49">
        <v>0</v>
      </c>
      <c r="K54" s="49">
        <v>0</v>
      </c>
      <c r="L54" s="49">
        <v>0</v>
      </c>
      <c r="M54" s="49">
        <v>93</v>
      </c>
      <c r="N54" s="49">
        <v>0</v>
      </c>
      <c r="O54" s="15">
        <f t="shared" si="0"/>
        <v>61</v>
      </c>
      <c r="P54" s="15">
        <f t="shared" si="1"/>
        <v>154</v>
      </c>
      <c r="R54" s="8"/>
      <c r="T54"/>
    </row>
    <row r="55" spans="2:20" ht="23.1" customHeight="1" x14ac:dyDescent="0.25">
      <c r="B55" s="44" t="s">
        <v>82</v>
      </c>
      <c r="C55" s="49">
        <v>36</v>
      </c>
      <c r="D55" s="49">
        <v>21</v>
      </c>
      <c r="E55" s="49">
        <v>13</v>
      </c>
      <c r="F55" s="49">
        <v>33</v>
      </c>
      <c r="G55" s="49">
        <v>1</v>
      </c>
      <c r="H55" s="49">
        <v>0</v>
      </c>
      <c r="I55" s="49">
        <v>2</v>
      </c>
      <c r="J55" s="49">
        <v>0</v>
      </c>
      <c r="K55" s="49">
        <v>1</v>
      </c>
      <c r="L55" s="49">
        <v>0</v>
      </c>
      <c r="M55" s="49">
        <v>85</v>
      </c>
      <c r="N55" s="49">
        <v>0</v>
      </c>
      <c r="O55" s="15">
        <f t="shared" si="0"/>
        <v>107</v>
      </c>
      <c r="P55" s="15">
        <f t="shared" si="1"/>
        <v>192</v>
      </c>
      <c r="R55" s="8"/>
      <c r="T55"/>
    </row>
    <row r="56" spans="2:20" ht="23.1" customHeight="1" x14ac:dyDescent="0.25">
      <c r="B56" s="44" t="s">
        <v>83</v>
      </c>
      <c r="C56" s="49">
        <v>34</v>
      </c>
      <c r="D56" s="49">
        <v>19</v>
      </c>
      <c r="E56" s="49">
        <v>9</v>
      </c>
      <c r="F56" s="49">
        <v>4</v>
      </c>
      <c r="G56" s="49">
        <v>0</v>
      </c>
      <c r="H56" s="49">
        <v>0</v>
      </c>
      <c r="I56" s="49">
        <v>1</v>
      </c>
      <c r="J56" s="49">
        <v>0</v>
      </c>
      <c r="K56" s="49">
        <v>0</v>
      </c>
      <c r="L56" s="49">
        <v>0</v>
      </c>
      <c r="M56" s="49">
        <v>96</v>
      </c>
      <c r="N56" s="49">
        <v>0</v>
      </c>
      <c r="O56" s="15">
        <f t="shared" si="0"/>
        <v>67</v>
      </c>
      <c r="P56" s="15">
        <f t="shared" si="1"/>
        <v>163</v>
      </c>
      <c r="R56" s="8"/>
      <c r="T56"/>
    </row>
    <row r="57" spans="2:20" ht="23.1" customHeight="1" x14ac:dyDescent="0.25">
      <c r="B57" s="44" t="s">
        <v>84</v>
      </c>
      <c r="C57" s="49">
        <v>30</v>
      </c>
      <c r="D57" s="49">
        <v>15</v>
      </c>
      <c r="E57" s="49">
        <v>6</v>
      </c>
      <c r="F57" s="49">
        <v>2</v>
      </c>
      <c r="G57" s="49">
        <v>0</v>
      </c>
      <c r="H57" s="49">
        <v>0</v>
      </c>
      <c r="I57" s="49">
        <v>4</v>
      </c>
      <c r="J57" s="49">
        <v>0</v>
      </c>
      <c r="K57" s="49">
        <v>0</v>
      </c>
      <c r="L57" s="49">
        <v>0</v>
      </c>
      <c r="M57" s="49">
        <v>87</v>
      </c>
      <c r="N57" s="49">
        <v>0</v>
      </c>
      <c r="O57" s="15">
        <f t="shared" si="0"/>
        <v>57</v>
      </c>
      <c r="P57" s="15">
        <f t="shared" si="1"/>
        <v>144</v>
      </c>
      <c r="R57" s="8"/>
      <c r="T57"/>
    </row>
    <row r="58" spans="2:20" ht="23.1" customHeight="1" x14ac:dyDescent="0.25">
      <c r="B58" s="44" t="s">
        <v>99</v>
      </c>
      <c r="C58" s="49">
        <v>48</v>
      </c>
      <c r="D58" s="49">
        <v>29</v>
      </c>
      <c r="E58" s="49">
        <v>12</v>
      </c>
      <c r="F58" s="49">
        <v>2</v>
      </c>
      <c r="G58" s="49">
        <v>0</v>
      </c>
      <c r="H58" s="49">
        <v>0</v>
      </c>
      <c r="I58" s="49">
        <v>3</v>
      </c>
      <c r="J58" s="49">
        <v>0</v>
      </c>
      <c r="K58" s="49">
        <v>0</v>
      </c>
      <c r="L58" s="49">
        <v>0</v>
      </c>
      <c r="M58" s="49">
        <v>93</v>
      </c>
      <c r="N58" s="49">
        <v>0</v>
      </c>
      <c r="O58" s="15">
        <f t="shared" si="0"/>
        <v>94</v>
      </c>
      <c r="P58" s="15">
        <f t="shared" si="1"/>
        <v>187</v>
      </c>
      <c r="R58" s="8"/>
      <c r="T58"/>
    </row>
    <row r="59" spans="2:20" ht="23.1" customHeight="1" x14ac:dyDescent="0.25">
      <c r="B59" s="44" t="s">
        <v>100</v>
      </c>
      <c r="C59" s="49">
        <v>39</v>
      </c>
      <c r="D59" s="49">
        <v>23</v>
      </c>
      <c r="E59" s="49">
        <v>9</v>
      </c>
      <c r="F59" s="49">
        <v>4</v>
      </c>
      <c r="G59" s="49">
        <v>0</v>
      </c>
      <c r="H59" s="49">
        <v>0</v>
      </c>
      <c r="I59" s="49">
        <v>2</v>
      </c>
      <c r="J59" s="49">
        <v>0</v>
      </c>
      <c r="K59" s="49">
        <v>1</v>
      </c>
      <c r="L59" s="49">
        <v>0</v>
      </c>
      <c r="M59" s="49">
        <v>91</v>
      </c>
      <c r="N59" s="49">
        <v>0</v>
      </c>
      <c r="O59" s="15">
        <f t="shared" si="0"/>
        <v>78</v>
      </c>
      <c r="P59" s="15">
        <f t="shared" si="1"/>
        <v>169</v>
      </c>
      <c r="R59" s="8"/>
      <c r="T59"/>
    </row>
    <row r="60" spans="2:20" ht="23.1" customHeight="1" x14ac:dyDescent="0.25">
      <c r="B60" s="44" t="s">
        <v>101</v>
      </c>
      <c r="C60" s="49">
        <v>38</v>
      </c>
      <c r="D60" s="49">
        <v>21</v>
      </c>
      <c r="E60" s="49">
        <v>6</v>
      </c>
      <c r="F60" s="49">
        <v>2</v>
      </c>
      <c r="G60" s="49">
        <v>0</v>
      </c>
      <c r="H60" s="49">
        <v>0</v>
      </c>
      <c r="I60" s="49">
        <v>0</v>
      </c>
      <c r="J60" s="49">
        <v>0</v>
      </c>
      <c r="K60" s="49">
        <v>0</v>
      </c>
      <c r="L60" s="49">
        <v>0</v>
      </c>
      <c r="M60" s="49">
        <v>101</v>
      </c>
      <c r="N60" s="49">
        <v>0</v>
      </c>
      <c r="O60" s="15">
        <f t="shared" si="0"/>
        <v>67</v>
      </c>
      <c r="P60" s="15">
        <f t="shared" si="1"/>
        <v>168</v>
      </c>
      <c r="R60" s="8"/>
      <c r="T60"/>
    </row>
    <row r="61" spans="2:20" ht="23.1" customHeight="1" x14ac:dyDescent="0.25">
      <c r="B61" s="44" t="s">
        <v>102</v>
      </c>
      <c r="C61" s="49">
        <v>32</v>
      </c>
      <c r="D61" s="49">
        <v>20</v>
      </c>
      <c r="E61" s="49">
        <v>8</v>
      </c>
      <c r="F61" s="49">
        <v>1</v>
      </c>
      <c r="G61" s="49">
        <v>0</v>
      </c>
      <c r="H61" s="49">
        <v>11</v>
      </c>
      <c r="I61" s="49">
        <v>0</v>
      </c>
      <c r="J61" s="49">
        <v>0</v>
      </c>
      <c r="K61" s="49">
        <v>0</v>
      </c>
      <c r="L61" s="49">
        <v>0</v>
      </c>
      <c r="M61" s="49">
        <v>88</v>
      </c>
      <c r="N61" s="49">
        <v>0</v>
      </c>
      <c r="O61" s="15">
        <f t="shared" si="0"/>
        <v>72</v>
      </c>
      <c r="P61" s="15">
        <f t="shared" si="1"/>
        <v>160</v>
      </c>
      <c r="R61" s="8"/>
      <c r="T61"/>
    </row>
    <row r="62" spans="2:20" ht="23.1" customHeight="1" x14ac:dyDescent="0.25">
      <c r="B62" s="44" t="s">
        <v>107</v>
      </c>
      <c r="C62" s="49">
        <v>25</v>
      </c>
      <c r="D62" s="49">
        <v>16</v>
      </c>
      <c r="E62" s="49">
        <v>3</v>
      </c>
      <c r="F62" s="49">
        <v>4</v>
      </c>
      <c r="G62" s="49">
        <v>1</v>
      </c>
      <c r="H62" s="49">
        <v>0</v>
      </c>
      <c r="I62" s="49">
        <v>1</v>
      </c>
      <c r="J62" s="49">
        <v>0</v>
      </c>
      <c r="K62" s="49">
        <v>0</v>
      </c>
      <c r="L62" s="49">
        <v>0</v>
      </c>
      <c r="M62" s="49">
        <v>80</v>
      </c>
      <c r="N62" s="49">
        <v>0</v>
      </c>
      <c r="O62" s="15">
        <f t="shared" si="0"/>
        <v>50</v>
      </c>
      <c r="P62" s="15">
        <f t="shared" si="1"/>
        <v>130</v>
      </c>
      <c r="R62" s="8"/>
      <c r="T62"/>
    </row>
    <row r="63" spans="2:20" ht="23.1" customHeight="1" x14ac:dyDescent="0.25">
      <c r="B63" s="44" t="s">
        <v>108</v>
      </c>
      <c r="C63" s="49">
        <v>26</v>
      </c>
      <c r="D63" s="49">
        <v>12</v>
      </c>
      <c r="E63" s="49">
        <v>8</v>
      </c>
      <c r="F63" s="49">
        <v>6</v>
      </c>
      <c r="G63" s="49">
        <v>0</v>
      </c>
      <c r="H63" s="49">
        <v>0</v>
      </c>
      <c r="I63" s="49">
        <v>1</v>
      </c>
      <c r="J63" s="49">
        <v>0</v>
      </c>
      <c r="K63" s="49">
        <v>0</v>
      </c>
      <c r="L63" s="49">
        <v>0</v>
      </c>
      <c r="M63" s="49">
        <v>73</v>
      </c>
      <c r="N63" s="49">
        <v>0</v>
      </c>
      <c r="O63" s="15">
        <f t="shared" si="0"/>
        <v>53</v>
      </c>
      <c r="P63" s="15">
        <f t="shared" si="1"/>
        <v>126</v>
      </c>
      <c r="R63" s="8"/>
      <c r="T63"/>
    </row>
    <row r="64" spans="2:20" ht="23.1" customHeight="1" x14ac:dyDescent="0.25">
      <c r="B64" s="44" t="s">
        <v>109</v>
      </c>
      <c r="C64" s="49">
        <v>33</v>
      </c>
      <c r="D64" s="49">
        <v>15</v>
      </c>
      <c r="E64" s="49">
        <v>4</v>
      </c>
      <c r="F64" s="49">
        <v>5</v>
      </c>
      <c r="G64" s="49">
        <v>0</v>
      </c>
      <c r="H64" s="49">
        <v>1</v>
      </c>
      <c r="I64" s="49">
        <v>2</v>
      </c>
      <c r="J64" s="49">
        <v>0</v>
      </c>
      <c r="K64" s="49">
        <v>0</v>
      </c>
      <c r="L64" s="49">
        <v>0</v>
      </c>
      <c r="M64" s="49">
        <v>70</v>
      </c>
      <c r="N64" s="49">
        <v>0</v>
      </c>
      <c r="O64" s="15">
        <f t="shared" si="0"/>
        <v>60</v>
      </c>
      <c r="P64" s="15">
        <f t="shared" si="1"/>
        <v>130</v>
      </c>
      <c r="R64" s="8"/>
      <c r="T64"/>
    </row>
    <row r="65" spans="2:20" ht="23.1" customHeight="1" x14ac:dyDescent="0.25">
      <c r="B65" s="44" t="s">
        <v>158</v>
      </c>
      <c r="C65" s="49">
        <v>25</v>
      </c>
      <c r="D65" s="49">
        <v>11</v>
      </c>
      <c r="E65" s="49">
        <v>2</v>
      </c>
      <c r="F65" s="49">
        <v>6</v>
      </c>
      <c r="G65" s="49">
        <v>0</v>
      </c>
      <c r="H65" s="49">
        <v>0</v>
      </c>
      <c r="I65" s="49">
        <v>0</v>
      </c>
      <c r="J65" s="49">
        <v>0</v>
      </c>
      <c r="K65" s="49">
        <v>0</v>
      </c>
      <c r="L65" s="49">
        <v>0</v>
      </c>
      <c r="M65" s="49">
        <v>55</v>
      </c>
      <c r="N65" s="49">
        <v>0</v>
      </c>
      <c r="O65" s="15">
        <f t="shared" si="0"/>
        <v>44</v>
      </c>
      <c r="P65" s="15">
        <f t="shared" si="1"/>
        <v>99</v>
      </c>
      <c r="R65" s="8"/>
      <c r="T65"/>
    </row>
    <row r="66" spans="2:20" ht="23.1" customHeight="1" x14ac:dyDescent="0.25">
      <c r="B66" s="44" t="s">
        <v>103</v>
      </c>
      <c r="C66" s="49">
        <v>28</v>
      </c>
      <c r="D66" s="49">
        <v>22</v>
      </c>
      <c r="E66" s="49">
        <v>4</v>
      </c>
      <c r="F66" s="49">
        <v>3</v>
      </c>
      <c r="G66" s="49">
        <v>0</v>
      </c>
      <c r="H66" s="49">
        <v>0</v>
      </c>
      <c r="I66" s="49">
        <v>0</v>
      </c>
      <c r="J66" s="49">
        <v>0</v>
      </c>
      <c r="K66" s="49">
        <v>1</v>
      </c>
      <c r="L66" s="49">
        <v>0</v>
      </c>
      <c r="M66" s="49">
        <v>60</v>
      </c>
      <c r="N66" s="49">
        <v>0</v>
      </c>
      <c r="O66" s="15">
        <f t="shared" si="0"/>
        <v>58</v>
      </c>
      <c r="P66" s="15">
        <f t="shared" si="1"/>
        <v>118</v>
      </c>
      <c r="R66" s="8"/>
      <c r="T66"/>
    </row>
    <row r="67" spans="2:20" ht="23.1" customHeight="1" x14ac:dyDescent="0.25">
      <c r="B67" s="44" t="s">
        <v>104</v>
      </c>
      <c r="C67" s="49">
        <v>29</v>
      </c>
      <c r="D67" s="49">
        <v>18</v>
      </c>
      <c r="E67" s="49">
        <v>6</v>
      </c>
      <c r="F67" s="49">
        <v>1</v>
      </c>
      <c r="G67" s="49">
        <v>0</v>
      </c>
      <c r="H67" s="49">
        <v>0</v>
      </c>
      <c r="I67" s="49">
        <v>1</v>
      </c>
      <c r="J67" s="49">
        <v>0</v>
      </c>
      <c r="K67" s="49">
        <v>0</v>
      </c>
      <c r="L67" s="49">
        <v>0</v>
      </c>
      <c r="M67" s="49">
        <v>65</v>
      </c>
      <c r="N67" s="49">
        <v>0</v>
      </c>
      <c r="O67" s="15">
        <f t="shared" si="0"/>
        <v>55</v>
      </c>
      <c r="P67" s="15">
        <f t="shared" si="1"/>
        <v>120</v>
      </c>
      <c r="R67" s="8"/>
      <c r="T67"/>
    </row>
    <row r="68" spans="2:20" ht="23.1" customHeight="1" x14ac:dyDescent="0.25">
      <c r="B68" s="44" t="s">
        <v>105</v>
      </c>
      <c r="C68" s="49">
        <v>26</v>
      </c>
      <c r="D68" s="49">
        <v>16</v>
      </c>
      <c r="E68" s="49">
        <v>3</v>
      </c>
      <c r="F68" s="49">
        <v>1</v>
      </c>
      <c r="G68" s="49">
        <v>0</v>
      </c>
      <c r="H68" s="49">
        <v>0</v>
      </c>
      <c r="I68" s="49">
        <v>0</v>
      </c>
      <c r="J68" s="49">
        <v>0</v>
      </c>
      <c r="K68" s="49">
        <v>0</v>
      </c>
      <c r="L68" s="49">
        <v>0</v>
      </c>
      <c r="M68" s="49">
        <v>50</v>
      </c>
      <c r="N68" s="49">
        <v>0</v>
      </c>
      <c r="O68" s="15">
        <f t="shared" si="0"/>
        <v>46</v>
      </c>
      <c r="P68" s="15">
        <f t="shared" si="1"/>
        <v>96</v>
      </c>
      <c r="R68" s="8"/>
      <c r="T68"/>
    </row>
    <row r="69" spans="2:20" ht="23.1" customHeight="1" x14ac:dyDescent="0.25">
      <c r="B69" s="44" t="s">
        <v>106</v>
      </c>
      <c r="C69" s="49">
        <v>23</v>
      </c>
      <c r="D69" s="49">
        <v>16</v>
      </c>
      <c r="E69" s="49">
        <v>2</v>
      </c>
      <c r="F69" s="49">
        <v>2</v>
      </c>
      <c r="G69" s="49">
        <v>0</v>
      </c>
      <c r="H69" s="49">
        <v>0</v>
      </c>
      <c r="I69" s="49">
        <v>0</v>
      </c>
      <c r="J69" s="49">
        <v>0</v>
      </c>
      <c r="K69" s="49">
        <v>0</v>
      </c>
      <c r="L69" s="49">
        <v>0</v>
      </c>
      <c r="M69" s="49">
        <v>60</v>
      </c>
      <c r="N69" s="49">
        <v>0</v>
      </c>
      <c r="O69" s="15">
        <f t="shared" si="0"/>
        <v>43</v>
      </c>
      <c r="P69" s="15">
        <f t="shared" si="1"/>
        <v>103</v>
      </c>
      <c r="R69" s="8"/>
      <c r="T69"/>
    </row>
    <row r="70" spans="2:20" ht="23.1" customHeight="1" x14ac:dyDescent="0.25">
      <c r="B70" s="44" t="s">
        <v>110</v>
      </c>
      <c r="C70" s="49">
        <v>21</v>
      </c>
      <c r="D70" s="49">
        <v>25</v>
      </c>
      <c r="E70" s="49">
        <v>3</v>
      </c>
      <c r="F70" s="49">
        <v>1</v>
      </c>
      <c r="G70" s="49">
        <v>0</v>
      </c>
      <c r="H70" s="49">
        <v>0</v>
      </c>
      <c r="I70" s="49">
        <v>0</v>
      </c>
      <c r="J70" s="49">
        <v>0</v>
      </c>
      <c r="K70" s="49">
        <v>0</v>
      </c>
      <c r="L70" s="49">
        <v>0</v>
      </c>
      <c r="M70" s="49">
        <v>32</v>
      </c>
      <c r="N70" s="49">
        <v>0</v>
      </c>
      <c r="O70" s="15">
        <f t="shared" si="0"/>
        <v>50</v>
      </c>
      <c r="P70" s="15">
        <f t="shared" si="1"/>
        <v>82</v>
      </c>
      <c r="R70" s="8"/>
      <c r="T70"/>
    </row>
    <row r="71" spans="2:20" ht="23.1" customHeight="1" x14ac:dyDescent="0.25">
      <c r="B71" s="44" t="s">
        <v>111</v>
      </c>
      <c r="C71" s="49">
        <v>27</v>
      </c>
      <c r="D71" s="49">
        <v>33</v>
      </c>
      <c r="E71" s="49">
        <v>6</v>
      </c>
      <c r="F71" s="49">
        <v>3</v>
      </c>
      <c r="G71" s="49">
        <v>0</v>
      </c>
      <c r="H71" s="49">
        <v>0</v>
      </c>
      <c r="I71" s="49">
        <v>2</v>
      </c>
      <c r="J71" s="49">
        <v>0</v>
      </c>
      <c r="K71" s="49">
        <v>0</v>
      </c>
      <c r="L71" s="49">
        <v>0</v>
      </c>
      <c r="M71" s="49">
        <v>29</v>
      </c>
      <c r="N71" s="49">
        <v>0</v>
      </c>
      <c r="O71" s="15">
        <f t="shared" si="0"/>
        <v>71</v>
      </c>
      <c r="P71" s="15">
        <f t="shared" si="1"/>
        <v>100</v>
      </c>
      <c r="R71" s="8"/>
      <c r="T71"/>
    </row>
    <row r="72" spans="2:20" ht="23.1" customHeight="1" x14ac:dyDescent="0.25">
      <c r="B72" s="44" t="s">
        <v>112</v>
      </c>
      <c r="C72" s="49">
        <v>22</v>
      </c>
      <c r="D72" s="49">
        <v>28</v>
      </c>
      <c r="E72" s="49">
        <v>4</v>
      </c>
      <c r="F72" s="49">
        <v>1</v>
      </c>
      <c r="G72" s="49">
        <v>0</v>
      </c>
      <c r="H72" s="49">
        <v>0</v>
      </c>
      <c r="I72" s="49">
        <v>4</v>
      </c>
      <c r="J72" s="49">
        <v>3</v>
      </c>
      <c r="K72" s="49">
        <v>0</v>
      </c>
      <c r="L72" s="49">
        <v>0</v>
      </c>
      <c r="M72" s="49">
        <v>34</v>
      </c>
      <c r="N72" s="49">
        <v>0</v>
      </c>
      <c r="O72" s="15">
        <f t="shared" si="0"/>
        <v>62</v>
      </c>
      <c r="P72" s="15">
        <f t="shared" si="1"/>
        <v>96</v>
      </c>
      <c r="R72" s="8"/>
      <c r="T72"/>
    </row>
    <row r="73" spans="2:20" ht="23.1" customHeight="1" x14ac:dyDescent="0.25">
      <c r="B73" s="44" t="s">
        <v>113</v>
      </c>
      <c r="C73" s="49">
        <v>19</v>
      </c>
      <c r="D73" s="49">
        <v>21</v>
      </c>
      <c r="E73" s="49">
        <v>7</v>
      </c>
      <c r="F73" s="49">
        <v>0</v>
      </c>
      <c r="G73" s="49">
        <v>0</v>
      </c>
      <c r="H73" s="49">
        <v>0</v>
      </c>
      <c r="I73" s="49">
        <v>0</v>
      </c>
      <c r="J73" s="49">
        <v>0</v>
      </c>
      <c r="K73" s="49">
        <v>0</v>
      </c>
      <c r="L73" s="49">
        <v>0</v>
      </c>
      <c r="M73" s="49">
        <v>25</v>
      </c>
      <c r="N73" s="49">
        <v>0</v>
      </c>
      <c r="O73" s="15">
        <f t="shared" si="0"/>
        <v>47</v>
      </c>
      <c r="P73" s="15">
        <f t="shared" si="1"/>
        <v>72</v>
      </c>
      <c r="R73" s="8"/>
      <c r="T73"/>
    </row>
    <row r="74" spans="2:20" ht="23.1" customHeight="1" x14ac:dyDescent="0.25">
      <c r="B74" s="44" t="s">
        <v>114</v>
      </c>
      <c r="C74" s="49">
        <v>10</v>
      </c>
      <c r="D74" s="49">
        <v>7</v>
      </c>
      <c r="E74" s="49">
        <v>0</v>
      </c>
      <c r="F74" s="49">
        <v>1</v>
      </c>
      <c r="G74" s="49">
        <v>1</v>
      </c>
      <c r="H74" s="49">
        <v>0</v>
      </c>
      <c r="I74" s="49">
        <v>1</v>
      </c>
      <c r="J74" s="49">
        <v>0</v>
      </c>
      <c r="K74" s="49">
        <v>0</v>
      </c>
      <c r="L74" s="49">
        <v>0</v>
      </c>
      <c r="M74" s="49">
        <v>25</v>
      </c>
      <c r="N74" s="49">
        <v>0</v>
      </c>
      <c r="O74" s="15">
        <f t="shared" ref="O74:O105" si="35">SUM(C74:L74,N74)</f>
        <v>20</v>
      </c>
      <c r="P74" s="15">
        <f t="shared" ref="P74:P105" si="36">SUM(C74:N74)</f>
        <v>45</v>
      </c>
      <c r="R74" s="8"/>
      <c r="T74"/>
    </row>
    <row r="75" spans="2:20" ht="23.1" customHeight="1" x14ac:dyDescent="0.25">
      <c r="B75" s="44" t="s">
        <v>115</v>
      </c>
      <c r="C75" s="49">
        <v>16</v>
      </c>
      <c r="D75" s="49">
        <v>8</v>
      </c>
      <c r="E75" s="49">
        <v>2</v>
      </c>
      <c r="F75" s="49">
        <v>2</v>
      </c>
      <c r="G75" s="49">
        <v>0</v>
      </c>
      <c r="H75" s="49">
        <v>0</v>
      </c>
      <c r="I75" s="49">
        <v>0</v>
      </c>
      <c r="J75" s="49">
        <v>1</v>
      </c>
      <c r="K75" s="49">
        <v>0</v>
      </c>
      <c r="L75" s="49">
        <v>0</v>
      </c>
      <c r="M75" s="49">
        <v>20</v>
      </c>
      <c r="N75" s="49">
        <v>0</v>
      </c>
      <c r="O75" s="15">
        <f t="shared" si="35"/>
        <v>29</v>
      </c>
      <c r="P75" s="15">
        <f t="shared" si="36"/>
        <v>49</v>
      </c>
      <c r="R75" s="8"/>
      <c r="T75"/>
    </row>
    <row r="76" spans="2:20" ht="23.1" customHeight="1" x14ac:dyDescent="0.25">
      <c r="B76" s="44" t="s">
        <v>116</v>
      </c>
      <c r="C76" s="49">
        <v>11</v>
      </c>
      <c r="D76" s="49">
        <v>5</v>
      </c>
      <c r="E76" s="49">
        <v>2</v>
      </c>
      <c r="F76" s="49">
        <v>4</v>
      </c>
      <c r="G76" s="49">
        <v>0</v>
      </c>
      <c r="H76" s="49">
        <v>0</v>
      </c>
      <c r="I76" s="49">
        <v>0</v>
      </c>
      <c r="J76" s="49">
        <v>0</v>
      </c>
      <c r="K76" s="49">
        <v>0</v>
      </c>
      <c r="L76" s="49">
        <v>0</v>
      </c>
      <c r="M76" s="49">
        <v>12</v>
      </c>
      <c r="N76" s="49">
        <v>0</v>
      </c>
      <c r="O76" s="15">
        <f t="shared" si="35"/>
        <v>22</v>
      </c>
      <c r="P76" s="15">
        <f t="shared" si="36"/>
        <v>34</v>
      </c>
      <c r="R76" s="8"/>
      <c r="T76"/>
    </row>
    <row r="77" spans="2:20" ht="23.1" customHeight="1" x14ac:dyDescent="0.25">
      <c r="B77" s="44" t="s">
        <v>117</v>
      </c>
      <c r="C77" s="49">
        <v>8</v>
      </c>
      <c r="D77" s="49">
        <v>6</v>
      </c>
      <c r="E77" s="49">
        <v>3</v>
      </c>
      <c r="F77" s="49">
        <v>1</v>
      </c>
      <c r="G77" s="49">
        <v>0</v>
      </c>
      <c r="H77" s="49">
        <v>0</v>
      </c>
      <c r="I77" s="49">
        <v>0</v>
      </c>
      <c r="J77" s="49">
        <v>0</v>
      </c>
      <c r="K77" s="49">
        <v>0</v>
      </c>
      <c r="L77" s="49">
        <v>0</v>
      </c>
      <c r="M77" s="49">
        <v>19</v>
      </c>
      <c r="N77" s="49">
        <v>0</v>
      </c>
      <c r="O77" s="15">
        <f t="shared" si="35"/>
        <v>18</v>
      </c>
      <c r="P77" s="15">
        <f t="shared" si="36"/>
        <v>37</v>
      </c>
      <c r="R77" s="8"/>
      <c r="T77"/>
    </row>
    <row r="78" spans="2:20" ht="23.1" customHeight="1" x14ac:dyDescent="0.25">
      <c r="B78" s="45" t="s">
        <v>118</v>
      </c>
      <c r="C78" s="49">
        <v>11</v>
      </c>
      <c r="D78" s="49">
        <v>12</v>
      </c>
      <c r="E78" s="49">
        <v>2</v>
      </c>
      <c r="F78" s="49">
        <v>0</v>
      </c>
      <c r="G78" s="49">
        <v>0</v>
      </c>
      <c r="H78" s="49">
        <v>0</v>
      </c>
      <c r="I78" s="49">
        <v>0</v>
      </c>
      <c r="J78" s="49">
        <v>1</v>
      </c>
      <c r="K78" s="49">
        <v>0</v>
      </c>
      <c r="L78" s="49">
        <v>0</v>
      </c>
      <c r="M78" s="49">
        <v>19</v>
      </c>
      <c r="N78" s="49">
        <v>0</v>
      </c>
      <c r="O78" s="15">
        <f t="shared" si="35"/>
        <v>26</v>
      </c>
      <c r="P78" s="15">
        <f t="shared" si="36"/>
        <v>45</v>
      </c>
      <c r="R78" s="8"/>
      <c r="T78"/>
    </row>
    <row r="79" spans="2:20" ht="23.1" customHeight="1" x14ac:dyDescent="0.25">
      <c r="B79" s="44" t="s">
        <v>119</v>
      </c>
      <c r="C79" s="49">
        <v>13</v>
      </c>
      <c r="D79" s="49">
        <v>9</v>
      </c>
      <c r="E79" s="49">
        <v>4</v>
      </c>
      <c r="F79" s="49">
        <v>0</v>
      </c>
      <c r="G79" s="49">
        <v>0</v>
      </c>
      <c r="H79" s="49">
        <v>0</v>
      </c>
      <c r="I79" s="49">
        <v>0</v>
      </c>
      <c r="J79" s="49">
        <v>0</v>
      </c>
      <c r="K79" s="49">
        <v>0</v>
      </c>
      <c r="L79" s="49">
        <v>0</v>
      </c>
      <c r="M79" s="49">
        <v>17</v>
      </c>
      <c r="N79" s="49">
        <v>0</v>
      </c>
      <c r="O79" s="15">
        <f t="shared" si="35"/>
        <v>26</v>
      </c>
      <c r="P79" s="15">
        <f t="shared" si="36"/>
        <v>43</v>
      </c>
      <c r="R79" s="8"/>
      <c r="T79"/>
    </row>
    <row r="80" spans="2:20" ht="23.1" customHeight="1" x14ac:dyDescent="0.25">
      <c r="B80" s="46" t="s">
        <v>120</v>
      </c>
      <c r="C80" s="49">
        <v>16</v>
      </c>
      <c r="D80" s="49">
        <v>13</v>
      </c>
      <c r="E80" s="49">
        <v>3</v>
      </c>
      <c r="F80" s="49">
        <v>0</v>
      </c>
      <c r="G80" s="49">
        <v>0</v>
      </c>
      <c r="H80" s="49">
        <v>0</v>
      </c>
      <c r="I80" s="49">
        <v>0</v>
      </c>
      <c r="J80" s="49">
        <v>0</v>
      </c>
      <c r="K80" s="49">
        <v>0</v>
      </c>
      <c r="L80" s="49">
        <v>0</v>
      </c>
      <c r="M80" s="49">
        <v>21</v>
      </c>
      <c r="N80" s="49">
        <v>0</v>
      </c>
      <c r="O80" s="15">
        <f t="shared" si="35"/>
        <v>32</v>
      </c>
      <c r="P80" s="15">
        <f t="shared" si="36"/>
        <v>53</v>
      </c>
      <c r="R80" s="8"/>
      <c r="T80"/>
    </row>
    <row r="81" spans="2:20" ht="23.1" customHeight="1" x14ac:dyDescent="0.25">
      <c r="B81" s="44" t="s">
        <v>121</v>
      </c>
      <c r="C81" s="49">
        <v>9</v>
      </c>
      <c r="D81" s="49">
        <v>8</v>
      </c>
      <c r="E81" s="49">
        <v>1</v>
      </c>
      <c r="F81" s="49">
        <v>0</v>
      </c>
      <c r="G81" s="49">
        <v>0</v>
      </c>
      <c r="H81" s="49">
        <v>0</v>
      </c>
      <c r="I81" s="49">
        <v>2</v>
      </c>
      <c r="J81" s="49">
        <v>0</v>
      </c>
      <c r="K81" s="49">
        <v>0</v>
      </c>
      <c r="L81" s="49">
        <v>0</v>
      </c>
      <c r="M81" s="49">
        <v>20</v>
      </c>
      <c r="N81" s="49">
        <v>0</v>
      </c>
      <c r="O81" s="15">
        <f t="shared" si="35"/>
        <v>20</v>
      </c>
      <c r="P81" s="15">
        <f t="shared" si="36"/>
        <v>40</v>
      </c>
      <c r="R81" s="8"/>
      <c r="T81"/>
    </row>
    <row r="82" spans="2:20" ht="23.1" customHeight="1" x14ac:dyDescent="0.25">
      <c r="B82" s="45" t="s">
        <v>122</v>
      </c>
      <c r="C82" s="49">
        <v>6</v>
      </c>
      <c r="D82" s="49">
        <v>68</v>
      </c>
      <c r="E82" s="49">
        <v>3</v>
      </c>
      <c r="F82" s="49">
        <v>0</v>
      </c>
      <c r="G82" s="49">
        <v>0</v>
      </c>
      <c r="H82" s="49">
        <v>0</v>
      </c>
      <c r="I82" s="49">
        <v>0</v>
      </c>
      <c r="J82" s="49">
        <v>0</v>
      </c>
      <c r="K82" s="49">
        <v>0</v>
      </c>
      <c r="L82" s="49">
        <v>0</v>
      </c>
      <c r="M82" s="49">
        <v>11</v>
      </c>
      <c r="N82" s="49">
        <v>0</v>
      </c>
      <c r="O82" s="15">
        <f t="shared" si="35"/>
        <v>77</v>
      </c>
      <c r="P82" s="15">
        <f t="shared" si="36"/>
        <v>88</v>
      </c>
      <c r="R82" s="8"/>
      <c r="T82"/>
    </row>
    <row r="83" spans="2:20" ht="23.1" customHeight="1" x14ac:dyDescent="0.25">
      <c r="B83" s="44" t="s">
        <v>123</v>
      </c>
      <c r="C83" s="49">
        <v>9</v>
      </c>
      <c r="D83" s="49">
        <v>13</v>
      </c>
      <c r="E83" s="49">
        <v>0</v>
      </c>
      <c r="F83" s="49">
        <v>1</v>
      </c>
      <c r="G83" s="49">
        <v>0</v>
      </c>
      <c r="H83" s="49">
        <v>0</v>
      </c>
      <c r="I83" s="49">
        <v>1</v>
      </c>
      <c r="J83" s="49">
        <v>0</v>
      </c>
      <c r="K83" s="49">
        <v>0</v>
      </c>
      <c r="L83" s="49">
        <v>0</v>
      </c>
      <c r="M83" s="49">
        <v>13</v>
      </c>
      <c r="N83" s="49">
        <v>0</v>
      </c>
      <c r="O83" s="15">
        <f t="shared" si="35"/>
        <v>24</v>
      </c>
      <c r="P83" s="15">
        <f t="shared" si="36"/>
        <v>37</v>
      </c>
      <c r="R83" s="8"/>
      <c r="T83"/>
    </row>
    <row r="84" spans="2:20" ht="23.1" customHeight="1" x14ac:dyDescent="0.25">
      <c r="B84" s="46" t="s">
        <v>124</v>
      </c>
      <c r="C84" s="49">
        <v>12</v>
      </c>
      <c r="D84" s="49">
        <v>2</v>
      </c>
      <c r="E84" s="49">
        <v>0</v>
      </c>
      <c r="F84" s="49">
        <v>2</v>
      </c>
      <c r="G84" s="49">
        <v>0</v>
      </c>
      <c r="H84" s="49">
        <v>0</v>
      </c>
      <c r="I84" s="49">
        <v>0</v>
      </c>
      <c r="J84" s="49">
        <v>1</v>
      </c>
      <c r="K84" s="49">
        <v>0</v>
      </c>
      <c r="L84" s="49">
        <v>0</v>
      </c>
      <c r="M84" s="49">
        <v>9</v>
      </c>
      <c r="N84" s="49">
        <v>0</v>
      </c>
      <c r="O84" s="15">
        <f t="shared" si="35"/>
        <v>17</v>
      </c>
      <c r="P84" s="15">
        <f t="shared" si="36"/>
        <v>26</v>
      </c>
      <c r="R84" s="8"/>
      <c r="T84"/>
    </row>
    <row r="85" spans="2:20" ht="23.1" customHeight="1" x14ac:dyDescent="0.25">
      <c r="B85" s="44" t="s">
        <v>125</v>
      </c>
      <c r="C85" s="49">
        <v>9</v>
      </c>
      <c r="D85" s="49">
        <v>3</v>
      </c>
      <c r="E85" s="49">
        <v>0</v>
      </c>
      <c r="F85" s="49">
        <v>2</v>
      </c>
      <c r="G85" s="49">
        <v>0</v>
      </c>
      <c r="H85" s="49">
        <v>0</v>
      </c>
      <c r="I85" s="49">
        <v>0</v>
      </c>
      <c r="J85" s="49">
        <v>1</v>
      </c>
      <c r="K85" s="49">
        <v>0</v>
      </c>
      <c r="L85" s="49">
        <v>0</v>
      </c>
      <c r="M85" s="49">
        <v>7</v>
      </c>
      <c r="N85" s="49">
        <v>0</v>
      </c>
      <c r="O85" s="15">
        <f t="shared" si="35"/>
        <v>15</v>
      </c>
      <c r="P85" s="15">
        <f t="shared" si="36"/>
        <v>22</v>
      </c>
      <c r="R85" s="8"/>
      <c r="T85"/>
    </row>
    <row r="86" spans="2:20" ht="23.1" customHeight="1" x14ac:dyDescent="0.25">
      <c r="B86" s="45" t="s">
        <v>126</v>
      </c>
      <c r="C86" s="49">
        <v>4</v>
      </c>
      <c r="D86" s="49">
        <v>3</v>
      </c>
      <c r="E86" s="49">
        <v>2</v>
      </c>
      <c r="F86" s="49">
        <v>0</v>
      </c>
      <c r="G86" s="49">
        <v>0</v>
      </c>
      <c r="H86" s="49">
        <v>0</v>
      </c>
      <c r="I86" s="49">
        <v>1</v>
      </c>
      <c r="J86" s="49">
        <v>0</v>
      </c>
      <c r="K86" s="49">
        <v>0</v>
      </c>
      <c r="L86" s="49">
        <v>0</v>
      </c>
      <c r="M86" s="49">
        <v>7</v>
      </c>
      <c r="N86" s="49">
        <v>0</v>
      </c>
      <c r="O86" s="15">
        <f t="shared" si="35"/>
        <v>10</v>
      </c>
      <c r="P86" s="15">
        <f t="shared" si="36"/>
        <v>17</v>
      </c>
      <c r="R86" s="8"/>
      <c r="T86"/>
    </row>
    <row r="87" spans="2:20" ht="23.1" customHeight="1" x14ac:dyDescent="0.25">
      <c r="B87" s="44" t="s">
        <v>127</v>
      </c>
      <c r="C87" s="49">
        <v>10</v>
      </c>
      <c r="D87" s="49">
        <v>6</v>
      </c>
      <c r="E87" s="49">
        <v>0</v>
      </c>
      <c r="F87" s="49">
        <v>0</v>
      </c>
      <c r="G87" s="49">
        <v>0</v>
      </c>
      <c r="H87" s="49">
        <v>0</v>
      </c>
      <c r="I87" s="49">
        <v>0</v>
      </c>
      <c r="J87" s="49">
        <v>0</v>
      </c>
      <c r="K87" s="49">
        <v>0</v>
      </c>
      <c r="L87" s="49">
        <v>0</v>
      </c>
      <c r="M87" s="49">
        <v>8</v>
      </c>
      <c r="N87" s="49">
        <v>0</v>
      </c>
      <c r="O87" s="15">
        <f t="shared" si="35"/>
        <v>16</v>
      </c>
      <c r="P87" s="15">
        <f t="shared" si="36"/>
        <v>24</v>
      </c>
      <c r="R87" s="8"/>
      <c r="T87"/>
    </row>
    <row r="88" spans="2:20" ht="23.1" customHeight="1" x14ac:dyDescent="0.25">
      <c r="B88" s="46" t="s">
        <v>128</v>
      </c>
      <c r="C88" s="49">
        <v>8</v>
      </c>
      <c r="D88" s="49">
        <v>10</v>
      </c>
      <c r="E88" s="49">
        <v>3</v>
      </c>
      <c r="F88" s="49">
        <v>0</v>
      </c>
      <c r="G88" s="49">
        <v>0</v>
      </c>
      <c r="H88" s="49">
        <v>1</v>
      </c>
      <c r="I88" s="49">
        <v>0</v>
      </c>
      <c r="J88" s="49">
        <v>0</v>
      </c>
      <c r="K88" s="49">
        <v>0</v>
      </c>
      <c r="L88" s="49">
        <v>0</v>
      </c>
      <c r="M88" s="49">
        <v>5</v>
      </c>
      <c r="N88" s="49">
        <v>0</v>
      </c>
      <c r="O88" s="15">
        <f t="shared" si="35"/>
        <v>22</v>
      </c>
      <c r="P88" s="15">
        <f t="shared" si="36"/>
        <v>27</v>
      </c>
      <c r="R88" s="8"/>
      <c r="T88"/>
    </row>
    <row r="89" spans="2:20" ht="23.1" customHeight="1" x14ac:dyDescent="0.25">
      <c r="B89" s="44" t="s">
        <v>129</v>
      </c>
      <c r="C89" s="49">
        <v>9</v>
      </c>
      <c r="D89" s="49">
        <v>2</v>
      </c>
      <c r="E89" s="49">
        <v>0</v>
      </c>
      <c r="F89" s="49">
        <v>0</v>
      </c>
      <c r="G89" s="49">
        <v>0</v>
      </c>
      <c r="H89" s="49">
        <v>0</v>
      </c>
      <c r="I89" s="49">
        <v>1</v>
      </c>
      <c r="J89" s="49">
        <v>0</v>
      </c>
      <c r="K89" s="49">
        <v>0</v>
      </c>
      <c r="L89" s="49">
        <v>0</v>
      </c>
      <c r="M89" s="49">
        <v>4</v>
      </c>
      <c r="N89" s="49">
        <v>0</v>
      </c>
      <c r="O89" s="15">
        <f t="shared" si="35"/>
        <v>12</v>
      </c>
      <c r="P89" s="15">
        <f t="shared" si="36"/>
        <v>16</v>
      </c>
      <c r="R89" s="8"/>
      <c r="T89"/>
    </row>
    <row r="90" spans="2:20" ht="23.1" customHeight="1" x14ac:dyDescent="0.25">
      <c r="B90" s="45" t="s">
        <v>130</v>
      </c>
      <c r="C90" s="49">
        <v>4</v>
      </c>
      <c r="D90" s="49">
        <v>3</v>
      </c>
      <c r="E90" s="49">
        <v>0</v>
      </c>
      <c r="F90" s="49">
        <v>0</v>
      </c>
      <c r="G90" s="49">
        <v>0</v>
      </c>
      <c r="H90" s="49">
        <v>0</v>
      </c>
      <c r="I90" s="49">
        <v>0</v>
      </c>
      <c r="J90" s="49">
        <v>0</v>
      </c>
      <c r="K90" s="49">
        <v>0</v>
      </c>
      <c r="L90" s="49">
        <v>0</v>
      </c>
      <c r="M90" s="49">
        <v>9</v>
      </c>
      <c r="N90" s="49">
        <v>0</v>
      </c>
      <c r="O90" s="15">
        <f t="shared" si="35"/>
        <v>7</v>
      </c>
      <c r="P90" s="15">
        <f t="shared" si="36"/>
        <v>16</v>
      </c>
      <c r="R90" s="8"/>
      <c r="T90"/>
    </row>
    <row r="91" spans="2:20" ht="23.1" customHeight="1" x14ac:dyDescent="0.25">
      <c r="B91" s="44" t="s">
        <v>131</v>
      </c>
      <c r="C91" s="49">
        <v>4</v>
      </c>
      <c r="D91" s="49">
        <v>3</v>
      </c>
      <c r="E91" s="49">
        <v>1</v>
      </c>
      <c r="F91" s="49">
        <v>0</v>
      </c>
      <c r="G91" s="49">
        <v>0</v>
      </c>
      <c r="H91" s="49">
        <v>0</v>
      </c>
      <c r="I91" s="49">
        <v>0</v>
      </c>
      <c r="J91" s="49">
        <v>0</v>
      </c>
      <c r="K91" s="49">
        <v>0</v>
      </c>
      <c r="L91" s="49">
        <v>0</v>
      </c>
      <c r="M91" s="49">
        <v>12</v>
      </c>
      <c r="N91" s="49">
        <v>0</v>
      </c>
      <c r="O91" s="15">
        <f t="shared" si="35"/>
        <v>8</v>
      </c>
      <c r="P91" s="15">
        <f t="shared" si="36"/>
        <v>20</v>
      </c>
      <c r="R91" s="8"/>
      <c r="T91"/>
    </row>
    <row r="92" spans="2:20" ht="23.1" customHeight="1" x14ac:dyDescent="0.25">
      <c r="B92" s="46" t="s">
        <v>132</v>
      </c>
      <c r="C92" s="49">
        <v>6</v>
      </c>
      <c r="D92" s="49">
        <v>6</v>
      </c>
      <c r="E92" s="49">
        <v>0</v>
      </c>
      <c r="F92" s="49">
        <v>1</v>
      </c>
      <c r="G92" s="49">
        <v>0</v>
      </c>
      <c r="H92" s="49">
        <v>0</v>
      </c>
      <c r="I92" s="49">
        <v>1</v>
      </c>
      <c r="J92" s="49">
        <v>0</v>
      </c>
      <c r="K92" s="49">
        <v>0</v>
      </c>
      <c r="L92" s="49">
        <v>0</v>
      </c>
      <c r="M92" s="49">
        <v>14</v>
      </c>
      <c r="N92" s="49">
        <v>0</v>
      </c>
      <c r="O92" s="15">
        <f t="shared" si="35"/>
        <v>14</v>
      </c>
      <c r="P92" s="15">
        <f t="shared" si="36"/>
        <v>28</v>
      </c>
      <c r="R92" s="8"/>
      <c r="T92"/>
    </row>
    <row r="93" spans="2:20" ht="23.1" customHeight="1" x14ac:dyDescent="0.25">
      <c r="B93" s="44" t="s">
        <v>133</v>
      </c>
      <c r="C93" s="49">
        <v>8</v>
      </c>
      <c r="D93" s="49">
        <v>4</v>
      </c>
      <c r="E93" s="49">
        <v>4</v>
      </c>
      <c r="F93" s="49">
        <v>0</v>
      </c>
      <c r="G93" s="49">
        <v>0</v>
      </c>
      <c r="H93" s="49">
        <v>0</v>
      </c>
      <c r="I93" s="49">
        <v>0</v>
      </c>
      <c r="J93" s="49">
        <v>0</v>
      </c>
      <c r="K93" s="49">
        <v>0</v>
      </c>
      <c r="L93" s="49">
        <v>0</v>
      </c>
      <c r="M93" s="49">
        <v>13</v>
      </c>
      <c r="N93" s="49">
        <v>0</v>
      </c>
      <c r="O93" s="15">
        <f t="shared" si="35"/>
        <v>16</v>
      </c>
      <c r="P93" s="15">
        <f t="shared" si="36"/>
        <v>29</v>
      </c>
      <c r="R93" s="8"/>
      <c r="T93"/>
    </row>
    <row r="94" spans="2:20" ht="23.1" customHeight="1" x14ac:dyDescent="0.25">
      <c r="B94" s="45" t="s">
        <v>134</v>
      </c>
      <c r="C94" s="49">
        <v>4</v>
      </c>
      <c r="D94" s="49">
        <v>6</v>
      </c>
      <c r="E94" s="49">
        <v>0</v>
      </c>
      <c r="F94" s="49">
        <v>3</v>
      </c>
      <c r="G94" s="49">
        <v>0</v>
      </c>
      <c r="H94" s="49">
        <v>0</v>
      </c>
      <c r="I94" s="49">
        <v>0</v>
      </c>
      <c r="J94" s="49">
        <v>0</v>
      </c>
      <c r="K94" s="49">
        <v>0</v>
      </c>
      <c r="L94" s="49">
        <v>0</v>
      </c>
      <c r="M94" s="49">
        <v>18</v>
      </c>
      <c r="N94" s="49">
        <v>0</v>
      </c>
      <c r="O94" s="15">
        <f t="shared" si="35"/>
        <v>13</v>
      </c>
      <c r="P94" s="15">
        <f t="shared" si="36"/>
        <v>31</v>
      </c>
      <c r="R94" s="8"/>
      <c r="T94"/>
    </row>
    <row r="95" spans="2:20" ht="23.1" customHeight="1" x14ac:dyDescent="0.25">
      <c r="B95" s="44" t="s">
        <v>135</v>
      </c>
      <c r="C95" s="49">
        <v>15</v>
      </c>
      <c r="D95" s="49">
        <v>4</v>
      </c>
      <c r="E95" s="49">
        <v>0</v>
      </c>
      <c r="F95" s="49">
        <v>2</v>
      </c>
      <c r="G95" s="49">
        <v>0</v>
      </c>
      <c r="H95" s="49">
        <v>0</v>
      </c>
      <c r="I95" s="49">
        <v>0</v>
      </c>
      <c r="J95" s="49">
        <v>0</v>
      </c>
      <c r="K95" s="49">
        <v>0</v>
      </c>
      <c r="L95" s="49">
        <v>0</v>
      </c>
      <c r="M95" s="49">
        <v>15</v>
      </c>
      <c r="N95" s="49">
        <v>0</v>
      </c>
      <c r="O95" s="15">
        <f t="shared" si="35"/>
        <v>21</v>
      </c>
      <c r="P95" s="15">
        <f t="shared" si="36"/>
        <v>36</v>
      </c>
      <c r="R95" s="8"/>
      <c r="T95"/>
    </row>
    <row r="96" spans="2:20" ht="23.1" customHeight="1" x14ac:dyDescent="0.25">
      <c r="B96" s="46" t="s">
        <v>136</v>
      </c>
      <c r="C96" s="49">
        <v>13</v>
      </c>
      <c r="D96" s="49">
        <v>9</v>
      </c>
      <c r="E96" s="49">
        <v>3</v>
      </c>
      <c r="F96" s="49">
        <v>1</v>
      </c>
      <c r="G96" s="49">
        <v>0</v>
      </c>
      <c r="H96" s="49">
        <v>0</v>
      </c>
      <c r="I96" s="49">
        <v>0</v>
      </c>
      <c r="J96" s="49">
        <v>0</v>
      </c>
      <c r="K96" s="49">
        <v>0</v>
      </c>
      <c r="L96" s="49">
        <v>0</v>
      </c>
      <c r="M96" s="49">
        <v>21</v>
      </c>
      <c r="N96" s="49">
        <v>0</v>
      </c>
      <c r="O96" s="15">
        <f t="shared" si="35"/>
        <v>26</v>
      </c>
      <c r="P96" s="15">
        <f t="shared" si="36"/>
        <v>47</v>
      </c>
      <c r="R96" s="8"/>
      <c r="T96"/>
    </row>
    <row r="97" spans="2:20" ht="23.1" customHeight="1" x14ac:dyDescent="0.25">
      <c r="B97" s="44" t="s">
        <v>137</v>
      </c>
      <c r="C97" s="49">
        <v>18</v>
      </c>
      <c r="D97" s="49">
        <v>11</v>
      </c>
      <c r="E97" s="49">
        <v>3</v>
      </c>
      <c r="F97" s="49">
        <v>0</v>
      </c>
      <c r="G97" s="49">
        <v>0</v>
      </c>
      <c r="H97" s="49">
        <v>0</v>
      </c>
      <c r="I97" s="49">
        <v>1</v>
      </c>
      <c r="J97" s="49">
        <v>0</v>
      </c>
      <c r="K97" s="49">
        <v>0</v>
      </c>
      <c r="L97" s="49">
        <v>0</v>
      </c>
      <c r="M97" s="49">
        <v>23</v>
      </c>
      <c r="N97" s="49">
        <v>0</v>
      </c>
      <c r="O97" s="15">
        <f t="shared" si="35"/>
        <v>33</v>
      </c>
      <c r="P97" s="15">
        <f t="shared" si="36"/>
        <v>56</v>
      </c>
      <c r="R97" s="8"/>
      <c r="T97"/>
    </row>
    <row r="98" spans="2:20" ht="23.1" customHeight="1" x14ac:dyDescent="0.25">
      <c r="B98" s="45" t="s">
        <v>138</v>
      </c>
      <c r="C98" s="49">
        <v>16</v>
      </c>
      <c r="D98" s="49">
        <v>8</v>
      </c>
      <c r="E98" s="49">
        <v>2</v>
      </c>
      <c r="F98" s="49">
        <v>2</v>
      </c>
      <c r="G98" s="49">
        <v>0</v>
      </c>
      <c r="H98" s="49">
        <v>0</v>
      </c>
      <c r="I98" s="49">
        <v>1</v>
      </c>
      <c r="J98" s="49">
        <v>0</v>
      </c>
      <c r="K98" s="49">
        <v>2</v>
      </c>
      <c r="L98" s="49">
        <v>0</v>
      </c>
      <c r="M98" s="49">
        <v>19</v>
      </c>
      <c r="N98" s="49">
        <v>0</v>
      </c>
      <c r="O98" s="15">
        <f t="shared" si="35"/>
        <v>31</v>
      </c>
      <c r="P98" s="15">
        <f t="shared" si="36"/>
        <v>50</v>
      </c>
      <c r="R98" s="8"/>
      <c r="T98"/>
    </row>
    <row r="99" spans="2:20" ht="23.1" customHeight="1" x14ac:dyDescent="0.25">
      <c r="B99" s="44" t="s">
        <v>139</v>
      </c>
      <c r="C99" s="49">
        <v>19</v>
      </c>
      <c r="D99" s="49">
        <v>6</v>
      </c>
      <c r="E99" s="49">
        <v>4</v>
      </c>
      <c r="F99" s="49">
        <v>3</v>
      </c>
      <c r="G99" s="49">
        <v>0</v>
      </c>
      <c r="H99" s="49">
        <v>0</v>
      </c>
      <c r="I99" s="49">
        <v>0</v>
      </c>
      <c r="J99" s="49">
        <v>0</v>
      </c>
      <c r="K99" s="49">
        <v>1</v>
      </c>
      <c r="L99" s="49">
        <v>0</v>
      </c>
      <c r="M99" s="49">
        <v>18</v>
      </c>
      <c r="N99" s="49">
        <v>0</v>
      </c>
      <c r="O99" s="15">
        <f t="shared" si="35"/>
        <v>33</v>
      </c>
      <c r="P99" s="15">
        <f t="shared" si="36"/>
        <v>51</v>
      </c>
      <c r="R99" s="8"/>
      <c r="T99"/>
    </row>
    <row r="100" spans="2:20" ht="23.1" customHeight="1" x14ac:dyDescent="0.25">
      <c r="B100" s="46" t="s">
        <v>140</v>
      </c>
      <c r="C100" s="49">
        <v>15</v>
      </c>
      <c r="D100" s="49">
        <v>9</v>
      </c>
      <c r="E100" s="49">
        <v>7</v>
      </c>
      <c r="F100" s="49">
        <v>4</v>
      </c>
      <c r="G100" s="49">
        <v>0</v>
      </c>
      <c r="H100" s="49">
        <v>0</v>
      </c>
      <c r="I100" s="49">
        <v>3</v>
      </c>
      <c r="J100" s="49">
        <v>0</v>
      </c>
      <c r="K100" s="49">
        <v>0</v>
      </c>
      <c r="L100" s="49">
        <v>0</v>
      </c>
      <c r="M100" s="49">
        <v>16</v>
      </c>
      <c r="N100" s="49">
        <v>0</v>
      </c>
      <c r="O100" s="15">
        <f t="shared" si="35"/>
        <v>38</v>
      </c>
      <c r="P100" s="15">
        <f t="shared" si="36"/>
        <v>54</v>
      </c>
      <c r="R100" s="8"/>
      <c r="T100"/>
    </row>
    <row r="101" spans="2:20" ht="23.1" customHeight="1" x14ac:dyDescent="0.25">
      <c r="B101" s="44" t="s">
        <v>141</v>
      </c>
      <c r="C101" s="49">
        <v>21</v>
      </c>
      <c r="D101" s="49">
        <v>11</v>
      </c>
      <c r="E101" s="49">
        <v>5</v>
      </c>
      <c r="F101" s="49">
        <v>2</v>
      </c>
      <c r="G101" s="49">
        <v>0</v>
      </c>
      <c r="H101" s="49">
        <v>0</v>
      </c>
      <c r="I101" s="49">
        <v>0</v>
      </c>
      <c r="J101" s="49">
        <v>3</v>
      </c>
      <c r="K101" s="49">
        <v>0</v>
      </c>
      <c r="L101" s="49">
        <v>0</v>
      </c>
      <c r="M101" s="49">
        <v>17</v>
      </c>
      <c r="N101" s="49">
        <v>0</v>
      </c>
      <c r="O101" s="15">
        <f t="shared" si="35"/>
        <v>42</v>
      </c>
      <c r="P101" s="15">
        <f t="shared" si="36"/>
        <v>59</v>
      </c>
      <c r="R101" s="8"/>
      <c r="T101"/>
    </row>
    <row r="102" spans="2:20" ht="23.1" customHeight="1" x14ac:dyDescent="0.25">
      <c r="B102" s="45" t="s">
        <v>142</v>
      </c>
      <c r="C102" s="49">
        <v>16</v>
      </c>
      <c r="D102" s="49">
        <v>12</v>
      </c>
      <c r="E102" s="49">
        <v>2</v>
      </c>
      <c r="F102" s="49">
        <v>9</v>
      </c>
      <c r="G102" s="49">
        <v>1</v>
      </c>
      <c r="H102" s="49">
        <v>0</v>
      </c>
      <c r="I102" s="49">
        <v>5</v>
      </c>
      <c r="J102" s="49">
        <v>0</v>
      </c>
      <c r="K102" s="49">
        <v>0</v>
      </c>
      <c r="L102" s="49">
        <v>0</v>
      </c>
      <c r="M102" s="49">
        <v>9</v>
      </c>
      <c r="N102" s="49">
        <v>0</v>
      </c>
      <c r="O102" s="15">
        <f t="shared" si="35"/>
        <v>45</v>
      </c>
      <c r="P102" s="15">
        <f t="shared" si="36"/>
        <v>54</v>
      </c>
      <c r="R102" s="8"/>
      <c r="T102"/>
    </row>
    <row r="103" spans="2:20" ht="23.1" customHeight="1" x14ac:dyDescent="0.25">
      <c r="B103" s="44" t="s">
        <v>143</v>
      </c>
      <c r="C103" s="49">
        <v>25</v>
      </c>
      <c r="D103" s="49">
        <v>16</v>
      </c>
      <c r="E103" s="49">
        <v>4</v>
      </c>
      <c r="F103" s="49">
        <v>11</v>
      </c>
      <c r="G103" s="49">
        <v>3</v>
      </c>
      <c r="H103" s="49">
        <v>0</v>
      </c>
      <c r="I103" s="49">
        <v>3</v>
      </c>
      <c r="J103" s="49">
        <v>0</v>
      </c>
      <c r="K103" s="49">
        <v>0</v>
      </c>
      <c r="L103" s="49">
        <v>0</v>
      </c>
      <c r="M103" s="49">
        <v>12</v>
      </c>
      <c r="N103" s="49">
        <v>0</v>
      </c>
      <c r="O103" s="15">
        <f t="shared" si="35"/>
        <v>62</v>
      </c>
      <c r="P103" s="15">
        <f t="shared" si="36"/>
        <v>74</v>
      </c>
      <c r="R103" s="8"/>
      <c r="T103"/>
    </row>
    <row r="104" spans="2:20" ht="23.1" customHeight="1" x14ac:dyDescent="0.25">
      <c r="B104" s="46" t="s">
        <v>144</v>
      </c>
      <c r="C104" s="49">
        <v>34</v>
      </c>
      <c r="D104" s="49">
        <v>16</v>
      </c>
      <c r="E104" s="49">
        <v>8</v>
      </c>
      <c r="F104" s="49">
        <v>3</v>
      </c>
      <c r="G104" s="49">
        <v>0</v>
      </c>
      <c r="H104" s="49">
        <v>0</v>
      </c>
      <c r="I104" s="49">
        <v>2</v>
      </c>
      <c r="J104" s="49">
        <v>0</v>
      </c>
      <c r="K104" s="49">
        <v>0</v>
      </c>
      <c r="L104" s="49">
        <v>0</v>
      </c>
      <c r="M104" s="49">
        <v>32</v>
      </c>
      <c r="N104" s="49">
        <v>0</v>
      </c>
      <c r="O104" s="15">
        <f t="shared" si="35"/>
        <v>63</v>
      </c>
      <c r="P104" s="15">
        <f t="shared" si="36"/>
        <v>95</v>
      </c>
      <c r="R104" s="8"/>
      <c r="T104"/>
    </row>
    <row r="105" spans="2:20" ht="23.1" customHeight="1" x14ac:dyDescent="0.25">
      <c r="B105" s="44" t="s">
        <v>145</v>
      </c>
      <c r="C105" s="49">
        <v>31</v>
      </c>
      <c r="D105" s="49">
        <v>15</v>
      </c>
      <c r="E105" s="49">
        <v>6</v>
      </c>
      <c r="F105" s="49">
        <v>4</v>
      </c>
      <c r="G105" s="49">
        <v>0</v>
      </c>
      <c r="H105" s="49">
        <v>0</v>
      </c>
      <c r="I105" s="49">
        <v>0</v>
      </c>
      <c r="J105" s="49">
        <v>0</v>
      </c>
      <c r="K105" s="49">
        <v>0</v>
      </c>
      <c r="L105" s="49">
        <v>0</v>
      </c>
      <c r="M105" s="49">
        <v>38</v>
      </c>
      <c r="N105" s="49">
        <v>0</v>
      </c>
      <c r="O105" s="15">
        <f t="shared" si="35"/>
        <v>56</v>
      </c>
      <c r="P105" s="15">
        <f t="shared" si="36"/>
        <v>94</v>
      </c>
      <c r="R105" s="8"/>
      <c r="T105"/>
    </row>
    <row r="106" spans="2:20" ht="23.1" customHeight="1" x14ac:dyDescent="0.25">
      <c r="B106" s="25" t="s">
        <v>18</v>
      </c>
      <c r="C106" s="16">
        <f>SUM(C10:C105)</f>
        <v>2332</v>
      </c>
      <c r="D106" s="16">
        <f t="shared" ref="D106:P106" si="37">SUM(D10:D105)</f>
        <v>1351</v>
      </c>
      <c r="E106" s="16">
        <f t="shared" si="37"/>
        <v>462</v>
      </c>
      <c r="F106" s="16">
        <f t="shared" si="37"/>
        <v>339</v>
      </c>
      <c r="G106" s="16">
        <f t="shared" si="37"/>
        <v>36</v>
      </c>
      <c r="H106" s="16">
        <f t="shared" si="37"/>
        <v>16</v>
      </c>
      <c r="I106" s="16">
        <f t="shared" si="37"/>
        <v>227</v>
      </c>
      <c r="J106" s="16">
        <f t="shared" si="37"/>
        <v>68</v>
      </c>
      <c r="K106" s="16">
        <f t="shared" si="37"/>
        <v>37</v>
      </c>
      <c r="L106" s="16">
        <f t="shared" si="37"/>
        <v>11</v>
      </c>
      <c r="M106" s="16">
        <f t="shared" si="37"/>
        <v>5185</v>
      </c>
      <c r="N106" s="16">
        <f t="shared" si="37"/>
        <v>0</v>
      </c>
      <c r="O106" s="16">
        <f t="shared" si="37"/>
        <v>4879</v>
      </c>
      <c r="P106" s="16">
        <f t="shared" si="37"/>
        <v>10019</v>
      </c>
      <c r="R106" s="8"/>
      <c r="T106"/>
    </row>
    <row r="107" spans="2:20" ht="23.1" customHeight="1" x14ac:dyDescent="0.25">
      <c r="B107" s="25" t="s">
        <v>93</v>
      </c>
      <c r="C107" s="42">
        <f t="shared" ref="C107:N107" si="38">C106/$P$106</f>
        <v>0.23275776025551453</v>
      </c>
      <c r="D107" s="42">
        <f t="shared" si="38"/>
        <v>0.13484379678610639</v>
      </c>
      <c r="E107" s="42">
        <f t="shared" si="38"/>
        <v>4.6112386465715138E-2</v>
      </c>
      <c r="F107" s="42">
        <f t="shared" si="38"/>
        <v>3.3835712146920847E-2</v>
      </c>
      <c r="G107" s="42">
        <f t="shared" si="38"/>
        <v>3.5931729713544265E-3</v>
      </c>
      <c r="H107" s="42">
        <f t="shared" si="38"/>
        <v>1.5969657650464117E-3</v>
      </c>
      <c r="I107" s="42">
        <f t="shared" si="38"/>
        <v>2.2656951791595967E-2</v>
      </c>
      <c r="J107" s="42">
        <f t="shared" si="38"/>
        <v>6.7871045014472504E-3</v>
      </c>
      <c r="K107" s="42">
        <f t="shared" si="38"/>
        <v>3.6929833316698274E-3</v>
      </c>
      <c r="L107" s="42">
        <f t="shared" si="38"/>
        <v>1.097913963469408E-3</v>
      </c>
      <c r="M107" s="42">
        <f t="shared" si="38"/>
        <v>0.51751671823535284</v>
      </c>
      <c r="N107" s="42">
        <f t="shared" si="38"/>
        <v>0</v>
      </c>
      <c r="R107" s="8"/>
      <c r="T107"/>
    </row>
    <row r="108" spans="2:20" ht="23.1" customHeight="1" x14ac:dyDescent="0.25">
      <c r="B108" s="41" t="s">
        <v>94</v>
      </c>
      <c r="C108" s="43">
        <f>C106/$O$106</f>
        <v>0.47796679647468743</v>
      </c>
      <c r="D108" s="43">
        <f t="shared" ref="D108:N108" si="39">D106/$O$106</f>
        <v>0.2769010043041607</v>
      </c>
      <c r="E108" s="43">
        <f t="shared" si="39"/>
        <v>9.4691535150645628E-2</v>
      </c>
      <c r="F108" s="43">
        <f t="shared" si="39"/>
        <v>6.9481451117032175E-2</v>
      </c>
      <c r="G108" s="43">
        <f t="shared" si="39"/>
        <v>7.3785611805697888E-3</v>
      </c>
      <c r="H108" s="43">
        <f t="shared" si="39"/>
        <v>3.279360524697684E-3</v>
      </c>
      <c r="I108" s="43">
        <f t="shared" si="39"/>
        <v>4.6525927444148393E-2</v>
      </c>
      <c r="J108" s="43">
        <f t="shared" si="39"/>
        <v>1.3937282229965157E-2</v>
      </c>
      <c r="K108" s="43">
        <f t="shared" si="39"/>
        <v>7.583521213363394E-3</v>
      </c>
      <c r="L108" s="43">
        <f t="shared" si="39"/>
        <v>2.2545603607296576E-3</v>
      </c>
      <c r="M108" s="43"/>
      <c r="N108" s="43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F126"/>
  <sheetViews>
    <sheetView view="pageBreakPreview" zoomScale="60" workbookViewId="0">
      <selection activeCell="S54" sqref="S5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3" t="s">
        <v>23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</row>
    <row r="2" spans="2:32" ht="20.100000000000001" customHeight="1" x14ac:dyDescent="0.25">
      <c r="B2" s="64" t="s">
        <v>95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 spans="2:32" ht="20.100000000000001" customHeight="1" x14ac:dyDescent="0.25">
      <c r="B3" s="21" t="s">
        <v>96</v>
      </c>
      <c r="C3" s="70" t="str">
        <f>'23.09 Kira-Kyaliwalla'!C3:G3</f>
        <v>MCC-C2-STNO72-KIRA KYALIWAJALLA</v>
      </c>
      <c r="D3" s="70"/>
      <c r="E3" s="70"/>
      <c r="F3" s="70"/>
      <c r="G3" s="70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5" spans="2:32" ht="20.100000000000001" customHeight="1" x14ac:dyDescent="0.25">
      <c r="C5" s="4" t="s">
        <v>3</v>
      </c>
      <c r="D5" s="35" t="s">
        <v>180</v>
      </c>
      <c r="E5" s="3"/>
      <c r="F5" s="40" t="s">
        <v>1</v>
      </c>
      <c r="G5" s="60" t="str">
        <f>'25.09 Kyaliwajala-Kira'!G5:H5</f>
        <v>Kira Police Division</v>
      </c>
      <c r="H5" s="61"/>
      <c r="I5" s="14"/>
      <c r="J5" s="2" t="s">
        <v>5</v>
      </c>
      <c r="K5" s="60" t="s">
        <v>167</v>
      </c>
      <c r="L5" s="61"/>
      <c r="M5" s="10"/>
      <c r="N5" s="10"/>
      <c r="O5" s="3"/>
      <c r="P5" s="3"/>
    </row>
    <row r="6" spans="2:32" ht="23.25" customHeight="1" x14ac:dyDescent="0.25">
      <c r="C6" s="2" t="s">
        <v>4</v>
      </c>
      <c r="D6" s="60" t="str">
        <f>'23.09 Kira-Kyaliwalla'!D6:E6</f>
        <v>Kira</v>
      </c>
      <c r="E6" s="61"/>
      <c r="F6" s="2" t="s">
        <v>2</v>
      </c>
      <c r="G6" s="60" t="str">
        <f>'23.09 Kira-Kyaliwalla'!G6:H6</f>
        <v>Kyaliwajara</v>
      </c>
      <c r="H6" s="61"/>
      <c r="J6" s="2" t="s">
        <v>21</v>
      </c>
      <c r="K6" s="60" t="str">
        <f>'25.09 Kyaliwajala-Kira'!K6:L6</f>
        <v>Tracy</v>
      </c>
      <c r="L6" s="61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9" t="s">
        <v>88</v>
      </c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6" t="s">
        <v>24</v>
      </c>
      <c r="T9" s="26" t="s">
        <v>25</v>
      </c>
      <c r="U9" s="26" t="s">
        <v>26</v>
      </c>
      <c r="V9" s="26" t="s">
        <v>27</v>
      </c>
      <c r="W9" s="26" t="s">
        <v>28</v>
      </c>
      <c r="X9" s="26" t="s">
        <v>29</v>
      </c>
      <c r="Y9" s="26" t="s">
        <v>30</v>
      </c>
      <c r="Z9" s="26" t="s">
        <v>31</v>
      </c>
      <c r="AA9" s="26" t="s">
        <v>32</v>
      </c>
      <c r="AB9" s="26" t="s">
        <v>33</v>
      </c>
      <c r="AC9" s="26" t="s">
        <v>34</v>
      </c>
      <c r="AD9" s="26" t="s">
        <v>35</v>
      </c>
      <c r="AE9" s="29" t="s">
        <v>89</v>
      </c>
      <c r="AF9" s="29" t="s">
        <v>22</v>
      </c>
    </row>
    <row r="10" spans="2:32" ht="23.1" customHeight="1" x14ac:dyDescent="0.25">
      <c r="B10" s="22" t="s">
        <v>37</v>
      </c>
      <c r="C10" s="49">
        <v>80</v>
      </c>
      <c r="D10" s="49">
        <v>41</v>
      </c>
      <c r="E10" s="49">
        <v>13</v>
      </c>
      <c r="F10" s="49">
        <v>20</v>
      </c>
      <c r="G10" s="49">
        <v>1</v>
      </c>
      <c r="H10" s="49">
        <v>0</v>
      </c>
      <c r="I10" s="49">
        <v>2</v>
      </c>
      <c r="J10" s="49">
        <v>1</v>
      </c>
      <c r="K10" s="49">
        <v>1</v>
      </c>
      <c r="L10" s="49">
        <v>0</v>
      </c>
      <c r="M10" s="49">
        <v>97</v>
      </c>
      <c r="N10" s="49">
        <v>0</v>
      </c>
      <c r="O10" s="15">
        <f t="shared" ref="O10:O57" si="0">SUM(C10:L10,N10)</f>
        <v>159</v>
      </c>
      <c r="P10" s="15">
        <f t="shared" ref="P10:P57" si="1">SUM(C10:N10)</f>
        <v>256</v>
      </c>
      <c r="R10" s="1" t="s">
        <v>6</v>
      </c>
      <c r="S10" s="17">
        <f t="shared" ref="S10:AF10" si="2">SUM(C10:C13)</f>
        <v>237</v>
      </c>
      <c r="T10" s="17">
        <f t="shared" si="2"/>
        <v>159</v>
      </c>
      <c r="U10" s="17">
        <f t="shared" si="2"/>
        <v>32</v>
      </c>
      <c r="V10" s="17">
        <f t="shared" si="2"/>
        <v>72</v>
      </c>
      <c r="W10" s="17">
        <f t="shared" si="2"/>
        <v>1</v>
      </c>
      <c r="X10" s="17">
        <f t="shared" si="2"/>
        <v>0</v>
      </c>
      <c r="Y10" s="17">
        <f t="shared" si="2"/>
        <v>8</v>
      </c>
      <c r="Z10" s="17">
        <f t="shared" si="2"/>
        <v>1</v>
      </c>
      <c r="AA10" s="17">
        <f t="shared" si="2"/>
        <v>4</v>
      </c>
      <c r="AB10" s="17">
        <f t="shared" si="2"/>
        <v>0</v>
      </c>
      <c r="AC10" s="17">
        <f t="shared" si="2"/>
        <v>377</v>
      </c>
      <c r="AD10" s="17">
        <f t="shared" si="2"/>
        <v>0</v>
      </c>
      <c r="AE10" s="30">
        <f t="shared" si="2"/>
        <v>514</v>
      </c>
      <c r="AF10" s="30">
        <f t="shared" si="2"/>
        <v>891</v>
      </c>
    </row>
    <row r="11" spans="2:32" s="6" customFormat="1" ht="23.1" customHeight="1" x14ac:dyDescent="0.25">
      <c r="B11" s="22" t="s">
        <v>38</v>
      </c>
      <c r="C11" s="49">
        <v>50</v>
      </c>
      <c r="D11" s="49">
        <v>42</v>
      </c>
      <c r="E11" s="49">
        <v>2</v>
      </c>
      <c r="F11" s="49">
        <v>23</v>
      </c>
      <c r="G11" s="49">
        <v>0</v>
      </c>
      <c r="H11" s="49">
        <v>0</v>
      </c>
      <c r="I11" s="49">
        <v>3</v>
      </c>
      <c r="J11" s="49">
        <v>0</v>
      </c>
      <c r="K11" s="49">
        <v>1</v>
      </c>
      <c r="L11" s="49">
        <v>0</v>
      </c>
      <c r="M11" s="49">
        <v>80</v>
      </c>
      <c r="N11" s="49">
        <v>0</v>
      </c>
      <c r="O11" s="15">
        <f t="shared" si="0"/>
        <v>121</v>
      </c>
      <c r="P11" s="15">
        <f t="shared" si="1"/>
        <v>201</v>
      </c>
      <c r="R11" s="1" t="s">
        <v>7</v>
      </c>
      <c r="S11" s="17">
        <f t="shared" ref="S11:AF11" si="3">SUM(C14:C17)</f>
        <v>184</v>
      </c>
      <c r="T11" s="17">
        <f t="shared" si="3"/>
        <v>138</v>
      </c>
      <c r="U11" s="17">
        <f t="shared" si="3"/>
        <v>32</v>
      </c>
      <c r="V11" s="17">
        <f t="shared" si="3"/>
        <v>68</v>
      </c>
      <c r="W11" s="17">
        <f t="shared" si="3"/>
        <v>0</v>
      </c>
      <c r="X11" s="17">
        <f t="shared" si="3"/>
        <v>0</v>
      </c>
      <c r="Y11" s="17">
        <f t="shared" si="3"/>
        <v>19</v>
      </c>
      <c r="Z11" s="17">
        <f t="shared" si="3"/>
        <v>2</v>
      </c>
      <c r="AA11" s="17">
        <f t="shared" si="3"/>
        <v>2</v>
      </c>
      <c r="AB11" s="17">
        <f t="shared" si="3"/>
        <v>0</v>
      </c>
      <c r="AC11" s="17">
        <f t="shared" si="3"/>
        <v>352</v>
      </c>
      <c r="AD11" s="17">
        <f t="shared" si="3"/>
        <v>0</v>
      </c>
      <c r="AE11" s="30">
        <f t="shared" si="3"/>
        <v>445</v>
      </c>
      <c r="AF11" s="30">
        <f t="shared" si="3"/>
        <v>797</v>
      </c>
    </row>
    <row r="12" spans="2:32" ht="23.1" customHeight="1" x14ac:dyDescent="0.25">
      <c r="B12" s="22" t="s">
        <v>39</v>
      </c>
      <c r="C12" s="49">
        <v>60</v>
      </c>
      <c r="D12" s="49">
        <v>43</v>
      </c>
      <c r="E12" s="49">
        <v>11</v>
      </c>
      <c r="F12" s="49">
        <v>14</v>
      </c>
      <c r="G12" s="49">
        <v>0</v>
      </c>
      <c r="H12" s="49">
        <v>0</v>
      </c>
      <c r="I12" s="49">
        <v>2</v>
      </c>
      <c r="J12" s="49">
        <v>0</v>
      </c>
      <c r="K12" s="49">
        <v>1</v>
      </c>
      <c r="L12" s="49">
        <v>0</v>
      </c>
      <c r="M12" s="49">
        <v>100</v>
      </c>
      <c r="N12" s="49">
        <v>0</v>
      </c>
      <c r="O12" s="15">
        <f t="shared" si="0"/>
        <v>131</v>
      </c>
      <c r="P12" s="15">
        <f t="shared" si="1"/>
        <v>231</v>
      </c>
      <c r="R12" s="1" t="s">
        <v>8</v>
      </c>
      <c r="S12" s="17">
        <f t="shared" ref="S12:AF12" si="4">SUM(C18:C21)</f>
        <v>160</v>
      </c>
      <c r="T12" s="17">
        <f t="shared" si="4"/>
        <v>104</v>
      </c>
      <c r="U12" s="17">
        <f t="shared" si="4"/>
        <v>23</v>
      </c>
      <c r="V12" s="17">
        <f t="shared" si="4"/>
        <v>65</v>
      </c>
      <c r="W12" s="17">
        <f t="shared" si="4"/>
        <v>2</v>
      </c>
      <c r="X12" s="17">
        <f t="shared" si="4"/>
        <v>0</v>
      </c>
      <c r="Y12" s="17">
        <f t="shared" si="4"/>
        <v>28</v>
      </c>
      <c r="Z12" s="17">
        <f t="shared" si="4"/>
        <v>0</v>
      </c>
      <c r="AA12" s="17">
        <f t="shared" si="4"/>
        <v>1</v>
      </c>
      <c r="AB12" s="17">
        <f t="shared" si="4"/>
        <v>2</v>
      </c>
      <c r="AC12" s="17">
        <f t="shared" si="4"/>
        <v>338</v>
      </c>
      <c r="AD12" s="17">
        <f t="shared" si="4"/>
        <v>0</v>
      </c>
      <c r="AE12" s="30">
        <f t="shared" si="4"/>
        <v>385</v>
      </c>
      <c r="AF12" s="30">
        <f t="shared" si="4"/>
        <v>723</v>
      </c>
    </row>
    <row r="13" spans="2:32" ht="23.1" customHeight="1" x14ac:dyDescent="0.25">
      <c r="B13" s="22" t="s">
        <v>40</v>
      </c>
      <c r="C13" s="49">
        <v>47</v>
      </c>
      <c r="D13" s="49">
        <v>33</v>
      </c>
      <c r="E13" s="49">
        <v>6</v>
      </c>
      <c r="F13" s="49">
        <v>15</v>
      </c>
      <c r="G13" s="49">
        <v>0</v>
      </c>
      <c r="H13" s="49">
        <v>0</v>
      </c>
      <c r="I13" s="49">
        <v>1</v>
      </c>
      <c r="J13" s="49">
        <v>0</v>
      </c>
      <c r="K13" s="49">
        <v>1</v>
      </c>
      <c r="L13" s="49">
        <v>0</v>
      </c>
      <c r="M13" s="49">
        <v>100</v>
      </c>
      <c r="N13" s="49">
        <v>0</v>
      </c>
      <c r="O13" s="15">
        <f t="shared" si="0"/>
        <v>103</v>
      </c>
      <c r="P13" s="15">
        <f t="shared" si="1"/>
        <v>203</v>
      </c>
      <c r="R13" s="1" t="s">
        <v>9</v>
      </c>
      <c r="S13" s="17">
        <f t="shared" ref="S13:AF13" si="5">SUM(C22:C25)</f>
        <v>107</v>
      </c>
      <c r="T13" s="17">
        <f t="shared" si="5"/>
        <v>111</v>
      </c>
      <c r="U13" s="17">
        <f t="shared" si="5"/>
        <v>22</v>
      </c>
      <c r="V13" s="17">
        <f t="shared" si="5"/>
        <v>54</v>
      </c>
      <c r="W13" s="17">
        <f t="shared" si="5"/>
        <v>0</v>
      </c>
      <c r="X13" s="17">
        <f t="shared" si="5"/>
        <v>0</v>
      </c>
      <c r="Y13" s="17">
        <f t="shared" si="5"/>
        <v>24</v>
      </c>
      <c r="Z13" s="17">
        <f t="shared" si="5"/>
        <v>2</v>
      </c>
      <c r="AA13" s="17">
        <f t="shared" si="5"/>
        <v>0</v>
      </c>
      <c r="AB13" s="17">
        <f t="shared" si="5"/>
        <v>0</v>
      </c>
      <c r="AC13" s="17">
        <f t="shared" si="5"/>
        <v>322</v>
      </c>
      <c r="AD13" s="17">
        <f t="shared" si="5"/>
        <v>0</v>
      </c>
      <c r="AE13" s="30">
        <f t="shared" si="5"/>
        <v>320</v>
      </c>
      <c r="AF13" s="30">
        <f t="shared" si="5"/>
        <v>642</v>
      </c>
    </row>
    <row r="14" spans="2:32" ht="23.1" customHeight="1" x14ac:dyDescent="0.25">
      <c r="B14" s="22" t="s">
        <v>41</v>
      </c>
      <c r="C14" s="49">
        <v>47</v>
      </c>
      <c r="D14" s="49">
        <v>37</v>
      </c>
      <c r="E14" s="49">
        <v>9</v>
      </c>
      <c r="F14" s="49">
        <v>22</v>
      </c>
      <c r="G14" s="49">
        <v>0</v>
      </c>
      <c r="H14" s="49">
        <v>0</v>
      </c>
      <c r="I14" s="49">
        <v>2</v>
      </c>
      <c r="J14" s="49">
        <v>0</v>
      </c>
      <c r="K14" s="49">
        <v>0</v>
      </c>
      <c r="L14" s="49">
        <v>0</v>
      </c>
      <c r="M14" s="49">
        <v>87</v>
      </c>
      <c r="N14" s="49">
        <v>0</v>
      </c>
      <c r="O14" s="15">
        <f t="shared" si="0"/>
        <v>117</v>
      </c>
      <c r="P14" s="15">
        <f t="shared" si="1"/>
        <v>204</v>
      </c>
      <c r="R14" s="1" t="s">
        <v>10</v>
      </c>
      <c r="S14" s="17">
        <f t="shared" ref="S14:AF14" si="6">SUM(C26:C29)</f>
        <v>94</v>
      </c>
      <c r="T14" s="17">
        <f t="shared" si="6"/>
        <v>92</v>
      </c>
      <c r="U14" s="17">
        <f t="shared" si="6"/>
        <v>16</v>
      </c>
      <c r="V14" s="17">
        <f t="shared" si="6"/>
        <v>54</v>
      </c>
      <c r="W14" s="17">
        <f t="shared" si="6"/>
        <v>2</v>
      </c>
      <c r="X14" s="17">
        <f t="shared" si="6"/>
        <v>0</v>
      </c>
      <c r="Y14" s="17">
        <f t="shared" si="6"/>
        <v>29</v>
      </c>
      <c r="Z14" s="17">
        <f t="shared" si="6"/>
        <v>8</v>
      </c>
      <c r="AA14" s="17">
        <f t="shared" si="6"/>
        <v>3</v>
      </c>
      <c r="AB14" s="17">
        <f t="shared" si="6"/>
        <v>1</v>
      </c>
      <c r="AC14" s="17">
        <f t="shared" si="6"/>
        <v>362</v>
      </c>
      <c r="AD14" s="17">
        <f t="shared" si="6"/>
        <v>0</v>
      </c>
      <c r="AE14" s="30">
        <f t="shared" si="6"/>
        <v>299</v>
      </c>
      <c r="AF14" s="30">
        <f t="shared" si="6"/>
        <v>661</v>
      </c>
    </row>
    <row r="15" spans="2:32" ht="23.1" customHeight="1" x14ac:dyDescent="0.25">
      <c r="B15" s="22" t="s">
        <v>42</v>
      </c>
      <c r="C15" s="49">
        <v>45</v>
      </c>
      <c r="D15" s="49">
        <v>31</v>
      </c>
      <c r="E15" s="49">
        <v>10</v>
      </c>
      <c r="F15" s="49">
        <v>19</v>
      </c>
      <c r="G15" s="49">
        <v>0</v>
      </c>
      <c r="H15" s="49">
        <v>0</v>
      </c>
      <c r="I15" s="49">
        <v>6</v>
      </c>
      <c r="J15" s="49">
        <v>0</v>
      </c>
      <c r="K15" s="49">
        <v>1</v>
      </c>
      <c r="L15" s="49">
        <v>0</v>
      </c>
      <c r="M15" s="49">
        <v>80</v>
      </c>
      <c r="N15" s="49">
        <v>0</v>
      </c>
      <c r="O15" s="15">
        <f t="shared" si="0"/>
        <v>112</v>
      </c>
      <c r="P15" s="15">
        <f t="shared" si="1"/>
        <v>192</v>
      </c>
      <c r="R15" s="1" t="s">
        <v>11</v>
      </c>
      <c r="S15" s="17">
        <f t="shared" ref="S15:AF15" si="7">SUM(C30:C33)</f>
        <v>107</v>
      </c>
      <c r="T15" s="17">
        <f t="shared" si="7"/>
        <v>92</v>
      </c>
      <c r="U15" s="17">
        <f t="shared" si="7"/>
        <v>27</v>
      </c>
      <c r="V15" s="17">
        <f t="shared" si="7"/>
        <v>65</v>
      </c>
      <c r="W15" s="17">
        <f t="shared" si="7"/>
        <v>1</v>
      </c>
      <c r="X15" s="17">
        <f t="shared" si="7"/>
        <v>0</v>
      </c>
      <c r="Y15" s="17">
        <f t="shared" si="7"/>
        <v>45</v>
      </c>
      <c r="Z15" s="17">
        <f t="shared" si="7"/>
        <v>5</v>
      </c>
      <c r="AA15" s="17">
        <f t="shared" si="7"/>
        <v>3</v>
      </c>
      <c r="AB15" s="17">
        <f t="shared" si="7"/>
        <v>1</v>
      </c>
      <c r="AC15" s="17">
        <f t="shared" si="7"/>
        <v>276</v>
      </c>
      <c r="AD15" s="17">
        <f t="shared" si="7"/>
        <v>0</v>
      </c>
      <c r="AE15" s="30">
        <f t="shared" si="7"/>
        <v>346</v>
      </c>
      <c r="AF15" s="30">
        <f t="shared" si="7"/>
        <v>622</v>
      </c>
    </row>
    <row r="16" spans="2:32" ht="23.1" customHeight="1" x14ac:dyDescent="0.25">
      <c r="B16" s="22" t="s">
        <v>43</v>
      </c>
      <c r="C16" s="49">
        <v>46</v>
      </c>
      <c r="D16" s="49">
        <v>46</v>
      </c>
      <c r="E16" s="49">
        <v>7</v>
      </c>
      <c r="F16" s="49">
        <v>14</v>
      </c>
      <c r="G16" s="49">
        <v>0</v>
      </c>
      <c r="H16" s="49">
        <v>0</v>
      </c>
      <c r="I16" s="49">
        <v>6</v>
      </c>
      <c r="J16" s="49">
        <v>0</v>
      </c>
      <c r="K16" s="49">
        <v>1</v>
      </c>
      <c r="L16" s="49">
        <v>0</v>
      </c>
      <c r="M16" s="49">
        <v>120</v>
      </c>
      <c r="N16" s="49">
        <v>0</v>
      </c>
      <c r="O16" s="15">
        <f t="shared" si="0"/>
        <v>120</v>
      </c>
      <c r="P16" s="15">
        <f t="shared" si="1"/>
        <v>240</v>
      </c>
      <c r="R16" s="1" t="s">
        <v>12</v>
      </c>
      <c r="S16" s="17">
        <f t="shared" ref="S16:AF16" si="8">SUM(C34:C37)</f>
        <v>70</v>
      </c>
      <c r="T16" s="17">
        <f t="shared" si="8"/>
        <v>61</v>
      </c>
      <c r="U16" s="17">
        <f t="shared" si="8"/>
        <v>29</v>
      </c>
      <c r="V16" s="17">
        <f t="shared" si="8"/>
        <v>47</v>
      </c>
      <c r="W16" s="17">
        <f t="shared" si="8"/>
        <v>0</v>
      </c>
      <c r="X16" s="17">
        <f t="shared" si="8"/>
        <v>0</v>
      </c>
      <c r="Y16" s="17">
        <f t="shared" si="8"/>
        <v>34</v>
      </c>
      <c r="Z16" s="17">
        <f t="shared" si="8"/>
        <v>14</v>
      </c>
      <c r="AA16" s="17">
        <f t="shared" si="8"/>
        <v>6</v>
      </c>
      <c r="AB16" s="17">
        <f t="shared" si="8"/>
        <v>0</v>
      </c>
      <c r="AC16" s="17">
        <f t="shared" si="8"/>
        <v>92</v>
      </c>
      <c r="AD16" s="17">
        <f t="shared" si="8"/>
        <v>0</v>
      </c>
      <c r="AE16" s="30">
        <f t="shared" si="8"/>
        <v>261</v>
      </c>
      <c r="AF16" s="30">
        <f t="shared" si="8"/>
        <v>353</v>
      </c>
    </row>
    <row r="17" spans="2:32" ht="23.1" customHeight="1" x14ac:dyDescent="0.25">
      <c r="B17" s="22" t="s">
        <v>44</v>
      </c>
      <c r="C17" s="49">
        <v>46</v>
      </c>
      <c r="D17" s="49">
        <v>24</v>
      </c>
      <c r="E17" s="49">
        <v>6</v>
      </c>
      <c r="F17" s="49">
        <v>13</v>
      </c>
      <c r="G17" s="49">
        <v>0</v>
      </c>
      <c r="H17" s="49">
        <v>0</v>
      </c>
      <c r="I17" s="49">
        <v>5</v>
      </c>
      <c r="J17" s="49">
        <v>2</v>
      </c>
      <c r="K17" s="49">
        <v>0</v>
      </c>
      <c r="L17" s="49">
        <v>0</v>
      </c>
      <c r="M17" s="49">
        <v>65</v>
      </c>
      <c r="N17" s="49">
        <v>0</v>
      </c>
      <c r="O17" s="15">
        <f t="shared" si="0"/>
        <v>96</v>
      </c>
      <c r="P17" s="15">
        <f t="shared" si="1"/>
        <v>161</v>
      </c>
      <c r="R17" s="1" t="s">
        <v>13</v>
      </c>
      <c r="S17" s="17">
        <f t="shared" ref="S17:AF17" si="9">SUM(C38:C41)</f>
        <v>98</v>
      </c>
      <c r="T17" s="17">
        <f t="shared" si="9"/>
        <v>49</v>
      </c>
      <c r="U17" s="17">
        <f t="shared" si="9"/>
        <v>17</v>
      </c>
      <c r="V17" s="17">
        <f t="shared" si="9"/>
        <v>50</v>
      </c>
      <c r="W17" s="17">
        <f t="shared" si="9"/>
        <v>0</v>
      </c>
      <c r="X17" s="17">
        <f t="shared" si="9"/>
        <v>1</v>
      </c>
      <c r="Y17" s="17">
        <f t="shared" si="9"/>
        <v>27</v>
      </c>
      <c r="Z17" s="17">
        <f t="shared" si="9"/>
        <v>6</v>
      </c>
      <c r="AA17" s="17">
        <f t="shared" si="9"/>
        <v>2</v>
      </c>
      <c r="AB17" s="17">
        <f t="shared" si="9"/>
        <v>1</v>
      </c>
      <c r="AC17" s="17">
        <f t="shared" si="9"/>
        <v>146</v>
      </c>
      <c r="AD17" s="17">
        <f t="shared" si="9"/>
        <v>0</v>
      </c>
      <c r="AE17" s="30">
        <f t="shared" si="9"/>
        <v>251</v>
      </c>
      <c r="AF17" s="30">
        <f t="shared" si="9"/>
        <v>397</v>
      </c>
    </row>
    <row r="18" spans="2:32" ht="23.1" customHeight="1" x14ac:dyDescent="0.25">
      <c r="B18" s="22" t="s">
        <v>45</v>
      </c>
      <c r="C18" s="49">
        <v>50</v>
      </c>
      <c r="D18" s="49">
        <v>26</v>
      </c>
      <c r="E18" s="49">
        <v>4</v>
      </c>
      <c r="F18" s="49">
        <v>15</v>
      </c>
      <c r="G18" s="49">
        <v>2</v>
      </c>
      <c r="H18" s="49">
        <v>0</v>
      </c>
      <c r="I18" s="49">
        <v>8</v>
      </c>
      <c r="J18" s="49">
        <v>0</v>
      </c>
      <c r="K18" s="49">
        <v>0</v>
      </c>
      <c r="L18" s="49">
        <v>0</v>
      </c>
      <c r="M18" s="49">
        <v>113</v>
      </c>
      <c r="N18" s="49">
        <v>0</v>
      </c>
      <c r="O18" s="15">
        <f t="shared" si="0"/>
        <v>105</v>
      </c>
      <c r="P18" s="15">
        <f t="shared" si="1"/>
        <v>218</v>
      </c>
      <c r="R18" s="1" t="s">
        <v>14</v>
      </c>
      <c r="S18" s="17">
        <f t="shared" ref="S18:AF18" si="10">SUM(C42:C45)</f>
        <v>120</v>
      </c>
      <c r="T18" s="17">
        <f t="shared" si="10"/>
        <v>80</v>
      </c>
      <c r="U18" s="17">
        <f t="shared" si="10"/>
        <v>27</v>
      </c>
      <c r="V18" s="17">
        <f t="shared" si="10"/>
        <v>59</v>
      </c>
      <c r="W18" s="17">
        <f t="shared" si="10"/>
        <v>1</v>
      </c>
      <c r="X18" s="17">
        <f t="shared" si="10"/>
        <v>0</v>
      </c>
      <c r="Y18" s="17">
        <f t="shared" si="10"/>
        <v>23</v>
      </c>
      <c r="Z18" s="17">
        <f t="shared" si="10"/>
        <v>2</v>
      </c>
      <c r="AA18" s="17">
        <f t="shared" si="10"/>
        <v>1</v>
      </c>
      <c r="AB18" s="17">
        <f t="shared" si="10"/>
        <v>3</v>
      </c>
      <c r="AC18" s="17">
        <f t="shared" si="10"/>
        <v>235</v>
      </c>
      <c r="AD18" s="17">
        <f t="shared" si="10"/>
        <v>0</v>
      </c>
      <c r="AE18" s="30">
        <f t="shared" si="10"/>
        <v>316</v>
      </c>
      <c r="AF18" s="30">
        <f t="shared" si="10"/>
        <v>551</v>
      </c>
    </row>
    <row r="19" spans="2:32" ht="23.1" customHeight="1" x14ac:dyDescent="0.25">
      <c r="B19" s="22" t="s">
        <v>46</v>
      </c>
      <c r="C19" s="49">
        <v>35</v>
      </c>
      <c r="D19" s="49">
        <v>22</v>
      </c>
      <c r="E19" s="49">
        <v>6</v>
      </c>
      <c r="F19" s="49">
        <v>13</v>
      </c>
      <c r="G19" s="49">
        <v>0</v>
      </c>
      <c r="H19" s="49">
        <v>0</v>
      </c>
      <c r="I19" s="49">
        <v>8</v>
      </c>
      <c r="J19" s="49">
        <v>0</v>
      </c>
      <c r="K19" s="49">
        <v>0</v>
      </c>
      <c r="L19" s="49">
        <v>2</v>
      </c>
      <c r="M19" s="49">
        <v>97</v>
      </c>
      <c r="N19" s="49">
        <v>0</v>
      </c>
      <c r="O19" s="15">
        <f t="shared" si="0"/>
        <v>86</v>
      </c>
      <c r="P19" s="15">
        <f t="shared" si="1"/>
        <v>183</v>
      </c>
      <c r="R19" s="1" t="s">
        <v>15</v>
      </c>
      <c r="S19" s="17">
        <f t="shared" ref="S19:AF19" si="11">SUM(C46:C49)</f>
        <v>126</v>
      </c>
      <c r="T19" s="17">
        <f t="shared" si="11"/>
        <v>105</v>
      </c>
      <c r="U19" s="17">
        <f t="shared" si="11"/>
        <v>25</v>
      </c>
      <c r="V19" s="17">
        <f t="shared" si="11"/>
        <v>69</v>
      </c>
      <c r="W19" s="17">
        <f t="shared" si="11"/>
        <v>4</v>
      </c>
      <c r="X19" s="17">
        <f t="shared" si="11"/>
        <v>2</v>
      </c>
      <c r="Y19" s="17">
        <f t="shared" si="11"/>
        <v>22</v>
      </c>
      <c r="Z19" s="17">
        <f t="shared" si="11"/>
        <v>10</v>
      </c>
      <c r="AA19" s="17">
        <f t="shared" si="11"/>
        <v>3</v>
      </c>
      <c r="AB19" s="17">
        <f t="shared" si="11"/>
        <v>3</v>
      </c>
      <c r="AC19" s="17">
        <f t="shared" si="11"/>
        <v>320</v>
      </c>
      <c r="AD19" s="17">
        <f t="shared" si="11"/>
        <v>0</v>
      </c>
      <c r="AE19" s="30">
        <f t="shared" si="11"/>
        <v>369</v>
      </c>
      <c r="AF19" s="30">
        <f t="shared" si="11"/>
        <v>689</v>
      </c>
    </row>
    <row r="20" spans="2:32" ht="23.1" customHeight="1" x14ac:dyDescent="0.25">
      <c r="B20" s="22" t="s">
        <v>47</v>
      </c>
      <c r="C20" s="49">
        <v>45</v>
      </c>
      <c r="D20" s="49">
        <v>30</v>
      </c>
      <c r="E20" s="49">
        <v>5</v>
      </c>
      <c r="F20" s="49">
        <v>21</v>
      </c>
      <c r="G20" s="49">
        <v>0</v>
      </c>
      <c r="H20" s="49">
        <v>0</v>
      </c>
      <c r="I20" s="49">
        <v>2</v>
      </c>
      <c r="J20" s="49">
        <v>0</v>
      </c>
      <c r="K20" s="49">
        <v>0</v>
      </c>
      <c r="L20" s="49">
        <v>0</v>
      </c>
      <c r="M20" s="49">
        <v>71</v>
      </c>
      <c r="N20" s="49">
        <v>0</v>
      </c>
      <c r="O20" s="15">
        <f t="shared" si="0"/>
        <v>103</v>
      </c>
      <c r="P20" s="15">
        <f t="shared" si="1"/>
        <v>174</v>
      </c>
      <c r="R20" s="1" t="s">
        <v>16</v>
      </c>
      <c r="S20" s="17">
        <f t="shared" ref="S20:AF20" si="12">SUM(C50:C53)</f>
        <v>124</v>
      </c>
      <c r="T20" s="17">
        <f t="shared" si="12"/>
        <v>121</v>
      </c>
      <c r="U20" s="17">
        <f t="shared" si="12"/>
        <v>17</v>
      </c>
      <c r="V20" s="17">
        <f t="shared" si="12"/>
        <v>65</v>
      </c>
      <c r="W20" s="17">
        <f t="shared" si="12"/>
        <v>2</v>
      </c>
      <c r="X20" s="17">
        <f t="shared" si="12"/>
        <v>0</v>
      </c>
      <c r="Y20" s="17">
        <f t="shared" si="12"/>
        <v>25</v>
      </c>
      <c r="Z20" s="17">
        <f t="shared" si="12"/>
        <v>1</v>
      </c>
      <c r="AA20" s="17">
        <f t="shared" si="12"/>
        <v>1</v>
      </c>
      <c r="AB20" s="17">
        <f t="shared" si="12"/>
        <v>4</v>
      </c>
      <c r="AC20" s="17">
        <f t="shared" si="12"/>
        <v>346</v>
      </c>
      <c r="AD20" s="17">
        <f t="shared" si="12"/>
        <v>0</v>
      </c>
      <c r="AE20" s="30">
        <f t="shared" si="12"/>
        <v>360</v>
      </c>
      <c r="AF20" s="30">
        <f t="shared" si="12"/>
        <v>706</v>
      </c>
    </row>
    <row r="21" spans="2:32" ht="23.1" customHeight="1" x14ac:dyDescent="0.25">
      <c r="B21" s="22" t="s">
        <v>48</v>
      </c>
      <c r="C21" s="49">
        <v>30</v>
      </c>
      <c r="D21" s="49">
        <v>26</v>
      </c>
      <c r="E21" s="49">
        <v>8</v>
      </c>
      <c r="F21" s="49">
        <v>16</v>
      </c>
      <c r="G21" s="49">
        <v>0</v>
      </c>
      <c r="H21" s="49">
        <v>0</v>
      </c>
      <c r="I21" s="49">
        <v>10</v>
      </c>
      <c r="J21" s="49">
        <v>0</v>
      </c>
      <c r="K21" s="49">
        <v>1</v>
      </c>
      <c r="L21" s="49">
        <v>0</v>
      </c>
      <c r="M21" s="49">
        <v>57</v>
      </c>
      <c r="N21" s="49">
        <v>0</v>
      </c>
      <c r="O21" s="15">
        <f t="shared" si="0"/>
        <v>91</v>
      </c>
      <c r="P21" s="15">
        <f t="shared" si="1"/>
        <v>148</v>
      </c>
      <c r="R21" s="35" t="s">
        <v>20</v>
      </c>
      <c r="S21" s="33">
        <f t="shared" ref="S21:AF21" si="13">SUM(C54:C57)</f>
        <v>152</v>
      </c>
      <c r="T21" s="17">
        <f t="shared" si="13"/>
        <v>64</v>
      </c>
      <c r="U21" s="17">
        <f t="shared" si="13"/>
        <v>30</v>
      </c>
      <c r="V21" s="17">
        <f t="shared" si="13"/>
        <v>63</v>
      </c>
      <c r="W21" s="17">
        <f t="shared" si="13"/>
        <v>3</v>
      </c>
      <c r="X21" s="17">
        <f t="shared" si="13"/>
        <v>0</v>
      </c>
      <c r="Y21" s="17">
        <f t="shared" si="13"/>
        <v>24</v>
      </c>
      <c r="Z21" s="17">
        <f t="shared" si="13"/>
        <v>6</v>
      </c>
      <c r="AA21" s="17">
        <f t="shared" si="13"/>
        <v>1</v>
      </c>
      <c r="AB21" s="17">
        <f t="shared" si="13"/>
        <v>1</v>
      </c>
      <c r="AC21" s="17">
        <f t="shared" si="13"/>
        <v>254</v>
      </c>
      <c r="AD21" s="17">
        <f t="shared" si="13"/>
        <v>0</v>
      </c>
      <c r="AE21" s="30">
        <f t="shared" si="13"/>
        <v>344</v>
      </c>
      <c r="AF21" s="30">
        <f t="shared" si="13"/>
        <v>598</v>
      </c>
    </row>
    <row r="22" spans="2:32" ht="23.1" customHeight="1" x14ac:dyDescent="0.25">
      <c r="B22" s="22" t="s">
        <v>49</v>
      </c>
      <c r="C22" s="49">
        <v>29</v>
      </c>
      <c r="D22" s="49">
        <v>30</v>
      </c>
      <c r="E22" s="49">
        <v>4</v>
      </c>
      <c r="F22" s="49">
        <v>17</v>
      </c>
      <c r="G22" s="49">
        <v>0</v>
      </c>
      <c r="H22" s="49">
        <v>0</v>
      </c>
      <c r="I22" s="49">
        <v>6</v>
      </c>
      <c r="J22" s="49">
        <v>0</v>
      </c>
      <c r="K22" s="49">
        <v>0</v>
      </c>
      <c r="L22" s="49">
        <v>0</v>
      </c>
      <c r="M22" s="49">
        <v>95</v>
      </c>
      <c r="N22" s="49">
        <v>0</v>
      </c>
      <c r="O22" s="15">
        <f t="shared" si="0"/>
        <v>86</v>
      </c>
      <c r="P22" s="15">
        <f t="shared" si="1"/>
        <v>181</v>
      </c>
      <c r="R22" s="37" t="s">
        <v>90</v>
      </c>
      <c r="S22" s="38">
        <f>MAX(S10:S12)</f>
        <v>237</v>
      </c>
      <c r="T22" s="38">
        <f t="shared" ref="T22:AF22" si="14">MAX(T10:T12)</f>
        <v>159</v>
      </c>
      <c r="U22" s="38">
        <f t="shared" si="14"/>
        <v>32</v>
      </c>
      <c r="V22" s="38">
        <f t="shared" si="14"/>
        <v>72</v>
      </c>
      <c r="W22" s="38">
        <f t="shared" si="14"/>
        <v>2</v>
      </c>
      <c r="X22" s="38">
        <f t="shared" si="14"/>
        <v>0</v>
      </c>
      <c r="Y22" s="38">
        <f t="shared" si="14"/>
        <v>28</v>
      </c>
      <c r="Z22" s="38">
        <f t="shared" si="14"/>
        <v>2</v>
      </c>
      <c r="AA22" s="38">
        <f t="shared" si="14"/>
        <v>4</v>
      </c>
      <c r="AB22" s="38">
        <f t="shared" si="14"/>
        <v>2</v>
      </c>
      <c r="AC22" s="38">
        <f t="shared" si="14"/>
        <v>377</v>
      </c>
      <c r="AD22" s="38">
        <f t="shared" si="14"/>
        <v>0</v>
      </c>
      <c r="AE22" s="39">
        <f t="shared" si="14"/>
        <v>514</v>
      </c>
      <c r="AF22" s="39">
        <f t="shared" si="14"/>
        <v>891</v>
      </c>
    </row>
    <row r="23" spans="2:32" ht="23.1" customHeight="1" x14ac:dyDescent="0.25">
      <c r="B23" s="22" t="s">
        <v>50</v>
      </c>
      <c r="C23" s="49">
        <v>30</v>
      </c>
      <c r="D23" s="49">
        <v>36</v>
      </c>
      <c r="E23" s="49">
        <v>6</v>
      </c>
      <c r="F23" s="49">
        <v>16</v>
      </c>
      <c r="G23" s="49">
        <v>0</v>
      </c>
      <c r="H23" s="49">
        <v>0</v>
      </c>
      <c r="I23" s="49">
        <v>9</v>
      </c>
      <c r="J23" s="49">
        <v>1</v>
      </c>
      <c r="K23" s="49">
        <v>0</v>
      </c>
      <c r="L23" s="49">
        <v>0</v>
      </c>
      <c r="M23" s="49">
        <v>80</v>
      </c>
      <c r="N23" s="49">
        <v>0</v>
      </c>
      <c r="O23" s="15">
        <f t="shared" si="0"/>
        <v>98</v>
      </c>
      <c r="P23" s="15">
        <f t="shared" si="1"/>
        <v>178</v>
      </c>
      <c r="R23" s="37" t="s">
        <v>91</v>
      </c>
      <c r="S23" s="38">
        <f>MAX(S13:S18)</f>
        <v>120</v>
      </c>
      <c r="T23" s="38">
        <f t="shared" ref="T23:AF23" si="15">MAX(T13:T18)</f>
        <v>111</v>
      </c>
      <c r="U23" s="38">
        <f t="shared" si="15"/>
        <v>29</v>
      </c>
      <c r="V23" s="38">
        <f t="shared" si="15"/>
        <v>65</v>
      </c>
      <c r="W23" s="38">
        <f t="shared" si="15"/>
        <v>2</v>
      </c>
      <c r="X23" s="38">
        <f t="shared" si="15"/>
        <v>1</v>
      </c>
      <c r="Y23" s="38">
        <f t="shared" si="15"/>
        <v>45</v>
      </c>
      <c r="Z23" s="38">
        <f t="shared" si="15"/>
        <v>14</v>
      </c>
      <c r="AA23" s="38">
        <f t="shared" si="15"/>
        <v>6</v>
      </c>
      <c r="AB23" s="38">
        <f t="shared" si="15"/>
        <v>3</v>
      </c>
      <c r="AC23" s="38">
        <f t="shared" si="15"/>
        <v>362</v>
      </c>
      <c r="AD23" s="38">
        <f t="shared" si="15"/>
        <v>0</v>
      </c>
      <c r="AE23" s="39">
        <f t="shared" si="15"/>
        <v>346</v>
      </c>
      <c r="AF23" s="39">
        <f t="shared" si="15"/>
        <v>661</v>
      </c>
    </row>
    <row r="24" spans="2:32" ht="23.1" customHeight="1" x14ac:dyDescent="0.25">
      <c r="B24" s="22" t="s">
        <v>51</v>
      </c>
      <c r="C24" s="49">
        <v>23</v>
      </c>
      <c r="D24" s="49">
        <v>25</v>
      </c>
      <c r="E24" s="49">
        <v>5</v>
      </c>
      <c r="F24" s="49">
        <v>10</v>
      </c>
      <c r="G24" s="49">
        <v>0</v>
      </c>
      <c r="H24" s="49">
        <v>0</v>
      </c>
      <c r="I24" s="49">
        <v>1</v>
      </c>
      <c r="J24" s="49">
        <v>1</v>
      </c>
      <c r="K24" s="49">
        <v>0</v>
      </c>
      <c r="L24" s="49">
        <v>0</v>
      </c>
      <c r="M24" s="49">
        <v>70</v>
      </c>
      <c r="N24" s="49">
        <v>0</v>
      </c>
      <c r="O24" s="15">
        <f t="shared" si="0"/>
        <v>65</v>
      </c>
      <c r="P24" s="15">
        <f t="shared" si="1"/>
        <v>135</v>
      </c>
      <c r="R24" s="37" t="s">
        <v>92</v>
      </c>
      <c r="S24" s="38">
        <f>MAX(S19:S21)</f>
        <v>152</v>
      </c>
      <c r="T24" s="38">
        <f t="shared" ref="T24:AF24" si="16">MAX(T19:T21)</f>
        <v>121</v>
      </c>
      <c r="U24" s="38">
        <f t="shared" si="16"/>
        <v>30</v>
      </c>
      <c r="V24" s="38">
        <f t="shared" si="16"/>
        <v>69</v>
      </c>
      <c r="W24" s="38">
        <f t="shared" si="16"/>
        <v>4</v>
      </c>
      <c r="X24" s="38">
        <f t="shared" si="16"/>
        <v>2</v>
      </c>
      <c r="Y24" s="38">
        <f t="shared" si="16"/>
        <v>25</v>
      </c>
      <c r="Z24" s="38">
        <f t="shared" si="16"/>
        <v>10</v>
      </c>
      <c r="AA24" s="38">
        <f t="shared" si="16"/>
        <v>3</v>
      </c>
      <c r="AB24" s="38">
        <f t="shared" si="16"/>
        <v>4</v>
      </c>
      <c r="AC24" s="38">
        <f t="shared" si="16"/>
        <v>346</v>
      </c>
      <c r="AD24" s="38">
        <f t="shared" si="16"/>
        <v>0</v>
      </c>
      <c r="AE24" s="39">
        <f t="shared" si="16"/>
        <v>369</v>
      </c>
      <c r="AF24" s="39">
        <f t="shared" si="16"/>
        <v>706</v>
      </c>
    </row>
    <row r="25" spans="2:32" ht="23.1" customHeight="1" x14ac:dyDescent="0.25">
      <c r="B25" s="22" t="s">
        <v>52</v>
      </c>
      <c r="C25" s="49">
        <v>25</v>
      </c>
      <c r="D25" s="49">
        <v>20</v>
      </c>
      <c r="E25" s="49">
        <v>7</v>
      </c>
      <c r="F25" s="49">
        <v>11</v>
      </c>
      <c r="G25" s="49">
        <v>0</v>
      </c>
      <c r="H25" s="49">
        <v>0</v>
      </c>
      <c r="I25" s="49">
        <v>8</v>
      </c>
      <c r="J25" s="49">
        <v>0</v>
      </c>
      <c r="K25" s="49">
        <v>0</v>
      </c>
      <c r="L25" s="49">
        <v>0</v>
      </c>
      <c r="M25" s="49">
        <v>77</v>
      </c>
      <c r="N25" s="49">
        <v>0</v>
      </c>
      <c r="O25" s="15">
        <f t="shared" si="0"/>
        <v>71</v>
      </c>
      <c r="P25" s="15">
        <f t="shared" si="1"/>
        <v>148</v>
      </c>
      <c r="R25" s="36" t="s">
        <v>85</v>
      </c>
      <c r="S25" s="34">
        <f t="shared" ref="S25:AF25" si="17">SUM(S10:S12)</f>
        <v>581</v>
      </c>
      <c r="T25" s="16">
        <f t="shared" si="17"/>
        <v>401</v>
      </c>
      <c r="U25" s="16">
        <f t="shared" si="17"/>
        <v>87</v>
      </c>
      <c r="V25" s="16">
        <f t="shared" si="17"/>
        <v>205</v>
      </c>
      <c r="W25" s="16">
        <f t="shared" si="17"/>
        <v>3</v>
      </c>
      <c r="X25" s="16">
        <f t="shared" si="17"/>
        <v>0</v>
      </c>
      <c r="Y25" s="16">
        <f t="shared" si="17"/>
        <v>55</v>
      </c>
      <c r="Z25" s="16">
        <f t="shared" si="17"/>
        <v>3</v>
      </c>
      <c r="AA25" s="16">
        <f t="shared" si="17"/>
        <v>7</v>
      </c>
      <c r="AB25" s="16">
        <f t="shared" si="17"/>
        <v>2</v>
      </c>
      <c r="AC25" s="16">
        <f t="shared" si="17"/>
        <v>1067</v>
      </c>
      <c r="AD25" s="16">
        <f t="shared" si="17"/>
        <v>0</v>
      </c>
      <c r="AE25" s="31">
        <f t="shared" si="17"/>
        <v>1344</v>
      </c>
      <c r="AF25" s="31">
        <f t="shared" si="17"/>
        <v>2411</v>
      </c>
    </row>
    <row r="26" spans="2:32" ht="23.1" customHeight="1" x14ac:dyDescent="0.25">
      <c r="B26" s="22" t="s">
        <v>53</v>
      </c>
      <c r="C26" s="49">
        <v>21</v>
      </c>
      <c r="D26" s="49">
        <v>24</v>
      </c>
      <c r="E26" s="49">
        <v>3</v>
      </c>
      <c r="F26" s="49">
        <v>14</v>
      </c>
      <c r="G26" s="49">
        <v>0</v>
      </c>
      <c r="H26" s="49">
        <v>0</v>
      </c>
      <c r="I26" s="49">
        <v>6</v>
      </c>
      <c r="J26" s="49">
        <v>3</v>
      </c>
      <c r="K26" s="49">
        <v>0</v>
      </c>
      <c r="L26" s="49">
        <v>0</v>
      </c>
      <c r="M26" s="49">
        <v>105</v>
      </c>
      <c r="N26" s="49">
        <v>0</v>
      </c>
      <c r="O26" s="15">
        <f t="shared" si="0"/>
        <v>71</v>
      </c>
      <c r="P26" s="15">
        <f t="shared" si="1"/>
        <v>176</v>
      </c>
      <c r="R26" s="27" t="s">
        <v>86</v>
      </c>
      <c r="S26" s="16">
        <f t="shared" ref="S26:AF26" si="18">SUM(S13:S18)</f>
        <v>596</v>
      </c>
      <c r="T26" s="16">
        <f t="shared" si="18"/>
        <v>485</v>
      </c>
      <c r="U26" s="16">
        <f t="shared" si="18"/>
        <v>138</v>
      </c>
      <c r="V26" s="16">
        <f t="shared" si="18"/>
        <v>329</v>
      </c>
      <c r="W26" s="16">
        <f t="shared" si="18"/>
        <v>4</v>
      </c>
      <c r="X26" s="16">
        <f t="shared" si="18"/>
        <v>1</v>
      </c>
      <c r="Y26" s="16">
        <f t="shared" si="18"/>
        <v>182</v>
      </c>
      <c r="Z26" s="16">
        <f t="shared" si="18"/>
        <v>37</v>
      </c>
      <c r="AA26" s="16">
        <f t="shared" si="18"/>
        <v>15</v>
      </c>
      <c r="AB26" s="16">
        <f t="shared" si="18"/>
        <v>6</v>
      </c>
      <c r="AC26" s="16">
        <f t="shared" si="18"/>
        <v>1433</v>
      </c>
      <c r="AD26" s="16">
        <f t="shared" si="18"/>
        <v>0</v>
      </c>
      <c r="AE26" s="31">
        <f t="shared" si="18"/>
        <v>1793</v>
      </c>
      <c r="AF26" s="31">
        <f t="shared" si="18"/>
        <v>3226</v>
      </c>
    </row>
    <row r="27" spans="2:32" ht="23.1" customHeight="1" x14ac:dyDescent="0.25">
      <c r="B27" s="22" t="s">
        <v>54</v>
      </c>
      <c r="C27" s="49">
        <v>20</v>
      </c>
      <c r="D27" s="49">
        <v>18</v>
      </c>
      <c r="E27" s="49">
        <v>6</v>
      </c>
      <c r="F27" s="49">
        <v>7</v>
      </c>
      <c r="G27" s="49">
        <v>2</v>
      </c>
      <c r="H27" s="49">
        <v>0</v>
      </c>
      <c r="I27" s="49">
        <v>10</v>
      </c>
      <c r="J27" s="49">
        <v>0</v>
      </c>
      <c r="K27" s="49">
        <v>0</v>
      </c>
      <c r="L27" s="49">
        <v>0</v>
      </c>
      <c r="M27" s="49">
        <v>77</v>
      </c>
      <c r="N27" s="49">
        <v>0</v>
      </c>
      <c r="O27" s="15">
        <f t="shared" si="0"/>
        <v>63</v>
      </c>
      <c r="P27" s="15">
        <f t="shared" si="1"/>
        <v>140</v>
      </c>
      <c r="R27" s="28" t="s">
        <v>87</v>
      </c>
      <c r="S27" s="16">
        <f t="shared" ref="S27:AF27" si="19">SUM(S19:S21)</f>
        <v>402</v>
      </c>
      <c r="T27" s="16">
        <f t="shared" si="19"/>
        <v>290</v>
      </c>
      <c r="U27" s="16">
        <f t="shared" si="19"/>
        <v>72</v>
      </c>
      <c r="V27" s="16">
        <f t="shared" si="19"/>
        <v>197</v>
      </c>
      <c r="W27" s="16">
        <f t="shared" si="19"/>
        <v>9</v>
      </c>
      <c r="X27" s="16">
        <f t="shared" si="19"/>
        <v>2</v>
      </c>
      <c r="Y27" s="16">
        <f t="shared" si="19"/>
        <v>71</v>
      </c>
      <c r="Z27" s="16">
        <f t="shared" si="19"/>
        <v>17</v>
      </c>
      <c r="AA27" s="16">
        <f t="shared" si="19"/>
        <v>5</v>
      </c>
      <c r="AB27" s="16">
        <f t="shared" si="19"/>
        <v>8</v>
      </c>
      <c r="AC27" s="16">
        <f t="shared" si="19"/>
        <v>920</v>
      </c>
      <c r="AD27" s="16">
        <f t="shared" si="19"/>
        <v>0</v>
      </c>
      <c r="AE27" s="31">
        <f t="shared" si="19"/>
        <v>1073</v>
      </c>
      <c r="AF27" s="31">
        <f t="shared" si="19"/>
        <v>1993</v>
      </c>
    </row>
    <row r="28" spans="2:32" ht="23.1" customHeight="1" x14ac:dyDescent="0.25">
      <c r="B28" s="22" t="s">
        <v>55</v>
      </c>
      <c r="C28" s="49">
        <v>30</v>
      </c>
      <c r="D28" s="49">
        <v>24</v>
      </c>
      <c r="E28" s="49">
        <v>2</v>
      </c>
      <c r="F28" s="49">
        <v>20</v>
      </c>
      <c r="G28" s="49">
        <v>0</v>
      </c>
      <c r="H28" s="49">
        <v>0</v>
      </c>
      <c r="I28" s="49">
        <v>5</v>
      </c>
      <c r="J28" s="49">
        <v>1</v>
      </c>
      <c r="K28" s="49">
        <v>0</v>
      </c>
      <c r="L28" s="49">
        <v>0</v>
      </c>
      <c r="M28" s="49">
        <v>100</v>
      </c>
      <c r="N28" s="49">
        <v>0</v>
      </c>
      <c r="O28" s="15">
        <f t="shared" si="0"/>
        <v>82</v>
      </c>
      <c r="P28" s="15">
        <f t="shared" si="1"/>
        <v>182</v>
      </c>
      <c r="R28" s="5" t="s">
        <v>17</v>
      </c>
      <c r="S28" s="16">
        <f t="shared" ref="S28:AF28" si="20">SUM(S10:S21)</f>
        <v>1579</v>
      </c>
      <c r="T28" s="16">
        <f t="shared" si="20"/>
        <v>1176</v>
      </c>
      <c r="U28" s="16">
        <f t="shared" si="20"/>
        <v>297</v>
      </c>
      <c r="V28" s="16">
        <f t="shared" si="20"/>
        <v>731</v>
      </c>
      <c r="W28" s="16">
        <f t="shared" si="20"/>
        <v>16</v>
      </c>
      <c r="X28" s="16">
        <f t="shared" si="20"/>
        <v>3</v>
      </c>
      <c r="Y28" s="16">
        <f t="shared" si="20"/>
        <v>308</v>
      </c>
      <c r="Z28" s="16">
        <f t="shared" si="20"/>
        <v>57</v>
      </c>
      <c r="AA28" s="16">
        <f t="shared" si="20"/>
        <v>27</v>
      </c>
      <c r="AB28" s="16">
        <f t="shared" si="20"/>
        <v>16</v>
      </c>
      <c r="AC28" s="16">
        <f t="shared" si="20"/>
        <v>3420</v>
      </c>
      <c r="AD28" s="16">
        <f t="shared" si="20"/>
        <v>0</v>
      </c>
      <c r="AE28" s="31">
        <f t="shared" si="20"/>
        <v>4210</v>
      </c>
      <c r="AF28" s="31">
        <f t="shared" si="20"/>
        <v>7630</v>
      </c>
    </row>
    <row r="29" spans="2:32" ht="23.1" customHeight="1" x14ac:dyDescent="0.25">
      <c r="B29" s="22" t="s">
        <v>56</v>
      </c>
      <c r="C29" s="49">
        <v>23</v>
      </c>
      <c r="D29" s="49">
        <v>26</v>
      </c>
      <c r="E29" s="49">
        <v>5</v>
      </c>
      <c r="F29" s="49">
        <v>13</v>
      </c>
      <c r="G29" s="49">
        <v>0</v>
      </c>
      <c r="H29" s="49">
        <v>0</v>
      </c>
      <c r="I29" s="49">
        <v>8</v>
      </c>
      <c r="J29" s="49">
        <v>4</v>
      </c>
      <c r="K29" s="49">
        <v>3</v>
      </c>
      <c r="L29" s="49">
        <v>1</v>
      </c>
      <c r="M29" s="49">
        <v>80</v>
      </c>
      <c r="N29" s="49">
        <v>0</v>
      </c>
      <c r="O29" s="15">
        <f t="shared" si="0"/>
        <v>83</v>
      </c>
      <c r="P29" s="15">
        <f t="shared" si="1"/>
        <v>163</v>
      </c>
      <c r="R29"/>
      <c r="S29" s="20"/>
      <c r="T29" s="19"/>
    </row>
    <row r="30" spans="2:32" ht="23.1" customHeight="1" x14ac:dyDescent="0.25">
      <c r="B30" s="22" t="s">
        <v>57</v>
      </c>
      <c r="C30" s="49">
        <v>18</v>
      </c>
      <c r="D30" s="49">
        <v>27</v>
      </c>
      <c r="E30" s="49">
        <v>11</v>
      </c>
      <c r="F30" s="49">
        <v>19</v>
      </c>
      <c r="G30" s="49">
        <v>1</v>
      </c>
      <c r="H30" s="49">
        <v>0</v>
      </c>
      <c r="I30" s="49">
        <v>15</v>
      </c>
      <c r="J30" s="49">
        <v>1</v>
      </c>
      <c r="K30" s="49">
        <v>1</v>
      </c>
      <c r="L30" s="49">
        <v>0</v>
      </c>
      <c r="M30" s="49">
        <v>71</v>
      </c>
      <c r="N30" s="49">
        <v>0</v>
      </c>
      <c r="O30" s="15">
        <f t="shared" si="0"/>
        <v>93</v>
      </c>
      <c r="P30" s="15">
        <f t="shared" si="1"/>
        <v>164</v>
      </c>
    </row>
    <row r="31" spans="2:32" ht="23.1" customHeight="1" x14ac:dyDescent="0.25">
      <c r="B31" s="23" t="s">
        <v>58</v>
      </c>
      <c r="C31" s="49">
        <v>36</v>
      </c>
      <c r="D31" s="49">
        <v>20</v>
      </c>
      <c r="E31" s="49">
        <v>5</v>
      </c>
      <c r="F31" s="49">
        <v>18</v>
      </c>
      <c r="G31" s="49">
        <v>0</v>
      </c>
      <c r="H31" s="49">
        <v>0</v>
      </c>
      <c r="I31" s="49">
        <v>11</v>
      </c>
      <c r="J31" s="49">
        <v>3</v>
      </c>
      <c r="K31" s="49">
        <v>0</v>
      </c>
      <c r="L31" s="49">
        <v>0</v>
      </c>
      <c r="M31" s="49">
        <v>87</v>
      </c>
      <c r="N31" s="49">
        <v>0</v>
      </c>
      <c r="O31" s="15">
        <f t="shared" si="0"/>
        <v>93</v>
      </c>
      <c r="P31" s="15">
        <f t="shared" si="1"/>
        <v>180</v>
      </c>
    </row>
    <row r="32" spans="2:32" ht="23.1" customHeight="1" x14ac:dyDescent="0.25">
      <c r="B32" s="23" t="s">
        <v>59</v>
      </c>
      <c r="C32" s="49">
        <v>30</v>
      </c>
      <c r="D32" s="49">
        <v>29</v>
      </c>
      <c r="E32" s="49">
        <v>4</v>
      </c>
      <c r="F32" s="49">
        <v>17</v>
      </c>
      <c r="G32" s="49">
        <v>0</v>
      </c>
      <c r="H32" s="49">
        <v>0</v>
      </c>
      <c r="I32" s="49">
        <v>9</v>
      </c>
      <c r="J32" s="49">
        <v>0</v>
      </c>
      <c r="K32" s="49">
        <v>2</v>
      </c>
      <c r="L32" s="49">
        <v>0</v>
      </c>
      <c r="M32" s="49">
        <v>63</v>
      </c>
      <c r="N32" s="49">
        <v>0</v>
      </c>
      <c r="O32" s="15">
        <f t="shared" si="0"/>
        <v>91</v>
      </c>
      <c r="P32" s="15">
        <f t="shared" si="1"/>
        <v>154</v>
      </c>
    </row>
    <row r="33" spans="2:20" ht="23.1" customHeight="1" x14ac:dyDescent="0.25">
      <c r="B33" s="22" t="s">
        <v>60</v>
      </c>
      <c r="C33" s="49">
        <v>23</v>
      </c>
      <c r="D33" s="49">
        <v>16</v>
      </c>
      <c r="E33" s="49">
        <v>7</v>
      </c>
      <c r="F33" s="49">
        <v>11</v>
      </c>
      <c r="G33" s="49">
        <v>0</v>
      </c>
      <c r="H33" s="49">
        <v>0</v>
      </c>
      <c r="I33" s="49">
        <v>10</v>
      </c>
      <c r="J33" s="49">
        <v>1</v>
      </c>
      <c r="K33" s="49">
        <v>0</v>
      </c>
      <c r="L33" s="49">
        <v>1</v>
      </c>
      <c r="M33" s="49">
        <v>55</v>
      </c>
      <c r="N33" s="49">
        <v>0</v>
      </c>
      <c r="O33" s="15">
        <f t="shared" si="0"/>
        <v>69</v>
      </c>
      <c r="P33" s="15">
        <f t="shared" si="1"/>
        <v>124</v>
      </c>
    </row>
    <row r="34" spans="2:20" ht="23.1" customHeight="1" x14ac:dyDescent="0.25">
      <c r="B34" s="23" t="s">
        <v>61</v>
      </c>
      <c r="C34" s="49">
        <v>18</v>
      </c>
      <c r="D34" s="49">
        <v>21</v>
      </c>
      <c r="E34" s="49">
        <v>8</v>
      </c>
      <c r="F34" s="49">
        <v>15</v>
      </c>
      <c r="G34" s="49">
        <v>0</v>
      </c>
      <c r="H34" s="49">
        <v>0</v>
      </c>
      <c r="I34" s="49">
        <v>10</v>
      </c>
      <c r="J34" s="49">
        <v>1</v>
      </c>
      <c r="K34" s="49">
        <v>2</v>
      </c>
      <c r="L34" s="49">
        <v>0</v>
      </c>
      <c r="M34" s="49">
        <v>48</v>
      </c>
      <c r="N34" s="49">
        <v>0</v>
      </c>
      <c r="O34" s="15">
        <f t="shared" si="0"/>
        <v>75</v>
      </c>
      <c r="P34" s="15">
        <f t="shared" si="1"/>
        <v>123</v>
      </c>
    </row>
    <row r="35" spans="2:20" ht="23.1" customHeight="1" x14ac:dyDescent="0.25">
      <c r="B35" s="23" t="s">
        <v>62</v>
      </c>
      <c r="C35" s="49">
        <v>17</v>
      </c>
      <c r="D35" s="49">
        <v>13</v>
      </c>
      <c r="E35" s="49">
        <v>6</v>
      </c>
      <c r="F35" s="49">
        <v>9</v>
      </c>
      <c r="G35" s="49">
        <v>0</v>
      </c>
      <c r="H35" s="49">
        <v>0</v>
      </c>
      <c r="I35" s="49">
        <v>6</v>
      </c>
      <c r="J35" s="49">
        <v>3</v>
      </c>
      <c r="K35" s="49">
        <v>2</v>
      </c>
      <c r="L35" s="49">
        <v>0</v>
      </c>
      <c r="M35" s="49">
        <v>14</v>
      </c>
      <c r="N35" s="49">
        <v>0</v>
      </c>
      <c r="O35" s="15">
        <f t="shared" si="0"/>
        <v>56</v>
      </c>
      <c r="P35" s="15">
        <f t="shared" si="1"/>
        <v>70</v>
      </c>
    </row>
    <row r="36" spans="2:20" ht="23.1" customHeight="1" x14ac:dyDescent="0.25">
      <c r="B36" s="23" t="s">
        <v>63</v>
      </c>
      <c r="C36" s="49">
        <v>18</v>
      </c>
      <c r="D36" s="49">
        <v>17</v>
      </c>
      <c r="E36" s="49">
        <v>8</v>
      </c>
      <c r="F36" s="49">
        <v>9</v>
      </c>
      <c r="G36" s="49">
        <v>0</v>
      </c>
      <c r="H36" s="49">
        <v>0</v>
      </c>
      <c r="I36" s="49">
        <v>11</v>
      </c>
      <c r="J36" s="49">
        <v>7</v>
      </c>
      <c r="K36" s="49">
        <v>1</v>
      </c>
      <c r="L36" s="49">
        <v>0</v>
      </c>
      <c r="M36" s="49">
        <v>13</v>
      </c>
      <c r="N36" s="49">
        <v>0</v>
      </c>
      <c r="O36" s="15">
        <f t="shared" si="0"/>
        <v>71</v>
      </c>
      <c r="P36" s="15">
        <f t="shared" si="1"/>
        <v>84</v>
      </c>
    </row>
    <row r="37" spans="2:20" ht="23.1" customHeight="1" x14ac:dyDescent="0.25">
      <c r="B37" s="22" t="s">
        <v>64</v>
      </c>
      <c r="C37" s="49">
        <v>17</v>
      </c>
      <c r="D37" s="49">
        <v>10</v>
      </c>
      <c r="E37" s="49">
        <v>7</v>
      </c>
      <c r="F37" s="49">
        <v>14</v>
      </c>
      <c r="G37" s="49">
        <v>0</v>
      </c>
      <c r="H37" s="49">
        <v>0</v>
      </c>
      <c r="I37" s="49">
        <v>7</v>
      </c>
      <c r="J37" s="49">
        <v>3</v>
      </c>
      <c r="K37" s="49">
        <v>1</v>
      </c>
      <c r="L37" s="49">
        <v>0</v>
      </c>
      <c r="M37" s="49">
        <v>17</v>
      </c>
      <c r="N37" s="49">
        <v>0</v>
      </c>
      <c r="O37" s="15">
        <f t="shared" si="0"/>
        <v>59</v>
      </c>
      <c r="P37" s="15">
        <f t="shared" si="1"/>
        <v>76</v>
      </c>
    </row>
    <row r="38" spans="2:20" ht="23.1" customHeight="1" x14ac:dyDescent="0.25">
      <c r="B38" s="23" t="s">
        <v>65</v>
      </c>
      <c r="C38" s="49">
        <v>21</v>
      </c>
      <c r="D38" s="49">
        <v>6</v>
      </c>
      <c r="E38" s="49">
        <v>3</v>
      </c>
      <c r="F38" s="49">
        <v>8</v>
      </c>
      <c r="G38" s="49">
        <v>0</v>
      </c>
      <c r="H38" s="49">
        <v>1</v>
      </c>
      <c r="I38" s="49">
        <v>4</v>
      </c>
      <c r="J38" s="49">
        <v>5</v>
      </c>
      <c r="K38" s="49">
        <v>0</v>
      </c>
      <c r="L38" s="49">
        <v>1</v>
      </c>
      <c r="M38" s="49">
        <v>42</v>
      </c>
      <c r="N38" s="49">
        <v>0</v>
      </c>
      <c r="O38" s="15">
        <f t="shared" si="0"/>
        <v>49</v>
      </c>
      <c r="P38" s="15">
        <f t="shared" si="1"/>
        <v>91</v>
      </c>
    </row>
    <row r="39" spans="2:20" ht="23.1" customHeight="1" x14ac:dyDescent="0.25">
      <c r="B39" s="23" t="s">
        <v>66</v>
      </c>
      <c r="C39" s="49">
        <v>25</v>
      </c>
      <c r="D39" s="49">
        <v>11</v>
      </c>
      <c r="E39" s="49">
        <v>3</v>
      </c>
      <c r="F39" s="49">
        <v>16</v>
      </c>
      <c r="G39" s="49">
        <v>0</v>
      </c>
      <c r="H39" s="49">
        <v>0</v>
      </c>
      <c r="I39" s="49">
        <v>8</v>
      </c>
      <c r="J39" s="49">
        <v>0</v>
      </c>
      <c r="K39" s="49">
        <v>1</v>
      </c>
      <c r="L39" s="49">
        <v>0</v>
      </c>
      <c r="M39" s="49">
        <v>27</v>
      </c>
      <c r="N39" s="49">
        <v>0</v>
      </c>
      <c r="O39" s="15">
        <f t="shared" si="0"/>
        <v>64</v>
      </c>
      <c r="P39" s="15">
        <f t="shared" si="1"/>
        <v>91</v>
      </c>
    </row>
    <row r="40" spans="2:20" ht="23.1" customHeight="1" x14ac:dyDescent="0.25">
      <c r="B40" s="23" t="s">
        <v>67</v>
      </c>
      <c r="C40" s="49">
        <v>27</v>
      </c>
      <c r="D40" s="49">
        <v>14</v>
      </c>
      <c r="E40" s="49">
        <v>7</v>
      </c>
      <c r="F40" s="49">
        <v>15</v>
      </c>
      <c r="G40" s="49">
        <v>0</v>
      </c>
      <c r="H40" s="49">
        <v>0</v>
      </c>
      <c r="I40" s="49">
        <v>6</v>
      </c>
      <c r="J40" s="49">
        <v>0</v>
      </c>
      <c r="K40" s="49">
        <v>0</v>
      </c>
      <c r="L40" s="49">
        <v>0</v>
      </c>
      <c r="M40" s="49">
        <v>41</v>
      </c>
      <c r="N40" s="49">
        <v>0</v>
      </c>
      <c r="O40" s="15">
        <f t="shared" si="0"/>
        <v>69</v>
      </c>
      <c r="P40" s="15">
        <f t="shared" si="1"/>
        <v>110</v>
      </c>
    </row>
    <row r="41" spans="2:20" ht="23.1" customHeight="1" x14ac:dyDescent="0.25">
      <c r="B41" s="22" t="s">
        <v>68</v>
      </c>
      <c r="C41" s="49">
        <v>25</v>
      </c>
      <c r="D41" s="49">
        <v>18</v>
      </c>
      <c r="E41" s="49">
        <v>4</v>
      </c>
      <c r="F41" s="49">
        <v>11</v>
      </c>
      <c r="G41" s="49">
        <v>0</v>
      </c>
      <c r="H41" s="49">
        <v>0</v>
      </c>
      <c r="I41" s="49">
        <v>9</v>
      </c>
      <c r="J41" s="49">
        <v>1</v>
      </c>
      <c r="K41" s="49">
        <v>1</v>
      </c>
      <c r="L41" s="49">
        <v>0</v>
      </c>
      <c r="M41" s="49">
        <v>36</v>
      </c>
      <c r="N41" s="49">
        <v>0</v>
      </c>
      <c r="O41" s="15">
        <f t="shared" si="0"/>
        <v>69</v>
      </c>
      <c r="P41" s="15">
        <f t="shared" si="1"/>
        <v>105</v>
      </c>
    </row>
    <row r="42" spans="2:20" ht="23.1" customHeight="1" x14ac:dyDescent="0.25">
      <c r="B42" s="23" t="s">
        <v>69</v>
      </c>
      <c r="C42" s="49">
        <v>23</v>
      </c>
      <c r="D42" s="49">
        <v>20</v>
      </c>
      <c r="E42" s="49">
        <v>7</v>
      </c>
      <c r="F42" s="49">
        <v>11</v>
      </c>
      <c r="G42" s="49">
        <v>0</v>
      </c>
      <c r="H42" s="49">
        <v>0</v>
      </c>
      <c r="I42" s="49">
        <v>8</v>
      </c>
      <c r="J42" s="49">
        <v>0</v>
      </c>
      <c r="K42" s="49">
        <v>1</v>
      </c>
      <c r="L42" s="49">
        <v>0</v>
      </c>
      <c r="M42" s="49">
        <v>61</v>
      </c>
      <c r="N42" s="49">
        <v>0</v>
      </c>
      <c r="O42" s="15">
        <f t="shared" si="0"/>
        <v>70</v>
      </c>
      <c r="P42" s="15">
        <f t="shared" si="1"/>
        <v>131</v>
      </c>
    </row>
    <row r="43" spans="2:20" ht="23.1" customHeight="1" x14ac:dyDescent="0.25">
      <c r="B43" s="22" t="s">
        <v>70</v>
      </c>
      <c r="C43" s="49">
        <v>33</v>
      </c>
      <c r="D43" s="49">
        <v>22</v>
      </c>
      <c r="E43" s="49">
        <v>7</v>
      </c>
      <c r="F43" s="49">
        <v>13</v>
      </c>
      <c r="G43" s="49">
        <v>0</v>
      </c>
      <c r="H43" s="49">
        <v>0</v>
      </c>
      <c r="I43" s="49">
        <v>5</v>
      </c>
      <c r="J43" s="49">
        <v>1</v>
      </c>
      <c r="K43" s="49">
        <v>0</v>
      </c>
      <c r="L43" s="49">
        <v>2</v>
      </c>
      <c r="M43" s="49">
        <v>60</v>
      </c>
      <c r="N43" s="49">
        <v>0</v>
      </c>
      <c r="O43" s="15">
        <f t="shared" si="0"/>
        <v>83</v>
      </c>
      <c r="P43" s="15">
        <f t="shared" si="1"/>
        <v>143</v>
      </c>
    </row>
    <row r="44" spans="2:20" ht="23.1" customHeight="1" x14ac:dyDescent="0.25">
      <c r="B44" s="24" t="s">
        <v>71</v>
      </c>
      <c r="C44" s="49">
        <v>28</v>
      </c>
      <c r="D44" s="49">
        <v>21</v>
      </c>
      <c r="E44" s="49">
        <v>8</v>
      </c>
      <c r="F44" s="49">
        <v>15</v>
      </c>
      <c r="G44" s="49">
        <v>1</v>
      </c>
      <c r="H44" s="49">
        <v>0</v>
      </c>
      <c r="I44" s="49">
        <v>7</v>
      </c>
      <c r="J44" s="49">
        <v>1</v>
      </c>
      <c r="K44" s="49">
        <v>0</v>
      </c>
      <c r="L44" s="49">
        <v>1</v>
      </c>
      <c r="M44" s="49">
        <v>48</v>
      </c>
      <c r="N44" s="49">
        <v>0</v>
      </c>
      <c r="O44" s="15">
        <f t="shared" si="0"/>
        <v>82</v>
      </c>
      <c r="P44" s="15">
        <f t="shared" si="1"/>
        <v>130</v>
      </c>
    </row>
    <row r="45" spans="2:20" ht="23.1" customHeight="1" x14ac:dyDescent="0.25">
      <c r="B45" s="22" t="s">
        <v>72</v>
      </c>
      <c r="C45" s="49">
        <v>36</v>
      </c>
      <c r="D45" s="49">
        <v>17</v>
      </c>
      <c r="E45" s="49">
        <v>5</v>
      </c>
      <c r="F45" s="49">
        <v>20</v>
      </c>
      <c r="G45" s="49">
        <v>0</v>
      </c>
      <c r="H45" s="49">
        <v>0</v>
      </c>
      <c r="I45" s="49">
        <v>3</v>
      </c>
      <c r="J45" s="49">
        <v>0</v>
      </c>
      <c r="K45" s="49">
        <v>0</v>
      </c>
      <c r="L45" s="49">
        <v>0</v>
      </c>
      <c r="M45" s="49">
        <v>66</v>
      </c>
      <c r="N45" s="49">
        <v>0</v>
      </c>
      <c r="O45" s="15">
        <f t="shared" si="0"/>
        <v>81</v>
      </c>
      <c r="P45" s="15">
        <f t="shared" si="1"/>
        <v>147</v>
      </c>
    </row>
    <row r="46" spans="2:20" ht="23.1" customHeight="1" x14ac:dyDescent="0.25">
      <c r="B46" s="23" t="s">
        <v>73</v>
      </c>
      <c r="C46" s="49">
        <v>27</v>
      </c>
      <c r="D46" s="49">
        <v>29</v>
      </c>
      <c r="E46" s="49">
        <v>5</v>
      </c>
      <c r="F46" s="49">
        <v>15</v>
      </c>
      <c r="G46" s="49">
        <v>1</v>
      </c>
      <c r="H46" s="49">
        <v>0</v>
      </c>
      <c r="I46" s="49">
        <v>4</v>
      </c>
      <c r="J46" s="49">
        <v>4</v>
      </c>
      <c r="K46" s="49">
        <v>3</v>
      </c>
      <c r="L46" s="49">
        <v>1</v>
      </c>
      <c r="M46" s="49">
        <v>95</v>
      </c>
      <c r="N46" s="49">
        <v>0</v>
      </c>
      <c r="O46" s="15">
        <f t="shared" si="0"/>
        <v>89</v>
      </c>
      <c r="P46" s="15">
        <f t="shared" si="1"/>
        <v>184</v>
      </c>
      <c r="R46" s="8"/>
      <c r="T46"/>
    </row>
    <row r="47" spans="2:20" ht="23.1" customHeight="1" x14ac:dyDescent="0.25">
      <c r="B47" s="23" t="s">
        <v>74</v>
      </c>
      <c r="C47" s="49">
        <v>15</v>
      </c>
      <c r="D47" s="49">
        <v>19</v>
      </c>
      <c r="E47" s="49">
        <v>2</v>
      </c>
      <c r="F47" s="49">
        <v>13</v>
      </c>
      <c r="G47" s="49">
        <v>0</v>
      </c>
      <c r="H47" s="49">
        <v>0</v>
      </c>
      <c r="I47" s="49">
        <v>3</v>
      </c>
      <c r="J47" s="49">
        <v>0</v>
      </c>
      <c r="K47" s="49">
        <v>0</v>
      </c>
      <c r="L47" s="49">
        <v>0</v>
      </c>
      <c r="M47" s="49">
        <v>60</v>
      </c>
      <c r="N47" s="49">
        <v>0</v>
      </c>
      <c r="O47" s="15">
        <f t="shared" si="0"/>
        <v>52</v>
      </c>
      <c r="P47" s="15">
        <f t="shared" si="1"/>
        <v>112</v>
      </c>
      <c r="R47" s="8"/>
      <c r="T47"/>
    </row>
    <row r="48" spans="2:20" ht="23.1" customHeight="1" x14ac:dyDescent="0.25">
      <c r="B48" s="23" t="s">
        <v>75</v>
      </c>
      <c r="C48" s="49">
        <v>38</v>
      </c>
      <c r="D48" s="49">
        <v>33</v>
      </c>
      <c r="E48" s="49">
        <v>10</v>
      </c>
      <c r="F48" s="49">
        <v>23</v>
      </c>
      <c r="G48" s="49">
        <v>1</v>
      </c>
      <c r="H48" s="49">
        <v>1</v>
      </c>
      <c r="I48" s="49">
        <v>5</v>
      </c>
      <c r="J48" s="49">
        <v>0</v>
      </c>
      <c r="K48" s="49">
        <v>0</v>
      </c>
      <c r="L48" s="49">
        <v>1</v>
      </c>
      <c r="M48" s="49">
        <v>77</v>
      </c>
      <c r="N48" s="49">
        <v>0</v>
      </c>
      <c r="O48" s="15">
        <f t="shared" si="0"/>
        <v>112</v>
      </c>
      <c r="P48" s="15">
        <f t="shared" si="1"/>
        <v>189</v>
      </c>
      <c r="R48" s="8"/>
      <c r="T48"/>
    </row>
    <row r="49" spans="2:20" ht="23.1" customHeight="1" x14ac:dyDescent="0.25">
      <c r="B49" s="22" t="s">
        <v>76</v>
      </c>
      <c r="C49" s="49">
        <v>46</v>
      </c>
      <c r="D49" s="49">
        <v>24</v>
      </c>
      <c r="E49" s="49">
        <v>8</v>
      </c>
      <c r="F49" s="49">
        <v>18</v>
      </c>
      <c r="G49" s="49">
        <v>2</v>
      </c>
      <c r="H49" s="49">
        <v>1</v>
      </c>
      <c r="I49" s="49">
        <v>10</v>
      </c>
      <c r="J49" s="49">
        <v>6</v>
      </c>
      <c r="K49" s="49">
        <v>0</v>
      </c>
      <c r="L49" s="49">
        <v>1</v>
      </c>
      <c r="M49" s="49">
        <v>88</v>
      </c>
      <c r="N49" s="49">
        <v>0</v>
      </c>
      <c r="O49" s="15">
        <f t="shared" si="0"/>
        <v>116</v>
      </c>
      <c r="P49" s="15">
        <f t="shared" si="1"/>
        <v>204</v>
      </c>
      <c r="R49" s="8"/>
      <c r="T49"/>
    </row>
    <row r="50" spans="2:20" ht="23.1" customHeight="1" x14ac:dyDescent="0.25">
      <c r="B50" s="23" t="s">
        <v>77</v>
      </c>
      <c r="C50" s="49">
        <v>33</v>
      </c>
      <c r="D50" s="49">
        <v>28</v>
      </c>
      <c r="E50" s="49">
        <v>2</v>
      </c>
      <c r="F50" s="49">
        <v>18</v>
      </c>
      <c r="G50" s="49">
        <v>1</v>
      </c>
      <c r="H50" s="49">
        <v>0</v>
      </c>
      <c r="I50" s="49">
        <v>8</v>
      </c>
      <c r="J50" s="49">
        <v>0</v>
      </c>
      <c r="K50" s="49">
        <v>0</v>
      </c>
      <c r="L50" s="49">
        <v>2</v>
      </c>
      <c r="M50" s="49">
        <v>85</v>
      </c>
      <c r="N50" s="49">
        <v>0</v>
      </c>
      <c r="O50" s="15">
        <f t="shared" si="0"/>
        <v>92</v>
      </c>
      <c r="P50" s="15">
        <f t="shared" si="1"/>
        <v>177</v>
      </c>
      <c r="R50" s="8"/>
      <c r="T50"/>
    </row>
    <row r="51" spans="2:20" ht="23.1" customHeight="1" x14ac:dyDescent="0.25">
      <c r="B51" s="23" t="s">
        <v>78</v>
      </c>
      <c r="C51" s="49">
        <v>31</v>
      </c>
      <c r="D51" s="49">
        <v>25</v>
      </c>
      <c r="E51" s="49">
        <v>6</v>
      </c>
      <c r="F51" s="49">
        <v>20</v>
      </c>
      <c r="G51" s="49">
        <v>0</v>
      </c>
      <c r="H51" s="49">
        <v>0</v>
      </c>
      <c r="I51" s="49">
        <v>4</v>
      </c>
      <c r="J51" s="49">
        <v>0</v>
      </c>
      <c r="K51" s="49">
        <v>0</v>
      </c>
      <c r="L51" s="49">
        <v>0</v>
      </c>
      <c r="M51" s="49">
        <v>80</v>
      </c>
      <c r="N51" s="49">
        <v>0</v>
      </c>
      <c r="O51" s="15">
        <f t="shared" si="0"/>
        <v>86</v>
      </c>
      <c r="P51" s="15">
        <f t="shared" si="1"/>
        <v>166</v>
      </c>
      <c r="R51" s="8"/>
      <c r="T51"/>
    </row>
    <row r="52" spans="2:20" ht="23.1" customHeight="1" x14ac:dyDescent="0.25">
      <c r="B52" s="23" t="s">
        <v>79</v>
      </c>
      <c r="C52" s="49">
        <v>26</v>
      </c>
      <c r="D52" s="49">
        <v>30</v>
      </c>
      <c r="E52" s="49">
        <v>5</v>
      </c>
      <c r="F52" s="49">
        <v>20</v>
      </c>
      <c r="G52" s="49">
        <v>1</v>
      </c>
      <c r="H52" s="49">
        <v>0</v>
      </c>
      <c r="I52" s="49">
        <v>5</v>
      </c>
      <c r="J52" s="49">
        <v>1</v>
      </c>
      <c r="K52" s="49">
        <v>1</v>
      </c>
      <c r="L52" s="49">
        <v>2</v>
      </c>
      <c r="M52" s="49">
        <v>100</v>
      </c>
      <c r="N52" s="49">
        <v>0</v>
      </c>
      <c r="O52" s="15">
        <f t="shared" si="0"/>
        <v>91</v>
      </c>
      <c r="P52" s="15">
        <f t="shared" si="1"/>
        <v>191</v>
      </c>
      <c r="R52" s="8"/>
      <c r="T52"/>
    </row>
    <row r="53" spans="2:20" ht="23.1" customHeight="1" x14ac:dyDescent="0.25">
      <c r="B53" s="22" t="s">
        <v>80</v>
      </c>
      <c r="C53" s="49">
        <v>34</v>
      </c>
      <c r="D53" s="49">
        <v>38</v>
      </c>
      <c r="E53" s="49">
        <v>4</v>
      </c>
      <c r="F53" s="49">
        <v>7</v>
      </c>
      <c r="G53" s="49">
        <v>0</v>
      </c>
      <c r="H53" s="49">
        <v>0</v>
      </c>
      <c r="I53" s="49">
        <v>8</v>
      </c>
      <c r="J53" s="49">
        <v>0</v>
      </c>
      <c r="K53" s="49">
        <v>0</v>
      </c>
      <c r="L53" s="49">
        <v>0</v>
      </c>
      <c r="M53" s="49">
        <v>81</v>
      </c>
      <c r="N53" s="49">
        <v>0</v>
      </c>
      <c r="O53" s="15">
        <f t="shared" si="0"/>
        <v>91</v>
      </c>
      <c r="P53" s="15">
        <f t="shared" si="1"/>
        <v>172</v>
      </c>
      <c r="R53" s="8"/>
      <c r="T53"/>
    </row>
    <row r="54" spans="2:20" ht="23.1" customHeight="1" x14ac:dyDescent="0.25">
      <c r="B54" s="22" t="s">
        <v>81</v>
      </c>
      <c r="C54" s="49">
        <v>45</v>
      </c>
      <c r="D54" s="49">
        <v>24</v>
      </c>
      <c r="E54" s="49">
        <v>11</v>
      </c>
      <c r="F54" s="49">
        <v>20</v>
      </c>
      <c r="G54" s="49">
        <v>0</v>
      </c>
      <c r="H54" s="49">
        <v>0</v>
      </c>
      <c r="I54" s="49">
        <v>9</v>
      </c>
      <c r="J54" s="49">
        <v>0</v>
      </c>
      <c r="K54" s="49">
        <v>1</v>
      </c>
      <c r="L54" s="49">
        <v>0</v>
      </c>
      <c r="M54" s="49">
        <v>92</v>
      </c>
      <c r="N54" s="49">
        <v>0</v>
      </c>
      <c r="O54" s="15">
        <f t="shared" si="0"/>
        <v>110</v>
      </c>
      <c r="P54" s="15">
        <f t="shared" si="1"/>
        <v>202</v>
      </c>
      <c r="R54" s="8"/>
      <c r="T54"/>
    </row>
    <row r="55" spans="2:20" ht="23.1" customHeight="1" x14ac:dyDescent="0.25">
      <c r="B55" s="22" t="s">
        <v>82</v>
      </c>
      <c r="C55" s="49">
        <v>34</v>
      </c>
      <c r="D55" s="49">
        <v>17</v>
      </c>
      <c r="E55" s="49">
        <v>6</v>
      </c>
      <c r="F55" s="49">
        <v>14</v>
      </c>
      <c r="G55" s="49">
        <v>0</v>
      </c>
      <c r="H55" s="49">
        <v>0</v>
      </c>
      <c r="I55" s="49">
        <v>6</v>
      </c>
      <c r="J55" s="49">
        <v>0</v>
      </c>
      <c r="K55" s="49">
        <v>0</v>
      </c>
      <c r="L55" s="49">
        <v>1</v>
      </c>
      <c r="M55" s="49">
        <v>42</v>
      </c>
      <c r="N55" s="49">
        <v>0</v>
      </c>
      <c r="O55" s="15">
        <f t="shared" si="0"/>
        <v>78</v>
      </c>
      <c r="P55" s="15">
        <f t="shared" si="1"/>
        <v>120</v>
      </c>
      <c r="R55" s="8"/>
      <c r="T55"/>
    </row>
    <row r="56" spans="2:20" ht="23.1" customHeight="1" x14ac:dyDescent="0.25">
      <c r="B56" s="22" t="s">
        <v>83</v>
      </c>
      <c r="C56" s="49">
        <v>43</v>
      </c>
      <c r="D56" s="49">
        <v>8</v>
      </c>
      <c r="E56" s="49">
        <v>8</v>
      </c>
      <c r="F56" s="49">
        <v>16</v>
      </c>
      <c r="G56" s="49">
        <v>2</v>
      </c>
      <c r="H56" s="49">
        <v>0</v>
      </c>
      <c r="I56" s="49">
        <v>4</v>
      </c>
      <c r="J56" s="49">
        <v>3</v>
      </c>
      <c r="K56" s="49">
        <v>0</v>
      </c>
      <c r="L56" s="49">
        <v>0</v>
      </c>
      <c r="M56" s="49">
        <v>65</v>
      </c>
      <c r="N56" s="49">
        <v>0</v>
      </c>
      <c r="O56" s="15">
        <f t="shared" si="0"/>
        <v>84</v>
      </c>
      <c r="P56" s="15">
        <f t="shared" si="1"/>
        <v>149</v>
      </c>
      <c r="R56" s="8"/>
      <c r="T56"/>
    </row>
    <row r="57" spans="2:20" ht="23.1" customHeight="1" x14ac:dyDescent="0.25">
      <c r="B57" s="22" t="s">
        <v>84</v>
      </c>
      <c r="C57" s="49">
        <v>30</v>
      </c>
      <c r="D57" s="49">
        <v>15</v>
      </c>
      <c r="E57" s="49">
        <v>5</v>
      </c>
      <c r="F57" s="49">
        <v>13</v>
      </c>
      <c r="G57" s="49">
        <v>1</v>
      </c>
      <c r="H57" s="49">
        <v>0</v>
      </c>
      <c r="I57" s="49">
        <v>5</v>
      </c>
      <c r="J57" s="49">
        <v>3</v>
      </c>
      <c r="K57" s="49">
        <v>0</v>
      </c>
      <c r="L57" s="49">
        <v>0</v>
      </c>
      <c r="M57" s="49">
        <v>55</v>
      </c>
      <c r="N57" s="49">
        <v>0</v>
      </c>
      <c r="O57" s="15">
        <f t="shared" si="0"/>
        <v>72</v>
      </c>
      <c r="P57" s="15">
        <f t="shared" si="1"/>
        <v>127</v>
      </c>
      <c r="R57" s="8"/>
      <c r="T57"/>
    </row>
    <row r="58" spans="2:20" ht="23.1" customHeight="1" x14ac:dyDescent="0.25">
      <c r="B58" s="25" t="s">
        <v>18</v>
      </c>
      <c r="C58" s="16">
        <f t="shared" ref="C58:P58" si="21">SUM(C10:C57)</f>
        <v>1579</v>
      </c>
      <c r="D58" s="16">
        <f t="shared" si="21"/>
        <v>1176</v>
      </c>
      <c r="E58" s="16">
        <f t="shared" si="21"/>
        <v>297</v>
      </c>
      <c r="F58" s="16">
        <f t="shared" si="21"/>
        <v>731</v>
      </c>
      <c r="G58" s="16">
        <f t="shared" si="21"/>
        <v>16</v>
      </c>
      <c r="H58" s="16">
        <f t="shared" si="21"/>
        <v>3</v>
      </c>
      <c r="I58" s="16">
        <f t="shared" si="21"/>
        <v>308</v>
      </c>
      <c r="J58" s="16">
        <f t="shared" si="21"/>
        <v>57</v>
      </c>
      <c r="K58" s="16">
        <f t="shared" si="21"/>
        <v>27</v>
      </c>
      <c r="L58" s="16">
        <f t="shared" si="21"/>
        <v>16</v>
      </c>
      <c r="M58" s="16">
        <f t="shared" si="21"/>
        <v>3420</v>
      </c>
      <c r="N58" s="16">
        <f t="shared" si="21"/>
        <v>0</v>
      </c>
      <c r="O58" s="16">
        <f t="shared" si="21"/>
        <v>4210</v>
      </c>
      <c r="P58" s="16">
        <f t="shared" si="21"/>
        <v>7630</v>
      </c>
      <c r="R58" s="8"/>
      <c r="T58"/>
    </row>
    <row r="59" spans="2:20" ht="23.1" customHeight="1" x14ac:dyDescent="0.25">
      <c r="B59" s="25" t="s">
        <v>93</v>
      </c>
      <c r="C59" s="42">
        <f t="shared" ref="C59:N59" si="22">C58/$P$58</f>
        <v>0.20694626474442987</v>
      </c>
      <c r="D59" s="42">
        <f t="shared" si="22"/>
        <v>0.15412844036697249</v>
      </c>
      <c r="E59" s="42">
        <f t="shared" si="22"/>
        <v>3.8925294888597639E-2</v>
      </c>
      <c r="F59" s="42">
        <f t="shared" si="22"/>
        <v>9.5806028833551771E-2</v>
      </c>
      <c r="G59" s="42">
        <f t="shared" si="22"/>
        <v>2.0969855832241153E-3</v>
      </c>
      <c r="H59" s="42">
        <f t="shared" si="22"/>
        <v>3.9318479685452164E-4</v>
      </c>
      <c r="I59" s="42">
        <f t="shared" si="22"/>
        <v>4.0366972477064222E-2</v>
      </c>
      <c r="J59" s="42">
        <f t="shared" si="22"/>
        <v>7.4705111402359105E-3</v>
      </c>
      <c r="K59" s="42">
        <f t="shared" si="22"/>
        <v>3.5386631716906947E-3</v>
      </c>
      <c r="L59" s="42">
        <f t="shared" si="22"/>
        <v>2.0969855832241153E-3</v>
      </c>
      <c r="M59" s="42">
        <f t="shared" si="22"/>
        <v>0.44823066841415465</v>
      </c>
      <c r="N59" s="42">
        <f t="shared" si="22"/>
        <v>0</v>
      </c>
      <c r="R59" s="8"/>
      <c r="T59"/>
    </row>
    <row r="60" spans="2:20" ht="23.1" customHeight="1" x14ac:dyDescent="0.25">
      <c r="B60" s="41" t="s">
        <v>94</v>
      </c>
      <c r="C60" s="43">
        <f>C58/$O$58</f>
        <v>0.37505938242280285</v>
      </c>
      <c r="D60" s="43">
        <f t="shared" ref="D60:N60" si="23">D58/$O$58</f>
        <v>0.2793349168646081</v>
      </c>
      <c r="E60" s="43">
        <f t="shared" si="23"/>
        <v>7.054631828978622E-2</v>
      </c>
      <c r="F60" s="43">
        <f t="shared" si="23"/>
        <v>0.17363420427553444</v>
      </c>
      <c r="G60" s="43">
        <f t="shared" si="23"/>
        <v>3.8004750593824228E-3</v>
      </c>
      <c r="H60" s="43">
        <f t="shared" si="23"/>
        <v>7.1258907363420433E-4</v>
      </c>
      <c r="I60" s="43">
        <f t="shared" si="23"/>
        <v>7.3159144893111636E-2</v>
      </c>
      <c r="J60" s="43">
        <f t="shared" si="23"/>
        <v>1.3539192399049882E-2</v>
      </c>
      <c r="K60" s="43">
        <f t="shared" si="23"/>
        <v>6.4133016627078389E-3</v>
      </c>
      <c r="L60" s="43">
        <f t="shared" si="23"/>
        <v>3.8004750593824228E-3</v>
      </c>
      <c r="M60" s="43"/>
      <c r="N60" s="43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AF126"/>
  <sheetViews>
    <sheetView view="pageBreakPreview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3" t="s">
        <v>23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</row>
    <row r="2" spans="2:32" ht="20.100000000000001" customHeight="1" x14ac:dyDescent="0.25">
      <c r="B2" s="64" t="s">
        <v>95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 spans="2:32" ht="20.100000000000001" customHeight="1" x14ac:dyDescent="0.25">
      <c r="B3" s="21" t="s">
        <v>96</v>
      </c>
      <c r="C3" s="70" t="s">
        <v>181</v>
      </c>
      <c r="D3" s="70"/>
      <c r="E3" s="70"/>
      <c r="F3" s="70"/>
      <c r="G3" s="70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5" spans="2:32" ht="20.100000000000001" customHeight="1" x14ac:dyDescent="0.25">
      <c r="C5" s="4" t="s">
        <v>3</v>
      </c>
      <c r="D5" s="35" t="str">
        <f>'27.09 Kira-Kyaliwajala'!D5</f>
        <v>27.09.19</v>
      </c>
      <c r="E5" s="3"/>
      <c r="F5" s="40" t="s">
        <v>1</v>
      </c>
      <c r="G5" s="60" t="str">
        <f>'27.09 Kira-Kyaliwajala'!G5:H5</f>
        <v>Kira Police Division</v>
      </c>
      <c r="H5" s="61"/>
      <c r="I5" s="14"/>
      <c r="J5" s="2" t="s">
        <v>5</v>
      </c>
      <c r="K5" s="60" t="s">
        <v>176</v>
      </c>
      <c r="L5" s="61"/>
      <c r="M5" s="10"/>
      <c r="N5" s="10"/>
      <c r="O5" s="3"/>
      <c r="P5" s="3"/>
    </row>
    <row r="6" spans="2:32" ht="23.25" customHeight="1" x14ac:dyDescent="0.25">
      <c r="C6" s="2" t="s">
        <v>4</v>
      </c>
      <c r="D6" s="60" t="s">
        <v>172</v>
      </c>
      <c r="E6" s="61"/>
      <c r="F6" s="2"/>
      <c r="G6" s="60" t="s">
        <v>171</v>
      </c>
      <c r="H6" s="61"/>
      <c r="J6" s="2" t="s">
        <v>21</v>
      </c>
      <c r="K6" s="60" t="str">
        <f>'27.09 Kira-Kyaliwajala'!K6:L6</f>
        <v>Tracy</v>
      </c>
      <c r="L6" s="61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9" t="s">
        <v>88</v>
      </c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6" t="s">
        <v>24</v>
      </c>
      <c r="T9" s="26" t="s">
        <v>25</v>
      </c>
      <c r="U9" s="26" t="s">
        <v>26</v>
      </c>
      <c r="V9" s="26" t="s">
        <v>27</v>
      </c>
      <c r="W9" s="26" t="s">
        <v>28</v>
      </c>
      <c r="X9" s="26" t="s">
        <v>29</v>
      </c>
      <c r="Y9" s="26" t="s">
        <v>30</v>
      </c>
      <c r="Z9" s="26" t="s">
        <v>31</v>
      </c>
      <c r="AA9" s="26" t="s">
        <v>32</v>
      </c>
      <c r="AB9" s="26" t="s">
        <v>33</v>
      </c>
      <c r="AC9" s="26" t="s">
        <v>34</v>
      </c>
      <c r="AD9" s="26" t="s">
        <v>35</v>
      </c>
      <c r="AE9" s="29" t="s">
        <v>89</v>
      </c>
      <c r="AF9" s="29" t="s">
        <v>22</v>
      </c>
    </row>
    <row r="10" spans="2:32" ht="23.1" customHeight="1" x14ac:dyDescent="0.25">
      <c r="B10" s="22" t="s">
        <v>37</v>
      </c>
      <c r="C10" s="49">
        <v>32</v>
      </c>
      <c r="D10" s="49">
        <v>17</v>
      </c>
      <c r="E10" s="49">
        <v>4</v>
      </c>
      <c r="F10" s="49">
        <v>6</v>
      </c>
      <c r="G10" s="49">
        <v>2</v>
      </c>
      <c r="H10" s="49">
        <v>0</v>
      </c>
      <c r="I10" s="49">
        <v>5</v>
      </c>
      <c r="J10" s="49">
        <v>1</v>
      </c>
      <c r="K10" s="49">
        <v>0</v>
      </c>
      <c r="L10" s="49">
        <v>0</v>
      </c>
      <c r="M10" s="49">
        <v>66</v>
      </c>
      <c r="N10" s="49">
        <v>0</v>
      </c>
      <c r="O10" s="15">
        <f t="shared" ref="O10:O57" si="0">SUM(C10:L10,N10)</f>
        <v>67</v>
      </c>
      <c r="P10" s="15">
        <f t="shared" ref="P10:P57" si="1">SUM(C10:N10)</f>
        <v>133</v>
      </c>
      <c r="R10" s="1" t="s">
        <v>6</v>
      </c>
      <c r="S10" s="17">
        <f t="shared" ref="S10:AF10" si="2">SUM(C10:C13)</f>
        <v>138</v>
      </c>
      <c r="T10" s="17">
        <f t="shared" si="2"/>
        <v>86</v>
      </c>
      <c r="U10" s="17">
        <f t="shared" si="2"/>
        <v>17</v>
      </c>
      <c r="V10" s="17">
        <f t="shared" si="2"/>
        <v>20</v>
      </c>
      <c r="W10" s="17">
        <f t="shared" si="2"/>
        <v>2</v>
      </c>
      <c r="X10" s="17">
        <f t="shared" si="2"/>
        <v>4</v>
      </c>
      <c r="Y10" s="17">
        <f t="shared" si="2"/>
        <v>13</v>
      </c>
      <c r="Z10" s="17">
        <f t="shared" si="2"/>
        <v>4</v>
      </c>
      <c r="AA10" s="17">
        <f t="shared" si="2"/>
        <v>0</v>
      </c>
      <c r="AB10" s="17">
        <f t="shared" si="2"/>
        <v>1</v>
      </c>
      <c r="AC10" s="17">
        <f t="shared" si="2"/>
        <v>283</v>
      </c>
      <c r="AD10" s="17">
        <f t="shared" si="2"/>
        <v>0</v>
      </c>
      <c r="AE10" s="30">
        <f t="shared" si="2"/>
        <v>285</v>
      </c>
      <c r="AF10" s="30">
        <f t="shared" si="2"/>
        <v>568</v>
      </c>
    </row>
    <row r="11" spans="2:32" s="6" customFormat="1" ht="23.1" customHeight="1" x14ac:dyDescent="0.25">
      <c r="B11" s="22" t="s">
        <v>38</v>
      </c>
      <c r="C11" s="49">
        <v>34</v>
      </c>
      <c r="D11" s="49">
        <v>24</v>
      </c>
      <c r="E11" s="49">
        <v>6</v>
      </c>
      <c r="F11" s="49">
        <v>3</v>
      </c>
      <c r="G11" s="49">
        <v>0</v>
      </c>
      <c r="H11" s="49">
        <v>0</v>
      </c>
      <c r="I11" s="49">
        <v>3</v>
      </c>
      <c r="J11" s="49">
        <v>1</v>
      </c>
      <c r="K11" s="49">
        <v>0</v>
      </c>
      <c r="L11" s="49">
        <v>0</v>
      </c>
      <c r="M11" s="49">
        <v>70</v>
      </c>
      <c r="N11" s="49">
        <v>0</v>
      </c>
      <c r="O11" s="15">
        <f t="shared" si="0"/>
        <v>71</v>
      </c>
      <c r="P11" s="15">
        <f t="shared" si="1"/>
        <v>141</v>
      </c>
      <c r="R11" s="1" t="s">
        <v>7</v>
      </c>
      <c r="S11" s="17">
        <f t="shared" ref="S11:AF11" si="3">SUM(C14:C17)</f>
        <v>111</v>
      </c>
      <c r="T11" s="17">
        <f t="shared" si="3"/>
        <v>77</v>
      </c>
      <c r="U11" s="17">
        <f t="shared" si="3"/>
        <v>16</v>
      </c>
      <c r="V11" s="17">
        <f t="shared" si="3"/>
        <v>17</v>
      </c>
      <c r="W11" s="17">
        <f t="shared" si="3"/>
        <v>0</v>
      </c>
      <c r="X11" s="17">
        <f t="shared" si="3"/>
        <v>0</v>
      </c>
      <c r="Y11" s="17">
        <f t="shared" si="3"/>
        <v>7</v>
      </c>
      <c r="Z11" s="17">
        <f t="shared" si="3"/>
        <v>3</v>
      </c>
      <c r="AA11" s="17">
        <f t="shared" si="3"/>
        <v>3</v>
      </c>
      <c r="AB11" s="17">
        <f t="shared" si="3"/>
        <v>1</v>
      </c>
      <c r="AC11" s="17">
        <f t="shared" si="3"/>
        <v>288</v>
      </c>
      <c r="AD11" s="17">
        <f t="shared" si="3"/>
        <v>0</v>
      </c>
      <c r="AE11" s="30">
        <f t="shared" si="3"/>
        <v>235</v>
      </c>
      <c r="AF11" s="30">
        <f t="shared" si="3"/>
        <v>523</v>
      </c>
    </row>
    <row r="12" spans="2:32" ht="23.1" customHeight="1" x14ac:dyDescent="0.25">
      <c r="B12" s="22" t="s">
        <v>39</v>
      </c>
      <c r="C12" s="49">
        <v>39</v>
      </c>
      <c r="D12" s="49">
        <v>25</v>
      </c>
      <c r="E12" s="49">
        <v>2</v>
      </c>
      <c r="F12" s="49">
        <v>5</v>
      </c>
      <c r="G12" s="49">
        <v>0</v>
      </c>
      <c r="H12" s="49">
        <v>0</v>
      </c>
      <c r="I12" s="49">
        <v>4</v>
      </c>
      <c r="J12" s="49">
        <v>1</v>
      </c>
      <c r="K12" s="49">
        <v>0</v>
      </c>
      <c r="L12" s="49">
        <v>1</v>
      </c>
      <c r="M12" s="49">
        <v>73</v>
      </c>
      <c r="N12" s="49">
        <v>0</v>
      </c>
      <c r="O12" s="15">
        <f t="shared" si="0"/>
        <v>77</v>
      </c>
      <c r="P12" s="15">
        <f t="shared" si="1"/>
        <v>150</v>
      </c>
      <c r="R12" s="1" t="s">
        <v>8</v>
      </c>
      <c r="S12" s="17">
        <f t="shared" ref="S12:AF12" si="4">SUM(C18:C21)</f>
        <v>158</v>
      </c>
      <c r="T12" s="17">
        <f t="shared" si="4"/>
        <v>47</v>
      </c>
      <c r="U12" s="17">
        <f t="shared" si="4"/>
        <v>11</v>
      </c>
      <c r="V12" s="17">
        <f t="shared" si="4"/>
        <v>16</v>
      </c>
      <c r="W12" s="17">
        <f t="shared" si="4"/>
        <v>0</v>
      </c>
      <c r="X12" s="17">
        <f t="shared" si="4"/>
        <v>0</v>
      </c>
      <c r="Y12" s="17">
        <f t="shared" si="4"/>
        <v>20</v>
      </c>
      <c r="Z12" s="17">
        <f t="shared" si="4"/>
        <v>1</v>
      </c>
      <c r="AA12" s="17">
        <f t="shared" si="4"/>
        <v>3</v>
      </c>
      <c r="AB12" s="17">
        <f t="shared" si="4"/>
        <v>1</v>
      </c>
      <c r="AC12" s="17">
        <f t="shared" si="4"/>
        <v>307</v>
      </c>
      <c r="AD12" s="17">
        <f t="shared" si="4"/>
        <v>0</v>
      </c>
      <c r="AE12" s="30">
        <f t="shared" si="4"/>
        <v>257</v>
      </c>
      <c r="AF12" s="30">
        <f t="shared" si="4"/>
        <v>564</v>
      </c>
    </row>
    <row r="13" spans="2:32" ht="23.1" customHeight="1" x14ac:dyDescent="0.25">
      <c r="B13" s="22" t="s">
        <v>40</v>
      </c>
      <c r="C13" s="49">
        <v>33</v>
      </c>
      <c r="D13" s="49">
        <v>20</v>
      </c>
      <c r="E13" s="49">
        <v>5</v>
      </c>
      <c r="F13" s="49">
        <v>6</v>
      </c>
      <c r="G13" s="49">
        <v>0</v>
      </c>
      <c r="H13" s="49">
        <v>4</v>
      </c>
      <c r="I13" s="49">
        <v>1</v>
      </c>
      <c r="J13" s="49">
        <v>1</v>
      </c>
      <c r="K13" s="49">
        <v>0</v>
      </c>
      <c r="L13" s="49">
        <v>0</v>
      </c>
      <c r="M13" s="49">
        <v>74</v>
      </c>
      <c r="N13" s="49">
        <v>0</v>
      </c>
      <c r="O13" s="15">
        <f t="shared" si="0"/>
        <v>70</v>
      </c>
      <c r="P13" s="15">
        <f t="shared" si="1"/>
        <v>144</v>
      </c>
      <c r="R13" s="1" t="s">
        <v>9</v>
      </c>
      <c r="S13" s="17">
        <f t="shared" ref="S13:AF13" si="5">SUM(C22:C25)</f>
        <v>122</v>
      </c>
      <c r="T13" s="17">
        <f t="shared" si="5"/>
        <v>42</v>
      </c>
      <c r="U13" s="17">
        <f t="shared" si="5"/>
        <v>21</v>
      </c>
      <c r="V13" s="17">
        <f t="shared" si="5"/>
        <v>17</v>
      </c>
      <c r="W13" s="17">
        <f t="shared" si="5"/>
        <v>2</v>
      </c>
      <c r="X13" s="17">
        <f t="shared" si="5"/>
        <v>0</v>
      </c>
      <c r="Y13" s="17">
        <f t="shared" si="5"/>
        <v>33</v>
      </c>
      <c r="Z13" s="17">
        <f t="shared" si="5"/>
        <v>4</v>
      </c>
      <c r="AA13" s="17">
        <f t="shared" si="5"/>
        <v>2</v>
      </c>
      <c r="AB13" s="17">
        <f t="shared" si="5"/>
        <v>1</v>
      </c>
      <c r="AC13" s="17">
        <f t="shared" si="5"/>
        <v>370</v>
      </c>
      <c r="AD13" s="17">
        <f t="shared" si="5"/>
        <v>0</v>
      </c>
      <c r="AE13" s="30">
        <f t="shared" si="5"/>
        <v>244</v>
      </c>
      <c r="AF13" s="30">
        <f t="shared" si="5"/>
        <v>614</v>
      </c>
    </row>
    <row r="14" spans="2:32" ht="23.1" customHeight="1" x14ac:dyDescent="0.25">
      <c r="B14" s="22" t="s">
        <v>41</v>
      </c>
      <c r="C14" s="49">
        <v>37</v>
      </c>
      <c r="D14" s="49">
        <v>9</v>
      </c>
      <c r="E14" s="49">
        <v>3</v>
      </c>
      <c r="F14" s="49">
        <v>9</v>
      </c>
      <c r="G14" s="49">
        <v>0</v>
      </c>
      <c r="H14" s="49">
        <v>0</v>
      </c>
      <c r="I14" s="49">
        <v>6</v>
      </c>
      <c r="J14" s="49">
        <v>1</v>
      </c>
      <c r="K14" s="49">
        <v>2</v>
      </c>
      <c r="L14" s="49">
        <v>0</v>
      </c>
      <c r="M14" s="49">
        <v>70</v>
      </c>
      <c r="N14" s="49">
        <v>0</v>
      </c>
      <c r="O14" s="15">
        <f t="shared" si="0"/>
        <v>67</v>
      </c>
      <c r="P14" s="15">
        <f t="shared" si="1"/>
        <v>137</v>
      </c>
      <c r="R14" s="1" t="s">
        <v>10</v>
      </c>
      <c r="S14" s="17">
        <f t="shared" ref="S14:AF14" si="6">SUM(C26:C29)</f>
        <v>114</v>
      </c>
      <c r="T14" s="17">
        <f t="shared" si="6"/>
        <v>42</v>
      </c>
      <c r="U14" s="17">
        <f t="shared" si="6"/>
        <v>23</v>
      </c>
      <c r="V14" s="17">
        <f t="shared" si="6"/>
        <v>12</v>
      </c>
      <c r="W14" s="17">
        <f t="shared" si="6"/>
        <v>0</v>
      </c>
      <c r="X14" s="17">
        <f t="shared" si="6"/>
        <v>2</v>
      </c>
      <c r="Y14" s="17">
        <f t="shared" si="6"/>
        <v>19</v>
      </c>
      <c r="Z14" s="17">
        <f t="shared" si="6"/>
        <v>10</v>
      </c>
      <c r="AA14" s="17">
        <f t="shared" si="6"/>
        <v>0</v>
      </c>
      <c r="AB14" s="17">
        <f t="shared" si="6"/>
        <v>1</v>
      </c>
      <c r="AC14" s="17">
        <f t="shared" si="6"/>
        <v>319</v>
      </c>
      <c r="AD14" s="17">
        <f t="shared" si="6"/>
        <v>0</v>
      </c>
      <c r="AE14" s="30">
        <f t="shared" si="6"/>
        <v>223</v>
      </c>
      <c r="AF14" s="30">
        <f t="shared" si="6"/>
        <v>542</v>
      </c>
    </row>
    <row r="15" spans="2:32" ht="23.1" customHeight="1" x14ac:dyDescent="0.25">
      <c r="B15" s="22" t="s">
        <v>42</v>
      </c>
      <c r="C15" s="49">
        <v>33</v>
      </c>
      <c r="D15" s="49">
        <v>17</v>
      </c>
      <c r="E15" s="49">
        <v>2</v>
      </c>
      <c r="F15" s="49">
        <v>6</v>
      </c>
      <c r="G15" s="49">
        <v>0</v>
      </c>
      <c r="H15" s="49">
        <v>0</v>
      </c>
      <c r="I15" s="49">
        <v>1</v>
      </c>
      <c r="J15" s="49">
        <v>0</v>
      </c>
      <c r="K15" s="49">
        <v>0</v>
      </c>
      <c r="L15" s="49">
        <v>1</v>
      </c>
      <c r="M15" s="49">
        <v>72</v>
      </c>
      <c r="N15" s="49">
        <v>0</v>
      </c>
      <c r="O15" s="15">
        <f t="shared" si="0"/>
        <v>60</v>
      </c>
      <c r="P15" s="15">
        <f t="shared" si="1"/>
        <v>132</v>
      </c>
      <c r="R15" s="1" t="s">
        <v>11</v>
      </c>
      <c r="S15" s="17">
        <f t="shared" ref="S15:AF15" si="7">SUM(C30:C33)</f>
        <v>85</v>
      </c>
      <c r="T15" s="17">
        <f t="shared" si="7"/>
        <v>62</v>
      </c>
      <c r="U15" s="17">
        <f t="shared" si="7"/>
        <v>18</v>
      </c>
      <c r="V15" s="17">
        <f t="shared" si="7"/>
        <v>15</v>
      </c>
      <c r="W15" s="17">
        <f t="shared" si="7"/>
        <v>2</v>
      </c>
      <c r="X15" s="17">
        <f t="shared" si="7"/>
        <v>0</v>
      </c>
      <c r="Y15" s="17">
        <f t="shared" si="7"/>
        <v>25</v>
      </c>
      <c r="Z15" s="17">
        <f t="shared" si="7"/>
        <v>11</v>
      </c>
      <c r="AA15" s="17">
        <f t="shared" si="7"/>
        <v>4</v>
      </c>
      <c r="AB15" s="17">
        <f t="shared" si="7"/>
        <v>1</v>
      </c>
      <c r="AC15" s="17">
        <f t="shared" si="7"/>
        <v>193</v>
      </c>
      <c r="AD15" s="17">
        <f t="shared" si="7"/>
        <v>0</v>
      </c>
      <c r="AE15" s="30">
        <f t="shared" si="7"/>
        <v>223</v>
      </c>
      <c r="AF15" s="30">
        <f t="shared" si="7"/>
        <v>416</v>
      </c>
    </row>
    <row r="16" spans="2:32" ht="23.1" customHeight="1" x14ac:dyDescent="0.25">
      <c r="B16" s="22" t="s">
        <v>43</v>
      </c>
      <c r="C16" s="49">
        <v>38</v>
      </c>
      <c r="D16" s="49">
        <v>28</v>
      </c>
      <c r="E16" s="49">
        <v>7</v>
      </c>
      <c r="F16" s="49">
        <v>2</v>
      </c>
      <c r="G16" s="49">
        <v>0</v>
      </c>
      <c r="H16" s="49">
        <v>0</v>
      </c>
      <c r="I16" s="49">
        <v>0</v>
      </c>
      <c r="J16" s="49">
        <v>2</v>
      </c>
      <c r="K16" s="49">
        <v>0</v>
      </c>
      <c r="L16" s="49">
        <v>0</v>
      </c>
      <c r="M16" s="49">
        <v>75</v>
      </c>
      <c r="N16" s="49">
        <v>0</v>
      </c>
      <c r="O16" s="15">
        <f t="shared" si="0"/>
        <v>77</v>
      </c>
      <c r="P16" s="15">
        <f t="shared" si="1"/>
        <v>152</v>
      </c>
      <c r="R16" s="1" t="s">
        <v>12</v>
      </c>
      <c r="S16" s="17">
        <f t="shared" ref="S16:AF16" si="8">SUM(C34:C37)</f>
        <v>48</v>
      </c>
      <c r="T16" s="17">
        <f t="shared" si="8"/>
        <v>43</v>
      </c>
      <c r="U16" s="17">
        <f t="shared" si="8"/>
        <v>13</v>
      </c>
      <c r="V16" s="17">
        <f t="shared" si="8"/>
        <v>12</v>
      </c>
      <c r="W16" s="17">
        <f t="shared" si="8"/>
        <v>0</v>
      </c>
      <c r="X16" s="17">
        <f t="shared" si="8"/>
        <v>0</v>
      </c>
      <c r="Y16" s="17">
        <f t="shared" si="8"/>
        <v>12</v>
      </c>
      <c r="Z16" s="17">
        <f t="shared" si="8"/>
        <v>5</v>
      </c>
      <c r="AA16" s="17">
        <f t="shared" si="8"/>
        <v>4</v>
      </c>
      <c r="AB16" s="17">
        <f t="shared" si="8"/>
        <v>0</v>
      </c>
      <c r="AC16" s="17">
        <f t="shared" si="8"/>
        <v>129</v>
      </c>
      <c r="AD16" s="17">
        <f t="shared" si="8"/>
        <v>0</v>
      </c>
      <c r="AE16" s="30">
        <f t="shared" si="8"/>
        <v>137</v>
      </c>
      <c r="AF16" s="30">
        <f t="shared" si="8"/>
        <v>266</v>
      </c>
    </row>
    <row r="17" spans="2:32" ht="23.1" customHeight="1" x14ac:dyDescent="0.25">
      <c r="B17" s="22" t="s">
        <v>44</v>
      </c>
      <c r="C17" s="49">
        <v>3</v>
      </c>
      <c r="D17" s="49">
        <v>23</v>
      </c>
      <c r="E17" s="49">
        <v>4</v>
      </c>
      <c r="F17" s="49">
        <v>0</v>
      </c>
      <c r="G17" s="49">
        <v>0</v>
      </c>
      <c r="H17" s="49">
        <v>0</v>
      </c>
      <c r="I17" s="49">
        <v>0</v>
      </c>
      <c r="J17" s="49">
        <v>0</v>
      </c>
      <c r="K17" s="49">
        <v>1</v>
      </c>
      <c r="L17" s="49">
        <v>0</v>
      </c>
      <c r="M17" s="49">
        <v>71</v>
      </c>
      <c r="N17" s="49">
        <v>0</v>
      </c>
      <c r="O17" s="15">
        <f t="shared" si="0"/>
        <v>31</v>
      </c>
      <c r="P17" s="15">
        <f t="shared" si="1"/>
        <v>102</v>
      </c>
      <c r="R17" s="1" t="s">
        <v>13</v>
      </c>
      <c r="S17" s="17">
        <f t="shared" ref="S17:AF17" si="9">SUM(C38:C41)</f>
        <v>72</v>
      </c>
      <c r="T17" s="17">
        <f t="shared" si="9"/>
        <v>20</v>
      </c>
      <c r="U17" s="17">
        <f t="shared" si="9"/>
        <v>18</v>
      </c>
      <c r="V17" s="17">
        <f t="shared" si="9"/>
        <v>9</v>
      </c>
      <c r="W17" s="17">
        <f t="shared" si="9"/>
        <v>1</v>
      </c>
      <c r="X17" s="17">
        <f t="shared" si="9"/>
        <v>1</v>
      </c>
      <c r="Y17" s="17">
        <f t="shared" si="9"/>
        <v>18</v>
      </c>
      <c r="Z17" s="17">
        <f t="shared" si="9"/>
        <v>2</v>
      </c>
      <c r="AA17" s="17">
        <f t="shared" si="9"/>
        <v>0</v>
      </c>
      <c r="AB17" s="17">
        <f t="shared" si="9"/>
        <v>0</v>
      </c>
      <c r="AC17" s="17">
        <f t="shared" si="9"/>
        <v>110</v>
      </c>
      <c r="AD17" s="17">
        <f t="shared" si="9"/>
        <v>0</v>
      </c>
      <c r="AE17" s="30">
        <f t="shared" si="9"/>
        <v>141</v>
      </c>
      <c r="AF17" s="30">
        <f t="shared" si="9"/>
        <v>251</v>
      </c>
    </row>
    <row r="18" spans="2:32" ht="23.1" customHeight="1" x14ac:dyDescent="0.25">
      <c r="B18" s="22" t="s">
        <v>45</v>
      </c>
      <c r="C18" s="49">
        <v>37</v>
      </c>
      <c r="D18" s="49">
        <v>13</v>
      </c>
      <c r="E18" s="49">
        <v>3</v>
      </c>
      <c r="F18" s="49">
        <v>4</v>
      </c>
      <c r="G18" s="49">
        <v>0</v>
      </c>
      <c r="H18" s="49">
        <v>0</v>
      </c>
      <c r="I18" s="49">
        <v>6</v>
      </c>
      <c r="J18" s="49">
        <v>0</v>
      </c>
      <c r="K18" s="49">
        <v>2</v>
      </c>
      <c r="L18" s="49">
        <v>1</v>
      </c>
      <c r="M18" s="49">
        <v>74</v>
      </c>
      <c r="N18" s="49">
        <v>0</v>
      </c>
      <c r="O18" s="15">
        <f t="shared" si="0"/>
        <v>66</v>
      </c>
      <c r="P18" s="15">
        <f t="shared" si="1"/>
        <v>140</v>
      </c>
      <c r="R18" s="1" t="s">
        <v>14</v>
      </c>
      <c r="S18" s="17">
        <f t="shared" ref="S18:AF18" si="10">SUM(C42:C45)</f>
        <v>107</v>
      </c>
      <c r="T18" s="17">
        <f t="shared" si="10"/>
        <v>50</v>
      </c>
      <c r="U18" s="17">
        <f t="shared" si="10"/>
        <v>12</v>
      </c>
      <c r="V18" s="17">
        <f t="shared" si="10"/>
        <v>16</v>
      </c>
      <c r="W18" s="17">
        <f t="shared" si="10"/>
        <v>3</v>
      </c>
      <c r="X18" s="17">
        <f t="shared" si="10"/>
        <v>2</v>
      </c>
      <c r="Y18" s="17">
        <f t="shared" si="10"/>
        <v>25</v>
      </c>
      <c r="Z18" s="17">
        <f t="shared" si="10"/>
        <v>7</v>
      </c>
      <c r="AA18" s="17">
        <f t="shared" si="10"/>
        <v>2</v>
      </c>
      <c r="AB18" s="17">
        <f t="shared" si="10"/>
        <v>0</v>
      </c>
      <c r="AC18" s="17">
        <f t="shared" si="10"/>
        <v>180</v>
      </c>
      <c r="AD18" s="17">
        <f t="shared" si="10"/>
        <v>0</v>
      </c>
      <c r="AE18" s="30">
        <f t="shared" si="10"/>
        <v>224</v>
      </c>
      <c r="AF18" s="30">
        <f t="shared" si="10"/>
        <v>404</v>
      </c>
    </row>
    <row r="19" spans="2:32" ht="23.1" customHeight="1" x14ac:dyDescent="0.25">
      <c r="B19" s="22" t="s">
        <v>46</v>
      </c>
      <c r="C19" s="49">
        <v>42</v>
      </c>
      <c r="D19" s="49">
        <v>11</v>
      </c>
      <c r="E19" s="49">
        <v>1</v>
      </c>
      <c r="F19" s="49">
        <v>4</v>
      </c>
      <c r="G19" s="49">
        <v>0</v>
      </c>
      <c r="H19" s="49">
        <v>0</v>
      </c>
      <c r="I19" s="49">
        <v>8</v>
      </c>
      <c r="J19" s="49">
        <v>0</v>
      </c>
      <c r="K19" s="49">
        <v>1</v>
      </c>
      <c r="L19" s="49">
        <v>0</v>
      </c>
      <c r="M19" s="49">
        <v>80</v>
      </c>
      <c r="N19" s="49">
        <v>0</v>
      </c>
      <c r="O19" s="15">
        <f t="shared" si="0"/>
        <v>67</v>
      </c>
      <c r="P19" s="15">
        <f t="shared" si="1"/>
        <v>147</v>
      </c>
      <c r="R19" s="1" t="s">
        <v>15</v>
      </c>
      <c r="S19" s="17">
        <f t="shared" ref="S19:AF19" si="11">SUM(C46:C49)</f>
        <v>133</v>
      </c>
      <c r="T19" s="17">
        <f t="shared" si="11"/>
        <v>82</v>
      </c>
      <c r="U19" s="17">
        <f t="shared" si="11"/>
        <v>31</v>
      </c>
      <c r="V19" s="17">
        <f t="shared" si="11"/>
        <v>16</v>
      </c>
      <c r="W19" s="17">
        <f t="shared" si="11"/>
        <v>3</v>
      </c>
      <c r="X19" s="17">
        <f t="shared" si="11"/>
        <v>1</v>
      </c>
      <c r="Y19" s="17">
        <f t="shared" si="11"/>
        <v>17</v>
      </c>
      <c r="Z19" s="17">
        <f t="shared" si="11"/>
        <v>1</v>
      </c>
      <c r="AA19" s="17">
        <f t="shared" si="11"/>
        <v>0</v>
      </c>
      <c r="AB19" s="17">
        <f t="shared" si="11"/>
        <v>1</v>
      </c>
      <c r="AC19" s="17">
        <f t="shared" si="11"/>
        <v>258</v>
      </c>
      <c r="AD19" s="17">
        <f t="shared" si="11"/>
        <v>0</v>
      </c>
      <c r="AE19" s="30">
        <f t="shared" si="11"/>
        <v>285</v>
      </c>
      <c r="AF19" s="30">
        <f t="shared" si="11"/>
        <v>543</v>
      </c>
    </row>
    <row r="20" spans="2:32" ht="23.1" customHeight="1" x14ac:dyDescent="0.25">
      <c r="B20" s="22" t="s">
        <v>47</v>
      </c>
      <c r="C20" s="49">
        <v>39</v>
      </c>
      <c r="D20" s="49">
        <v>9</v>
      </c>
      <c r="E20" s="49">
        <v>4</v>
      </c>
      <c r="F20" s="49">
        <v>5</v>
      </c>
      <c r="G20" s="49">
        <v>0</v>
      </c>
      <c r="H20" s="49">
        <v>0</v>
      </c>
      <c r="I20" s="49">
        <v>2</v>
      </c>
      <c r="J20" s="49">
        <v>0</v>
      </c>
      <c r="K20" s="49">
        <v>0</v>
      </c>
      <c r="L20" s="49">
        <v>0</v>
      </c>
      <c r="M20" s="49">
        <v>82</v>
      </c>
      <c r="N20" s="49">
        <v>0</v>
      </c>
      <c r="O20" s="15">
        <f t="shared" si="0"/>
        <v>59</v>
      </c>
      <c r="P20" s="15">
        <f t="shared" si="1"/>
        <v>141</v>
      </c>
      <c r="R20" s="1" t="s">
        <v>16</v>
      </c>
      <c r="S20" s="17">
        <f t="shared" ref="S20:AF20" si="12">SUM(C50:C53)</f>
        <v>143</v>
      </c>
      <c r="T20" s="17">
        <f t="shared" si="12"/>
        <v>57</v>
      </c>
      <c r="U20" s="17">
        <f t="shared" si="12"/>
        <v>12</v>
      </c>
      <c r="V20" s="17">
        <f t="shared" si="12"/>
        <v>17</v>
      </c>
      <c r="W20" s="17">
        <f t="shared" si="12"/>
        <v>2</v>
      </c>
      <c r="X20" s="17">
        <f t="shared" si="12"/>
        <v>0</v>
      </c>
      <c r="Y20" s="17">
        <f t="shared" si="12"/>
        <v>11</v>
      </c>
      <c r="Z20" s="17">
        <f t="shared" si="12"/>
        <v>1</v>
      </c>
      <c r="AA20" s="17">
        <f t="shared" si="12"/>
        <v>0</v>
      </c>
      <c r="AB20" s="17">
        <f t="shared" si="12"/>
        <v>0</v>
      </c>
      <c r="AC20" s="17">
        <f t="shared" si="12"/>
        <v>266</v>
      </c>
      <c r="AD20" s="17">
        <f t="shared" si="12"/>
        <v>0</v>
      </c>
      <c r="AE20" s="30">
        <f t="shared" si="12"/>
        <v>243</v>
      </c>
      <c r="AF20" s="30">
        <f t="shared" si="12"/>
        <v>509</v>
      </c>
    </row>
    <row r="21" spans="2:32" ht="23.1" customHeight="1" x14ac:dyDescent="0.25">
      <c r="B21" s="22" t="s">
        <v>48</v>
      </c>
      <c r="C21" s="49">
        <v>40</v>
      </c>
      <c r="D21" s="49">
        <v>14</v>
      </c>
      <c r="E21" s="49">
        <v>3</v>
      </c>
      <c r="F21" s="49">
        <v>3</v>
      </c>
      <c r="G21" s="49">
        <v>0</v>
      </c>
      <c r="H21" s="49">
        <v>0</v>
      </c>
      <c r="I21" s="49">
        <v>4</v>
      </c>
      <c r="J21" s="49">
        <v>1</v>
      </c>
      <c r="K21" s="49">
        <v>0</v>
      </c>
      <c r="L21" s="49">
        <v>0</v>
      </c>
      <c r="M21" s="49">
        <v>71</v>
      </c>
      <c r="N21" s="49">
        <v>0</v>
      </c>
      <c r="O21" s="15">
        <f t="shared" si="0"/>
        <v>65</v>
      </c>
      <c r="P21" s="15">
        <f t="shared" si="1"/>
        <v>136</v>
      </c>
      <c r="R21" s="35" t="s">
        <v>20</v>
      </c>
      <c r="S21" s="33">
        <f t="shared" ref="S21:AF21" si="13">SUM(C54:C57)</f>
        <v>153</v>
      </c>
      <c r="T21" s="17">
        <f t="shared" si="13"/>
        <v>73</v>
      </c>
      <c r="U21" s="17">
        <f t="shared" si="13"/>
        <v>26</v>
      </c>
      <c r="V21" s="17">
        <f t="shared" si="13"/>
        <v>20</v>
      </c>
      <c r="W21" s="17">
        <f t="shared" si="13"/>
        <v>3</v>
      </c>
      <c r="X21" s="17">
        <f t="shared" si="13"/>
        <v>0</v>
      </c>
      <c r="Y21" s="17">
        <f t="shared" si="13"/>
        <v>20</v>
      </c>
      <c r="Z21" s="17">
        <f t="shared" si="13"/>
        <v>3</v>
      </c>
      <c r="AA21" s="17">
        <f t="shared" si="13"/>
        <v>1</v>
      </c>
      <c r="AB21" s="17">
        <f t="shared" si="13"/>
        <v>0</v>
      </c>
      <c r="AC21" s="17">
        <f t="shared" si="13"/>
        <v>337</v>
      </c>
      <c r="AD21" s="17">
        <f t="shared" si="13"/>
        <v>0</v>
      </c>
      <c r="AE21" s="30">
        <f t="shared" si="13"/>
        <v>299</v>
      </c>
      <c r="AF21" s="30">
        <f t="shared" si="13"/>
        <v>636</v>
      </c>
    </row>
    <row r="22" spans="2:32" ht="23.1" customHeight="1" x14ac:dyDescent="0.25">
      <c r="B22" s="22" t="s">
        <v>49</v>
      </c>
      <c r="C22" s="49">
        <v>30</v>
      </c>
      <c r="D22" s="49">
        <v>10</v>
      </c>
      <c r="E22" s="49">
        <v>5</v>
      </c>
      <c r="F22" s="49">
        <v>7</v>
      </c>
      <c r="G22" s="49">
        <v>0</v>
      </c>
      <c r="H22" s="49">
        <v>0</v>
      </c>
      <c r="I22" s="49">
        <v>10</v>
      </c>
      <c r="J22" s="49">
        <v>1</v>
      </c>
      <c r="K22" s="49">
        <v>0</v>
      </c>
      <c r="L22" s="49">
        <v>0</v>
      </c>
      <c r="M22" s="49">
        <v>105</v>
      </c>
      <c r="N22" s="49">
        <v>0</v>
      </c>
      <c r="O22" s="15">
        <f t="shared" si="0"/>
        <v>63</v>
      </c>
      <c r="P22" s="15">
        <f t="shared" si="1"/>
        <v>168</v>
      </c>
      <c r="R22" s="37" t="s">
        <v>90</v>
      </c>
      <c r="S22" s="38">
        <f>MAX(S10:S12)</f>
        <v>158</v>
      </c>
      <c r="T22" s="38">
        <f t="shared" ref="T22:AF22" si="14">MAX(T10:T12)</f>
        <v>86</v>
      </c>
      <c r="U22" s="38">
        <f t="shared" si="14"/>
        <v>17</v>
      </c>
      <c r="V22" s="38">
        <f t="shared" si="14"/>
        <v>20</v>
      </c>
      <c r="W22" s="38">
        <f t="shared" si="14"/>
        <v>2</v>
      </c>
      <c r="X22" s="38">
        <f t="shared" si="14"/>
        <v>4</v>
      </c>
      <c r="Y22" s="38">
        <f t="shared" si="14"/>
        <v>20</v>
      </c>
      <c r="Z22" s="38">
        <f t="shared" si="14"/>
        <v>4</v>
      </c>
      <c r="AA22" s="38">
        <f t="shared" si="14"/>
        <v>3</v>
      </c>
      <c r="AB22" s="38">
        <f t="shared" si="14"/>
        <v>1</v>
      </c>
      <c r="AC22" s="38">
        <f t="shared" si="14"/>
        <v>307</v>
      </c>
      <c r="AD22" s="38">
        <f t="shared" si="14"/>
        <v>0</v>
      </c>
      <c r="AE22" s="39">
        <f t="shared" si="14"/>
        <v>285</v>
      </c>
      <c r="AF22" s="39">
        <f t="shared" si="14"/>
        <v>568</v>
      </c>
    </row>
    <row r="23" spans="2:32" ht="23.1" customHeight="1" x14ac:dyDescent="0.25">
      <c r="B23" s="22" t="s">
        <v>50</v>
      </c>
      <c r="C23" s="49">
        <v>33</v>
      </c>
      <c r="D23" s="49">
        <v>12</v>
      </c>
      <c r="E23" s="49">
        <v>3</v>
      </c>
      <c r="F23" s="49">
        <v>5</v>
      </c>
      <c r="G23" s="49">
        <v>1</v>
      </c>
      <c r="H23" s="49">
        <v>0</v>
      </c>
      <c r="I23" s="49">
        <v>6</v>
      </c>
      <c r="J23" s="49">
        <v>1</v>
      </c>
      <c r="K23" s="49">
        <v>0</v>
      </c>
      <c r="L23" s="49">
        <v>0</v>
      </c>
      <c r="M23" s="49">
        <v>90</v>
      </c>
      <c r="N23" s="49">
        <v>0</v>
      </c>
      <c r="O23" s="15">
        <f t="shared" si="0"/>
        <v>61</v>
      </c>
      <c r="P23" s="15">
        <f t="shared" si="1"/>
        <v>151</v>
      </c>
      <c r="R23" s="37" t="s">
        <v>91</v>
      </c>
      <c r="S23" s="38">
        <f>MAX(S13:S18)</f>
        <v>122</v>
      </c>
      <c r="T23" s="38">
        <f t="shared" ref="T23:AF23" si="15">MAX(T13:T18)</f>
        <v>62</v>
      </c>
      <c r="U23" s="38">
        <f t="shared" si="15"/>
        <v>23</v>
      </c>
      <c r="V23" s="38">
        <f t="shared" si="15"/>
        <v>17</v>
      </c>
      <c r="W23" s="38">
        <f t="shared" si="15"/>
        <v>3</v>
      </c>
      <c r="X23" s="38">
        <f t="shared" si="15"/>
        <v>2</v>
      </c>
      <c r="Y23" s="38">
        <f t="shared" si="15"/>
        <v>33</v>
      </c>
      <c r="Z23" s="38">
        <f t="shared" si="15"/>
        <v>11</v>
      </c>
      <c r="AA23" s="38">
        <f t="shared" si="15"/>
        <v>4</v>
      </c>
      <c r="AB23" s="38">
        <f t="shared" si="15"/>
        <v>1</v>
      </c>
      <c r="AC23" s="38">
        <f t="shared" si="15"/>
        <v>370</v>
      </c>
      <c r="AD23" s="38">
        <f t="shared" si="15"/>
        <v>0</v>
      </c>
      <c r="AE23" s="39">
        <f t="shared" si="15"/>
        <v>244</v>
      </c>
      <c r="AF23" s="39">
        <f t="shared" si="15"/>
        <v>614</v>
      </c>
    </row>
    <row r="24" spans="2:32" ht="23.1" customHeight="1" x14ac:dyDescent="0.25">
      <c r="B24" s="22" t="s">
        <v>51</v>
      </c>
      <c r="C24" s="49">
        <v>28</v>
      </c>
      <c r="D24" s="49">
        <v>6</v>
      </c>
      <c r="E24" s="49">
        <v>6</v>
      </c>
      <c r="F24" s="49">
        <v>2</v>
      </c>
      <c r="G24" s="49">
        <v>0</v>
      </c>
      <c r="H24" s="49">
        <v>0</v>
      </c>
      <c r="I24" s="49">
        <v>8</v>
      </c>
      <c r="J24" s="49">
        <v>0</v>
      </c>
      <c r="K24" s="49">
        <v>1</v>
      </c>
      <c r="L24" s="49">
        <v>1</v>
      </c>
      <c r="M24" s="49">
        <v>84</v>
      </c>
      <c r="N24" s="49">
        <v>0</v>
      </c>
      <c r="O24" s="15">
        <f t="shared" si="0"/>
        <v>52</v>
      </c>
      <c r="P24" s="15">
        <f t="shared" si="1"/>
        <v>136</v>
      </c>
      <c r="R24" s="37" t="s">
        <v>92</v>
      </c>
      <c r="S24" s="38">
        <f>MAX(S19:S21)</f>
        <v>153</v>
      </c>
      <c r="T24" s="38">
        <f t="shared" ref="T24:AF24" si="16">MAX(T19:T21)</f>
        <v>82</v>
      </c>
      <c r="U24" s="38">
        <f t="shared" si="16"/>
        <v>31</v>
      </c>
      <c r="V24" s="38">
        <f t="shared" si="16"/>
        <v>20</v>
      </c>
      <c r="W24" s="38">
        <f t="shared" si="16"/>
        <v>3</v>
      </c>
      <c r="X24" s="38">
        <f t="shared" si="16"/>
        <v>1</v>
      </c>
      <c r="Y24" s="38">
        <f t="shared" si="16"/>
        <v>20</v>
      </c>
      <c r="Z24" s="38">
        <f t="shared" si="16"/>
        <v>3</v>
      </c>
      <c r="AA24" s="38">
        <f t="shared" si="16"/>
        <v>1</v>
      </c>
      <c r="AB24" s="38">
        <f t="shared" si="16"/>
        <v>1</v>
      </c>
      <c r="AC24" s="38">
        <f t="shared" si="16"/>
        <v>337</v>
      </c>
      <c r="AD24" s="38">
        <f t="shared" si="16"/>
        <v>0</v>
      </c>
      <c r="AE24" s="39">
        <f t="shared" si="16"/>
        <v>299</v>
      </c>
      <c r="AF24" s="39">
        <f t="shared" si="16"/>
        <v>636</v>
      </c>
    </row>
    <row r="25" spans="2:32" ht="23.1" customHeight="1" x14ac:dyDescent="0.25">
      <c r="B25" s="22" t="s">
        <v>52</v>
      </c>
      <c r="C25" s="49">
        <v>31</v>
      </c>
      <c r="D25" s="49">
        <v>14</v>
      </c>
      <c r="E25" s="49">
        <v>7</v>
      </c>
      <c r="F25" s="49">
        <v>3</v>
      </c>
      <c r="G25" s="49">
        <v>1</v>
      </c>
      <c r="H25" s="49">
        <v>0</v>
      </c>
      <c r="I25" s="49">
        <v>9</v>
      </c>
      <c r="J25" s="49">
        <v>2</v>
      </c>
      <c r="K25" s="49">
        <v>1</v>
      </c>
      <c r="L25" s="49">
        <v>0</v>
      </c>
      <c r="M25" s="49">
        <v>91</v>
      </c>
      <c r="N25" s="49">
        <v>0</v>
      </c>
      <c r="O25" s="15">
        <f t="shared" si="0"/>
        <v>68</v>
      </c>
      <c r="P25" s="15">
        <f t="shared" si="1"/>
        <v>159</v>
      </c>
      <c r="R25" s="36" t="s">
        <v>85</v>
      </c>
      <c r="S25" s="34">
        <f t="shared" ref="S25:AF25" si="17">SUM(S10:S12)</f>
        <v>407</v>
      </c>
      <c r="T25" s="16">
        <f t="shared" si="17"/>
        <v>210</v>
      </c>
      <c r="U25" s="16">
        <f t="shared" si="17"/>
        <v>44</v>
      </c>
      <c r="V25" s="16">
        <f t="shared" si="17"/>
        <v>53</v>
      </c>
      <c r="W25" s="16">
        <f t="shared" si="17"/>
        <v>2</v>
      </c>
      <c r="X25" s="16">
        <f t="shared" si="17"/>
        <v>4</v>
      </c>
      <c r="Y25" s="16">
        <f t="shared" si="17"/>
        <v>40</v>
      </c>
      <c r="Z25" s="16">
        <f t="shared" si="17"/>
        <v>8</v>
      </c>
      <c r="AA25" s="16">
        <f t="shared" si="17"/>
        <v>6</v>
      </c>
      <c r="AB25" s="16">
        <f t="shared" si="17"/>
        <v>3</v>
      </c>
      <c r="AC25" s="16">
        <f t="shared" si="17"/>
        <v>878</v>
      </c>
      <c r="AD25" s="16">
        <f t="shared" si="17"/>
        <v>0</v>
      </c>
      <c r="AE25" s="31">
        <f t="shared" si="17"/>
        <v>777</v>
      </c>
      <c r="AF25" s="31">
        <f t="shared" si="17"/>
        <v>1655</v>
      </c>
    </row>
    <row r="26" spans="2:32" ht="23.1" customHeight="1" x14ac:dyDescent="0.25">
      <c r="B26" s="22" t="s">
        <v>53</v>
      </c>
      <c r="C26" s="49">
        <v>29</v>
      </c>
      <c r="D26" s="49">
        <v>11</v>
      </c>
      <c r="E26" s="49">
        <v>7</v>
      </c>
      <c r="F26" s="49">
        <v>3</v>
      </c>
      <c r="G26" s="49">
        <v>0</v>
      </c>
      <c r="H26" s="49">
        <v>0</v>
      </c>
      <c r="I26" s="49">
        <v>3</v>
      </c>
      <c r="J26" s="49">
        <v>2</v>
      </c>
      <c r="K26" s="49">
        <v>0</v>
      </c>
      <c r="L26" s="49">
        <v>1</v>
      </c>
      <c r="M26" s="49">
        <v>85</v>
      </c>
      <c r="N26" s="49">
        <v>0</v>
      </c>
      <c r="O26" s="15">
        <f t="shared" si="0"/>
        <v>56</v>
      </c>
      <c r="P26" s="15">
        <f t="shared" si="1"/>
        <v>141</v>
      </c>
      <c r="R26" s="27" t="s">
        <v>86</v>
      </c>
      <c r="S26" s="16">
        <f t="shared" ref="S26:AF26" si="18">SUM(S13:S18)</f>
        <v>548</v>
      </c>
      <c r="T26" s="16">
        <f t="shared" si="18"/>
        <v>259</v>
      </c>
      <c r="U26" s="16">
        <f t="shared" si="18"/>
        <v>105</v>
      </c>
      <c r="V26" s="16">
        <f t="shared" si="18"/>
        <v>81</v>
      </c>
      <c r="W26" s="16">
        <f t="shared" si="18"/>
        <v>8</v>
      </c>
      <c r="X26" s="16">
        <f t="shared" si="18"/>
        <v>5</v>
      </c>
      <c r="Y26" s="16">
        <f t="shared" si="18"/>
        <v>132</v>
      </c>
      <c r="Z26" s="16">
        <f t="shared" si="18"/>
        <v>39</v>
      </c>
      <c r="AA26" s="16">
        <f t="shared" si="18"/>
        <v>12</v>
      </c>
      <c r="AB26" s="16">
        <f t="shared" si="18"/>
        <v>3</v>
      </c>
      <c r="AC26" s="16">
        <f t="shared" si="18"/>
        <v>1301</v>
      </c>
      <c r="AD26" s="16">
        <f t="shared" si="18"/>
        <v>0</v>
      </c>
      <c r="AE26" s="31">
        <f t="shared" si="18"/>
        <v>1192</v>
      </c>
      <c r="AF26" s="31">
        <f t="shared" si="18"/>
        <v>2493</v>
      </c>
    </row>
    <row r="27" spans="2:32" ht="23.1" customHeight="1" x14ac:dyDescent="0.25">
      <c r="B27" s="22" t="s">
        <v>54</v>
      </c>
      <c r="C27" s="49">
        <v>32</v>
      </c>
      <c r="D27" s="49">
        <v>9</v>
      </c>
      <c r="E27" s="49">
        <v>6</v>
      </c>
      <c r="F27" s="49">
        <v>2</v>
      </c>
      <c r="G27" s="49">
        <v>0</v>
      </c>
      <c r="H27" s="49">
        <v>0</v>
      </c>
      <c r="I27" s="49">
        <v>5</v>
      </c>
      <c r="J27" s="49">
        <v>1</v>
      </c>
      <c r="K27" s="49">
        <v>0</v>
      </c>
      <c r="L27" s="49">
        <v>0</v>
      </c>
      <c r="M27" s="49">
        <v>84</v>
      </c>
      <c r="N27" s="49">
        <v>0</v>
      </c>
      <c r="O27" s="15">
        <f t="shared" si="0"/>
        <v>55</v>
      </c>
      <c r="P27" s="15">
        <f t="shared" si="1"/>
        <v>139</v>
      </c>
      <c r="R27" s="28" t="s">
        <v>87</v>
      </c>
      <c r="S27" s="16">
        <f t="shared" ref="S27:AF27" si="19">SUM(S19:S21)</f>
        <v>429</v>
      </c>
      <c r="T27" s="16">
        <f t="shared" si="19"/>
        <v>212</v>
      </c>
      <c r="U27" s="16">
        <f t="shared" si="19"/>
        <v>69</v>
      </c>
      <c r="V27" s="16">
        <f t="shared" si="19"/>
        <v>53</v>
      </c>
      <c r="W27" s="16">
        <f t="shared" si="19"/>
        <v>8</v>
      </c>
      <c r="X27" s="16">
        <f t="shared" si="19"/>
        <v>1</v>
      </c>
      <c r="Y27" s="16">
        <f t="shared" si="19"/>
        <v>48</v>
      </c>
      <c r="Z27" s="16">
        <f t="shared" si="19"/>
        <v>5</v>
      </c>
      <c r="AA27" s="16">
        <f t="shared" si="19"/>
        <v>1</v>
      </c>
      <c r="AB27" s="16">
        <f t="shared" si="19"/>
        <v>1</v>
      </c>
      <c r="AC27" s="16">
        <f t="shared" si="19"/>
        <v>861</v>
      </c>
      <c r="AD27" s="16">
        <f t="shared" si="19"/>
        <v>0</v>
      </c>
      <c r="AE27" s="31">
        <f t="shared" si="19"/>
        <v>827</v>
      </c>
      <c r="AF27" s="31">
        <f t="shared" si="19"/>
        <v>1688</v>
      </c>
    </row>
    <row r="28" spans="2:32" ht="23.1" customHeight="1" x14ac:dyDescent="0.25">
      <c r="B28" s="22" t="s">
        <v>55</v>
      </c>
      <c r="C28" s="49">
        <v>23</v>
      </c>
      <c r="D28" s="49">
        <v>9</v>
      </c>
      <c r="E28" s="49">
        <v>6</v>
      </c>
      <c r="F28" s="49">
        <v>3</v>
      </c>
      <c r="G28" s="49">
        <v>0</v>
      </c>
      <c r="H28" s="49">
        <v>0</v>
      </c>
      <c r="I28" s="49">
        <v>9</v>
      </c>
      <c r="J28" s="49">
        <v>3</v>
      </c>
      <c r="K28" s="49">
        <v>0</v>
      </c>
      <c r="L28" s="49">
        <v>0</v>
      </c>
      <c r="M28" s="49">
        <v>78</v>
      </c>
      <c r="N28" s="49">
        <v>0</v>
      </c>
      <c r="O28" s="15">
        <f t="shared" si="0"/>
        <v>53</v>
      </c>
      <c r="P28" s="15">
        <f t="shared" si="1"/>
        <v>131</v>
      </c>
      <c r="R28" s="5" t="s">
        <v>17</v>
      </c>
      <c r="S28" s="16">
        <f t="shared" ref="S28:AF28" si="20">SUM(S10:S21)</f>
        <v>1384</v>
      </c>
      <c r="T28" s="16">
        <f t="shared" si="20"/>
        <v>681</v>
      </c>
      <c r="U28" s="16">
        <f t="shared" si="20"/>
        <v>218</v>
      </c>
      <c r="V28" s="16">
        <f t="shared" si="20"/>
        <v>187</v>
      </c>
      <c r="W28" s="16">
        <f t="shared" si="20"/>
        <v>18</v>
      </c>
      <c r="X28" s="16">
        <f t="shared" si="20"/>
        <v>10</v>
      </c>
      <c r="Y28" s="16">
        <f t="shared" si="20"/>
        <v>220</v>
      </c>
      <c r="Z28" s="16">
        <f t="shared" si="20"/>
        <v>52</v>
      </c>
      <c r="AA28" s="16">
        <f t="shared" si="20"/>
        <v>19</v>
      </c>
      <c r="AB28" s="16">
        <f t="shared" si="20"/>
        <v>7</v>
      </c>
      <c r="AC28" s="16">
        <f t="shared" si="20"/>
        <v>3040</v>
      </c>
      <c r="AD28" s="16">
        <f t="shared" si="20"/>
        <v>0</v>
      </c>
      <c r="AE28" s="31">
        <f t="shared" si="20"/>
        <v>2796</v>
      </c>
      <c r="AF28" s="31">
        <f t="shared" si="20"/>
        <v>5836</v>
      </c>
    </row>
    <row r="29" spans="2:32" ht="23.1" customHeight="1" x14ac:dyDescent="0.25">
      <c r="B29" s="22" t="s">
        <v>56</v>
      </c>
      <c r="C29" s="49">
        <v>30</v>
      </c>
      <c r="D29" s="49">
        <v>13</v>
      </c>
      <c r="E29" s="49">
        <v>4</v>
      </c>
      <c r="F29" s="49">
        <v>4</v>
      </c>
      <c r="G29" s="49">
        <v>0</v>
      </c>
      <c r="H29" s="49">
        <v>2</v>
      </c>
      <c r="I29" s="49">
        <v>2</v>
      </c>
      <c r="J29" s="49">
        <v>4</v>
      </c>
      <c r="K29" s="49">
        <v>0</v>
      </c>
      <c r="L29" s="49">
        <v>0</v>
      </c>
      <c r="M29" s="49">
        <v>72</v>
      </c>
      <c r="N29" s="49">
        <v>0</v>
      </c>
      <c r="O29" s="15">
        <f t="shared" si="0"/>
        <v>59</v>
      </c>
      <c r="P29" s="15">
        <f t="shared" si="1"/>
        <v>131</v>
      </c>
      <c r="R29"/>
      <c r="S29" s="20"/>
      <c r="T29" s="19"/>
    </row>
    <row r="30" spans="2:32" ht="23.1" customHeight="1" x14ac:dyDescent="0.25">
      <c r="B30" s="22" t="s">
        <v>57</v>
      </c>
      <c r="C30" s="49">
        <v>24</v>
      </c>
      <c r="D30" s="49">
        <v>16</v>
      </c>
      <c r="E30" s="49">
        <v>3</v>
      </c>
      <c r="F30" s="49">
        <v>5</v>
      </c>
      <c r="G30" s="49">
        <v>0</v>
      </c>
      <c r="H30" s="49">
        <v>0</v>
      </c>
      <c r="I30" s="49">
        <v>5</v>
      </c>
      <c r="J30" s="49">
        <v>4</v>
      </c>
      <c r="K30" s="49">
        <v>0</v>
      </c>
      <c r="L30" s="49">
        <v>1</v>
      </c>
      <c r="M30" s="49">
        <v>51</v>
      </c>
      <c r="N30" s="49">
        <v>0</v>
      </c>
      <c r="O30" s="15">
        <f t="shared" si="0"/>
        <v>58</v>
      </c>
      <c r="P30" s="15">
        <f t="shared" si="1"/>
        <v>109</v>
      </c>
    </row>
    <row r="31" spans="2:32" ht="23.1" customHeight="1" x14ac:dyDescent="0.25">
      <c r="B31" s="23" t="s">
        <v>58</v>
      </c>
      <c r="C31" s="49">
        <v>15</v>
      </c>
      <c r="D31" s="49">
        <v>9</v>
      </c>
      <c r="E31" s="49">
        <v>4</v>
      </c>
      <c r="F31" s="49">
        <v>3</v>
      </c>
      <c r="G31" s="49">
        <v>0</v>
      </c>
      <c r="H31" s="49">
        <v>0</v>
      </c>
      <c r="I31" s="49">
        <v>7</v>
      </c>
      <c r="J31" s="49">
        <v>5</v>
      </c>
      <c r="K31" s="49">
        <v>4</v>
      </c>
      <c r="L31" s="49">
        <v>0</v>
      </c>
      <c r="M31" s="49">
        <v>49</v>
      </c>
      <c r="N31" s="49">
        <v>0</v>
      </c>
      <c r="O31" s="15">
        <f t="shared" si="0"/>
        <v>47</v>
      </c>
      <c r="P31" s="15">
        <f t="shared" si="1"/>
        <v>96</v>
      </c>
    </row>
    <row r="32" spans="2:32" ht="23.1" customHeight="1" x14ac:dyDescent="0.25">
      <c r="B32" s="23" t="s">
        <v>59</v>
      </c>
      <c r="C32" s="49">
        <v>24</v>
      </c>
      <c r="D32" s="49">
        <v>20</v>
      </c>
      <c r="E32" s="49">
        <v>6</v>
      </c>
      <c r="F32" s="49">
        <v>2</v>
      </c>
      <c r="G32" s="49">
        <v>2</v>
      </c>
      <c r="H32" s="49">
        <v>0</v>
      </c>
      <c r="I32" s="49">
        <v>7</v>
      </c>
      <c r="J32" s="49">
        <v>1</v>
      </c>
      <c r="K32" s="49">
        <v>0</v>
      </c>
      <c r="L32" s="49">
        <v>0</v>
      </c>
      <c r="M32" s="49">
        <v>49</v>
      </c>
      <c r="N32" s="49">
        <v>0</v>
      </c>
      <c r="O32" s="15">
        <f t="shared" si="0"/>
        <v>62</v>
      </c>
      <c r="P32" s="15">
        <f t="shared" si="1"/>
        <v>111</v>
      </c>
    </row>
    <row r="33" spans="2:20" ht="23.1" customHeight="1" x14ac:dyDescent="0.25">
      <c r="B33" s="22" t="s">
        <v>60</v>
      </c>
      <c r="C33" s="49">
        <v>22</v>
      </c>
      <c r="D33" s="49">
        <v>17</v>
      </c>
      <c r="E33" s="49">
        <v>5</v>
      </c>
      <c r="F33" s="49">
        <v>5</v>
      </c>
      <c r="G33" s="49">
        <v>0</v>
      </c>
      <c r="H33" s="49">
        <v>0</v>
      </c>
      <c r="I33" s="49">
        <v>6</v>
      </c>
      <c r="J33" s="49">
        <v>1</v>
      </c>
      <c r="K33" s="49">
        <v>0</v>
      </c>
      <c r="L33" s="49">
        <v>0</v>
      </c>
      <c r="M33" s="49">
        <v>44</v>
      </c>
      <c r="N33" s="49">
        <v>0</v>
      </c>
      <c r="O33" s="15">
        <f t="shared" si="0"/>
        <v>56</v>
      </c>
      <c r="P33" s="15">
        <f t="shared" si="1"/>
        <v>100</v>
      </c>
    </row>
    <row r="34" spans="2:20" ht="23.1" customHeight="1" x14ac:dyDescent="0.25">
      <c r="B34" s="23" t="s">
        <v>61</v>
      </c>
      <c r="C34" s="49">
        <v>17</v>
      </c>
      <c r="D34" s="49">
        <v>9</v>
      </c>
      <c r="E34" s="49">
        <v>5</v>
      </c>
      <c r="F34" s="49">
        <v>3</v>
      </c>
      <c r="G34" s="49">
        <v>0</v>
      </c>
      <c r="H34" s="49">
        <v>0</v>
      </c>
      <c r="I34" s="49">
        <v>5</v>
      </c>
      <c r="J34" s="49">
        <v>2</v>
      </c>
      <c r="K34" s="49">
        <v>2</v>
      </c>
      <c r="L34" s="49">
        <v>0</v>
      </c>
      <c r="M34" s="49">
        <v>37</v>
      </c>
      <c r="N34" s="49">
        <v>0</v>
      </c>
      <c r="O34" s="15">
        <f t="shared" si="0"/>
        <v>43</v>
      </c>
      <c r="P34" s="15">
        <f t="shared" si="1"/>
        <v>80</v>
      </c>
    </row>
    <row r="35" spans="2:20" ht="23.1" customHeight="1" x14ac:dyDescent="0.25">
      <c r="B35" s="23" t="s">
        <v>62</v>
      </c>
      <c r="C35" s="49">
        <v>15</v>
      </c>
      <c r="D35" s="49">
        <v>10</v>
      </c>
      <c r="E35" s="49">
        <v>3</v>
      </c>
      <c r="F35" s="49">
        <v>4</v>
      </c>
      <c r="G35" s="49">
        <v>0</v>
      </c>
      <c r="H35" s="49">
        <v>0</v>
      </c>
      <c r="I35" s="49">
        <v>6</v>
      </c>
      <c r="J35" s="49">
        <v>2</v>
      </c>
      <c r="K35" s="49">
        <v>1</v>
      </c>
      <c r="L35" s="49">
        <v>0</v>
      </c>
      <c r="M35" s="49">
        <v>37</v>
      </c>
      <c r="N35" s="49">
        <v>0</v>
      </c>
      <c r="O35" s="15">
        <f t="shared" si="0"/>
        <v>41</v>
      </c>
      <c r="P35" s="15">
        <f t="shared" si="1"/>
        <v>78</v>
      </c>
    </row>
    <row r="36" spans="2:20" ht="23.1" customHeight="1" x14ac:dyDescent="0.25">
      <c r="B36" s="23" t="s">
        <v>63</v>
      </c>
      <c r="C36" s="49">
        <v>5</v>
      </c>
      <c r="D36" s="49">
        <v>11</v>
      </c>
      <c r="E36" s="49">
        <v>2</v>
      </c>
      <c r="F36" s="49">
        <v>3</v>
      </c>
      <c r="G36" s="49">
        <v>0</v>
      </c>
      <c r="H36" s="49">
        <v>0</v>
      </c>
      <c r="I36" s="49">
        <v>0</v>
      </c>
      <c r="J36" s="49">
        <v>0</v>
      </c>
      <c r="K36" s="49">
        <v>0</v>
      </c>
      <c r="L36" s="49">
        <v>0</v>
      </c>
      <c r="M36" s="49">
        <v>30</v>
      </c>
      <c r="N36" s="49">
        <v>0</v>
      </c>
      <c r="O36" s="15">
        <f t="shared" si="0"/>
        <v>21</v>
      </c>
      <c r="P36" s="15">
        <f t="shared" si="1"/>
        <v>51</v>
      </c>
    </row>
    <row r="37" spans="2:20" ht="23.1" customHeight="1" x14ac:dyDescent="0.25">
      <c r="B37" s="22" t="s">
        <v>64</v>
      </c>
      <c r="C37" s="49">
        <v>11</v>
      </c>
      <c r="D37" s="49">
        <v>13</v>
      </c>
      <c r="E37" s="49">
        <v>3</v>
      </c>
      <c r="F37" s="49">
        <v>2</v>
      </c>
      <c r="G37" s="49">
        <v>0</v>
      </c>
      <c r="H37" s="49">
        <v>0</v>
      </c>
      <c r="I37" s="49">
        <v>1</v>
      </c>
      <c r="J37" s="49">
        <v>1</v>
      </c>
      <c r="K37" s="49">
        <v>1</v>
      </c>
      <c r="L37" s="49">
        <v>0</v>
      </c>
      <c r="M37" s="49">
        <v>25</v>
      </c>
      <c r="N37" s="49">
        <v>0</v>
      </c>
      <c r="O37" s="15">
        <f t="shared" si="0"/>
        <v>32</v>
      </c>
      <c r="P37" s="15">
        <f t="shared" si="1"/>
        <v>57</v>
      </c>
    </row>
    <row r="38" spans="2:20" ht="23.1" customHeight="1" x14ac:dyDescent="0.25">
      <c r="B38" s="23" t="s">
        <v>65</v>
      </c>
      <c r="C38" s="49">
        <v>25</v>
      </c>
      <c r="D38" s="49">
        <v>4</v>
      </c>
      <c r="E38" s="49">
        <v>6</v>
      </c>
      <c r="F38" s="49">
        <v>3</v>
      </c>
      <c r="G38" s="49">
        <v>0</v>
      </c>
      <c r="H38" s="49">
        <v>0</v>
      </c>
      <c r="I38" s="49">
        <v>5</v>
      </c>
      <c r="J38" s="49">
        <v>0</v>
      </c>
      <c r="K38" s="49">
        <v>0</v>
      </c>
      <c r="L38" s="49">
        <v>0</v>
      </c>
      <c r="M38" s="49">
        <v>28</v>
      </c>
      <c r="N38" s="49">
        <v>0</v>
      </c>
      <c r="O38" s="15">
        <f t="shared" si="0"/>
        <v>43</v>
      </c>
      <c r="P38" s="15">
        <f t="shared" si="1"/>
        <v>71</v>
      </c>
    </row>
    <row r="39" spans="2:20" ht="23.1" customHeight="1" x14ac:dyDescent="0.25">
      <c r="B39" s="23" t="s">
        <v>66</v>
      </c>
      <c r="C39" s="49">
        <v>14</v>
      </c>
      <c r="D39" s="49">
        <v>5</v>
      </c>
      <c r="E39" s="49">
        <v>5</v>
      </c>
      <c r="F39" s="49">
        <v>3</v>
      </c>
      <c r="G39" s="49">
        <v>0</v>
      </c>
      <c r="H39" s="49">
        <v>0</v>
      </c>
      <c r="I39" s="49">
        <v>3</v>
      </c>
      <c r="J39" s="49">
        <v>0</v>
      </c>
      <c r="K39" s="49">
        <v>0</v>
      </c>
      <c r="L39" s="49">
        <v>0</v>
      </c>
      <c r="M39" s="49">
        <v>24</v>
      </c>
      <c r="N39" s="49">
        <v>0</v>
      </c>
      <c r="O39" s="15">
        <f t="shared" si="0"/>
        <v>30</v>
      </c>
      <c r="P39" s="15">
        <f t="shared" si="1"/>
        <v>54</v>
      </c>
    </row>
    <row r="40" spans="2:20" ht="23.1" customHeight="1" x14ac:dyDescent="0.25">
      <c r="B40" s="23" t="s">
        <v>67</v>
      </c>
      <c r="C40" s="49">
        <v>18</v>
      </c>
      <c r="D40" s="49">
        <v>3</v>
      </c>
      <c r="E40" s="49">
        <v>4</v>
      </c>
      <c r="F40" s="49">
        <v>2</v>
      </c>
      <c r="G40" s="49">
        <v>0</v>
      </c>
      <c r="H40" s="49">
        <v>0</v>
      </c>
      <c r="I40" s="49">
        <v>5</v>
      </c>
      <c r="J40" s="49">
        <v>1</v>
      </c>
      <c r="K40" s="49">
        <v>0</v>
      </c>
      <c r="L40" s="49">
        <v>0</v>
      </c>
      <c r="M40" s="49">
        <v>23</v>
      </c>
      <c r="N40" s="49">
        <v>0</v>
      </c>
      <c r="O40" s="15">
        <f t="shared" si="0"/>
        <v>33</v>
      </c>
      <c r="P40" s="15">
        <f t="shared" si="1"/>
        <v>56</v>
      </c>
    </row>
    <row r="41" spans="2:20" ht="23.1" customHeight="1" x14ac:dyDescent="0.25">
      <c r="B41" s="22" t="s">
        <v>68</v>
      </c>
      <c r="C41" s="49">
        <v>15</v>
      </c>
      <c r="D41" s="49">
        <v>8</v>
      </c>
      <c r="E41" s="49">
        <v>3</v>
      </c>
      <c r="F41" s="49">
        <v>1</v>
      </c>
      <c r="G41" s="49">
        <v>1</v>
      </c>
      <c r="H41" s="49">
        <v>1</v>
      </c>
      <c r="I41" s="49">
        <v>5</v>
      </c>
      <c r="J41" s="49">
        <v>1</v>
      </c>
      <c r="K41" s="49">
        <v>0</v>
      </c>
      <c r="L41" s="49">
        <v>0</v>
      </c>
      <c r="M41" s="49">
        <v>35</v>
      </c>
      <c r="N41" s="49">
        <v>0</v>
      </c>
      <c r="O41" s="15">
        <f t="shared" si="0"/>
        <v>35</v>
      </c>
      <c r="P41" s="15">
        <f t="shared" si="1"/>
        <v>70</v>
      </c>
    </row>
    <row r="42" spans="2:20" ht="23.1" customHeight="1" x14ac:dyDescent="0.25">
      <c r="B42" s="23" t="s">
        <v>69</v>
      </c>
      <c r="C42" s="49">
        <v>24</v>
      </c>
      <c r="D42" s="49">
        <v>16</v>
      </c>
      <c r="E42" s="49">
        <v>3</v>
      </c>
      <c r="F42" s="49">
        <v>7</v>
      </c>
      <c r="G42" s="49">
        <v>0</v>
      </c>
      <c r="H42" s="49">
        <v>2</v>
      </c>
      <c r="I42" s="49">
        <v>9</v>
      </c>
      <c r="J42" s="49">
        <v>2</v>
      </c>
      <c r="K42" s="49">
        <v>0</v>
      </c>
      <c r="L42" s="49">
        <v>0</v>
      </c>
      <c r="M42" s="49">
        <v>39</v>
      </c>
      <c r="N42" s="49">
        <v>0</v>
      </c>
      <c r="O42" s="15">
        <f t="shared" si="0"/>
        <v>63</v>
      </c>
      <c r="P42" s="15">
        <f t="shared" si="1"/>
        <v>102</v>
      </c>
    </row>
    <row r="43" spans="2:20" ht="23.1" customHeight="1" x14ac:dyDescent="0.25">
      <c r="B43" s="22" t="s">
        <v>70</v>
      </c>
      <c r="C43" s="49">
        <v>28</v>
      </c>
      <c r="D43" s="49">
        <v>13</v>
      </c>
      <c r="E43" s="49">
        <v>2</v>
      </c>
      <c r="F43" s="49">
        <v>3</v>
      </c>
      <c r="G43" s="49">
        <v>2</v>
      </c>
      <c r="H43" s="49">
        <v>0</v>
      </c>
      <c r="I43" s="49">
        <v>1</v>
      </c>
      <c r="J43" s="49">
        <v>3</v>
      </c>
      <c r="K43" s="49">
        <v>2</v>
      </c>
      <c r="L43" s="49">
        <v>0</v>
      </c>
      <c r="M43" s="49">
        <v>49</v>
      </c>
      <c r="N43" s="49">
        <v>0</v>
      </c>
      <c r="O43" s="15">
        <f t="shared" si="0"/>
        <v>54</v>
      </c>
      <c r="P43" s="15">
        <f t="shared" si="1"/>
        <v>103</v>
      </c>
    </row>
    <row r="44" spans="2:20" ht="23.1" customHeight="1" x14ac:dyDescent="0.25">
      <c r="B44" s="24" t="s">
        <v>71</v>
      </c>
      <c r="C44" s="49">
        <v>25</v>
      </c>
      <c r="D44" s="49">
        <v>11</v>
      </c>
      <c r="E44" s="49">
        <v>3</v>
      </c>
      <c r="F44" s="49">
        <v>4</v>
      </c>
      <c r="G44" s="49">
        <v>0</v>
      </c>
      <c r="H44" s="49">
        <v>0</v>
      </c>
      <c r="I44" s="49">
        <v>5</v>
      </c>
      <c r="J44" s="49">
        <v>2</v>
      </c>
      <c r="K44" s="49">
        <v>0</v>
      </c>
      <c r="L44" s="49">
        <v>0</v>
      </c>
      <c r="M44" s="49">
        <v>42</v>
      </c>
      <c r="N44" s="49">
        <v>0</v>
      </c>
      <c r="O44" s="15">
        <f t="shared" si="0"/>
        <v>50</v>
      </c>
      <c r="P44" s="15">
        <f t="shared" si="1"/>
        <v>92</v>
      </c>
    </row>
    <row r="45" spans="2:20" ht="23.1" customHeight="1" x14ac:dyDescent="0.25">
      <c r="B45" s="22" t="s">
        <v>72</v>
      </c>
      <c r="C45" s="49">
        <v>30</v>
      </c>
      <c r="D45" s="49">
        <v>10</v>
      </c>
      <c r="E45" s="49">
        <v>4</v>
      </c>
      <c r="F45" s="49">
        <v>2</v>
      </c>
      <c r="G45" s="49">
        <v>1</v>
      </c>
      <c r="H45" s="49">
        <v>0</v>
      </c>
      <c r="I45" s="49">
        <v>10</v>
      </c>
      <c r="J45" s="49">
        <v>0</v>
      </c>
      <c r="K45" s="49">
        <v>0</v>
      </c>
      <c r="L45" s="49">
        <v>0</v>
      </c>
      <c r="M45" s="49">
        <v>50</v>
      </c>
      <c r="N45" s="49">
        <v>0</v>
      </c>
      <c r="O45" s="15">
        <f t="shared" si="0"/>
        <v>57</v>
      </c>
      <c r="P45" s="15">
        <f t="shared" si="1"/>
        <v>107</v>
      </c>
    </row>
    <row r="46" spans="2:20" ht="23.1" customHeight="1" x14ac:dyDescent="0.25">
      <c r="B46" s="23" t="s">
        <v>73</v>
      </c>
      <c r="C46" s="49">
        <v>27</v>
      </c>
      <c r="D46" s="49">
        <v>21</v>
      </c>
      <c r="E46" s="49">
        <v>6</v>
      </c>
      <c r="F46" s="49">
        <v>4</v>
      </c>
      <c r="G46" s="49">
        <v>0</v>
      </c>
      <c r="H46" s="49">
        <v>0</v>
      </c>
      <c r="I46" s="49">
        <v>4</v>
      </c>
      <c r="J46" s="49">
        <v>1</v>
      </c>
      <c r="K46" s="49">
        <v>0</v>
      </c>
      <c r="L46" s="49">
        <v>0</v>
      </c>
      <c r="M46" s="49">
        <v>55</v>
      </c>
      <c r="N46" s="49">
        <v>0</v>
      </c>
      <c r="O46" s="15">
        <f t="shared" si="0"/>
        <v>63</v>
      </c>
      <c r="P46" s="15">
        <f t="shared" si="1"/>
        <v>118</v>
      </c>
      <c r="R46" s="8"/>
      <c r="T46"/>
    </row>
    <row r="47" spans="2:20" ht="23.1" customHeight="1" x14ac:dyDescent="0.25">
      <c r="B47" s="23" t="s">
        <v>74</v>
      </c>
      <c r="C47" s="49">
        <v>32</v>
      </c>
      <c r="D47" s="49">
        <v>18</v>
      </c>
      <c r="E47" s="49">
        <v>9</v>
      </c>
      <c r="F47" s="49">
        <v>3</v>
      </c>
      <c r="G47" s="49">
        <v>1</v>
      </c>
      <c r="H47" s="49">
        <v>0</v>
      </c>
      <c r="I47" s="49">
        <v>3</v>
      </c>
      <c r="J47" s="49">
        <v>0</v>
      </c>
      <c r="K47" s="49">
        <v>0</v>
      </c>
      <c r="L47" s="49">
        <v>1</v>
      </c>
      <c r="M47" s="49">
        <v>69</v>
      </c>
      <c r="N47" s="49">
        <v>0</v>
      </c>
      <c r="O47" s="15">
        <f t="shared" si="0"/>
        <v>67</v>
      </c>
      <c r="P47" s="15">
        <f t="shared" si="1"/>
        <v>136</v>
      </c>
      <c r="R47" s="8"/>
      <c r="T47"/>
    </row>
    <row r="48" spans="2:20" ht="23.1" customHeight="1" x14ac:dyDescent="0.25">
      <c r="B48" s="23" t="s">
        <v>75</v>
      </c>
      <c r="C48" s="49">
        <v>35</v>
      </c>
      <c r="D48" s="49">
        <v>19</v>
      </c>
      <c r="E48" s="49">
        <v>4</v>
      </c>
      <c r="F48" s="49">
        <v>5</v>
      </c>
      <c r="G48" s="49">
        <v>0</v>
      </c>
      <c r="H48" s="49">
        <v>0</v>
      </c>
      <c r="I48" s="49">
        <v>4</v>
      </c>
      <c r="J48" s="49">
        <v>0</v>
      </c>
      <c r="K48" s="49">
        <v>0</v>
      </c>
      <c r="L48" s="49">
        <v>0</v>
      </c>
      <c r="M48" s="49">
        <v>74</v>
      </c>
      <c r="N48" s="49">
        <v>0</v>
      </c>
      <c r="O48" s="15">
        <f t="shared" si="0"/>
        <v>67</v>
      </c>
      <c r="P48" s="15">
        <f t="shared" si="1"/>
        <v>141</v>
      </c>
      <c r="R48" s="8"/>
      <c r="T48"/>
    </row>
    <row r="49" spans="2:20" ht="23.1" customHeight="1" x14ac:dyDescent="0.25">
      <c r="B49" s="22" t="s">
        <v>76</v>
      </c>
      <c r="C49" s="49">
        <v>39</v>
      </c>
      <c r="D49" s="49">
        <v>24</v>
      </c>
      <c r="E49" s="49">
        <v>12</v>
      </c>
      <c r="F49" s="49">
        <v>4</v>
      </c>
      <c r="G49" s="49">
        <v>2</v>
      </c>
      <c r="H49" s="49">
        <v>1</v>
      </c>
      <c r="I49" s="49">
        <v>6</v>
      </c>
      <c r="J49" s="49">
        <v>0</v>
      </c>
      <c r="K49" s="49">
        <v>0</v>
      </c>
      <c r="L49" s="49">
        <v>0</v>
      </c>
      <c r="M49" s="49">
        <v>60</v>
      </c>
      <c r="N49" s="49">
        <v>0</v>
      </c>
      <c r="O49" s="15">
        <f t="shared" si="0"/>
        <v>88</v>
      </c>
      <c r="P49" s="15">
        <f t="shared" si="1"/>
        <v>148</v>
      </c>
      <c r="R49" s="8"/>
      <c r="T49"/>
    </row>
    <row r="50" spans="2:20" ht="23.1" customHeight="1" x14ac:dyDescent="0.25">
      <c r="B50" s="23" t="s">
        <v>77</v>
      </c>
      <c r="C50" s="49">
        <v>38</v>
      </c>
      <c r="D50" s="49">
        <v>11</v>
      </c>
      <c r="E50" s="49">
        <v>2</v>
      </c>
      <c r="F50" s="49">
        <v>7</v>
      </c>
      <c r="G50" s="49">
        <v>1</v>
      </c>
      <c r="H50" s="49">
        <v>0</v>
      </c>
      <c r="I50" s="49">
        <v>3</v>
      </c>
      <c r="J50" s="49">
        <v>1</v>
      </c>
      <c r="K50" s="49">
        <v>0</v>
      </c>
      <c r="L50" s="49">
        <v>0</v>
      </c>
      <c r="M50" s="49">
        <v>67</v>
      </c>
      <c r="N50" s="49">
        <v>0</v>
      </c>
      <c r="O50" s="15">
        <f t="shared" si="0"/>
        <v>63</v>
      </c>
      <c r="P50" s="15">
        <f t="shared" si="1"/>
        <v>130</v>
      </c>
      <c r="R50" s="8"/>
      <c r="T50"/>
    </row>
    <row r="51" spans="2:20" ht="23.1" customHeight="1" x14ac:dyDescent="0.25">
      <c r="B51" s="23" t="s">
        <v>78</v>
      </c>
      <c r="C51" s="49">
        <v>33</v>
      </c>
      <c r="D51" s="49">
        <v>14</v>
      </c>
      <c r="E51" s="49">
        <v>4</v>
      </c>
      <c r="F51" s="49">
        <v>3</v>
      </c>
      <c r="G51" s="49">
        <v>0</v>
      </c>
      <c r="H51" s="49">
        <v>0</v>
      </c>
      <c r="I51" s="49">
        <v>4</v>
      </c>
      <c r="J51" s="49">
        <v>0</v>
      </c>
      <c r="K51" s="49">
        <v>0</v>
      </c>
      <c r="L51" s="49">
        <v>0</v>
      </c>
      <c r="M51" s="49">
        <v>64</v>
      </c>
      <c r="N51" s="49">
        <v>0</v>
      </c>
      <c r="O51" s="15">
        <f t="shared" si="0"/>
        <v>58</v>
      </c>
      <c r="P51" s="15">
        <f t="shared" si="1"/>
        <v>122</v>
      </c>
      <c r="R51" s="8"/>
      <c r="T51"/>
    </row>
    <row r="52" spans="2:20" ht="23.1" customHeight="1" x14ac:dyDescent="0.25">
      <c r="B52" s="23" t="s">
        <v>79</v>
      </c>
      <c r="C52" s="49">
        <v>37</v>
      </c>
      <c r="D52" s="49">
        <v>17</v>
      </c>
      <c r="E52" s="49">
        <v>4</v>
      </c>
      <c r="F52" s="49">
        <v>3</v>
      </c>
      <c r="G52" s="49">
        <v>0</v>
      </c>
      <c r="H52" s="49">
        <v>0</v>
      </c>
      <c r="I52" s="49">
        <v>1</v>
      </c>
      <c r="J52" s="49">
        <v>0</v>
      </c>
      <c r="K52" s="49">
        <v>0</v>
      </c>
      <c r="L52" s="49">
        <v>0</v>
      </c>
      <c r="M52" s="49">
        <v>71</v>
      </c>
      <c r="N52" s="49">
        <v>0</v>
      </c>
      <c r="O52" s="15">
        <f t="shared" si="0"/>
        <v>62</v>
      </c>
      <c r="P52" s="15">
        <f t="shared" si="1"/>
        <v>133</v>
      </c>
      <c r="R52" s="8"/>
      <c r="T52"/>
    </row>
    <row r="53" spans="2:20" ht="23.1" customHeight="1" x14ac:dyDescent="0.25">
      <c r="B53" s="22" t="s">
        <v>80</v>
      </c>
      <c r="C53" s="49">
        <v>35</v>
      </c>
      <c r="D53" s="49">
        <v>15</v>
      </c>
      <c r="E53" s="49">
        <v>2</v>
      </c>
      <c r="F53" s="49">
        <v>4</v>
      </c>
      <c r="G53" s="49">
        <v>1</v>
      </c>
      <c r="H53" s="49">
        <v>0</v>
      </c>
      <c r="I53" s="49">
        <v>3</v>
      </c>
      <c r="J53" s="49">
        <v>0</v>
      </c>
      <c r="K53" s="49">
        <v>0</v>
      </c>
      <c r="L53" s="49">
        <v>0</v>
      </c>
      <c r="M53" s="49">
        <v>64</v>
      </c>
      <c r="N53" s="49">
        <v>0</v>
      </c>
      <c r="O53" s="15">
        <f t="shared" si="0"/>
        <v>60</v>
      </c>
      <c r="P53" s="15">
        <f t="shared" si="1"/>
        <v>124</v>
      </c>
      <c r="R53" s="8"/>
      <c r="T53"/>
    </row>
    <row r="54" spans="2:20" ht="23.1" customHeight="1" x14ac:dyDescent="0.25">
      <c r="B54" s="22" t="s">
        <v>81</v>
      </c>
      <c r="C54" s="49">
        <v>42</v>
      </c>
      <c r="D54" s="49">
        <v>22</v>
      </c>
      <c r="E54" s="49">
        <v>7</v>
      </c>
      <c r="F54" s="49">
        <v>2</v>
      </c>
      <c r="G54" s="49">
        <v>2</v>
      </c>
      <c r="H54" s="49">
        <v>0</v>
      </c>
      <c r="I54" s="49">
        <v>3</v>
      </c>
      <c r="J54" s="49">
        <v>0</v>
      </c>
      <c r="K54" s="49">
        <v>0</v>
      </c>
      <c r="L54" s="49">
        <v>0</v>
      </c>
      <c r="M54" s="49">
        <v>86</v>
      </c>
      <c r="N54" s="49">
        <v>0</v>
      </c>
      <c r="O54" s="15">
        <f t="shared" si="0"/>
        <v>78</v>
      </c>
      <c r="P54" s="15">
        <f t="shared" si="1"/>
        <v>164</v>
      </c>
      <c r="R54" s="8"/>
      <c r="T54"/>
    </row>
    <row r="55" spans="2:20" ht="23.1" customHeight="1" x14ac:dyDescent="0.25">
      <c r="B55" s="22" t="s">
        <v>82</v>
      </c>
      <c r="C55" s="49">
        <v>34</v>
      </c>
      <c r="D55" s="49">
        <v>20</v>
      </c>
      <c r="E55" s="49">
        <v>4</v>
      </c>
      <c r="F55" s="49">
        <v>6</v>
      </c>
      <c r="G55" s="49">
        <v>0</v>
      </c>
      <c r="H55" s="49">
        <v>0</v>
      </c>
      <c r="I55" s="49">
        <v>4</v>
      </c>
      <c r="J55" s="49">
        <v>1</v>
      </c>
      <c r="K55" s="49">
        <v>0</v>
      </c>
      <c r="L55" s="49">
        <v>0</v>
      </c>
      <c r="M55" s="49">
        <v>75</v>
      </c>
      <c r="N55" s="49">
        <v>0</v>
      </c>
      <c r="O55" s="15">
        <f t="shared" si="0"/>
        <v>69</v>
      </c>
      <c r="P55" s="15">
        <f t="shared" si="1"/>
        <v>144</v>
      </c>
      <c r="R55" s="8"/>
      <c r="T55"/>
    </row>
    <row r="56" spans="2:20" ht="23.1" customHeight="1" x14ac:dyDescent="0.25">
      <c r="B56" s="22" t="s">
        <v>83</v>
      </c>
      <c r="C56" s="49">
        <v>36</v>
      </c>
      <c r="D56" s="49">
        <v>18</v>
      </c>
      <c r="E56" s="49">
        <v>8</v>
      </c>
      <c r="F56" s="49">
        <v>7</v>
      </c>
      <c r="G56" s="49">
        <v>1</v>
      </c>
      <c r="H56" s="49">
        <v>0</v>
      </c>
      <c r="I56" s="49">
        <v>8</v>
      </c>
      <c r="J56" s="49">
        <v>0</v>
      </c>
      <c r="K56" s="49">
        <v>0</v>
      </c>
      <c r="L56" s="49">
        <v>0</v>
      </c>
      <c r="M56" s="49">
        <v>90</v>
      </c>
      <c r="N56" s="49">
        <v>0</v>
      </c>
      <c r="O56" s="15">
        <f t="shared" si="0"/>
        <v>78</v>
      </c>
      <c r="P56" s="15">
        <f t="shared" si="1"/>
        <v>168</v>
      </c>
      <c r="R56" s="8"/>
      <c r="T56"/>
    </row>
    <row r="57" spans="2:20" ht="23.1" customHeight="1" x14ac:dyDescent="0.25">
      <c r="B57" s="22" t="s">
        <v>84</v>
      </c>
      <c r="C57" s="49">
        <v>41</v>
      </c>
      <c r="D57" s="49">
        <v>13</v>
      </c>
      <c r="E57" s="49">
        <v>7</v>
      </c>
      <c r="F57" s="49">
        <v>5</v>
      </c>
      <c r="G57" s="49">
        <v>0</v>
      </c>
      <c r="H57" s="49">
        <v>0</v>
      </c>
      <c r="I57" s="49">
        <v>5</v>
      </c>
      <c r="J57" s="49">
        <v>2</v>
      </c>
      <c r="K57" s="49">
        <v>1</v>
      </c>
      <c r="L57" s="49">
        <v>0</v>
      </c>
      <c r="M57" s="49">
        <v>86</v>
      </c>
      <c r="N57" s="49">
        <v>0</v>
      </c>
      <c r="O57" s="15">
        <f t="shared" si="0"/>
        <v>74</v>
      </c>
      <c r="P57" s="15">
        <f t="shared" si="1"/>
        <v>160</v>
      </c>
      <c r="R57" s="8"/>
      <c r="T57"/>
    </row>
    <row r="58" spans="2:20" ht="23.1" customHeight="1" x14ac:dyDescent="0.25">
      <c r="B58" s="25" t="s">
        <v>18</v>
      </c>
      <c r="C58" s="16">
        <f t="shared" ref="C58:P58" si="21">SUM(C10:C57)</f>
        <v>1384</v>
      </c>
      <c r="D58" s="16">
        <f t="shared" si="21"/>
        <v>681</v>
      </c>
      <c r="E58" s="16">
        <f t="shared" si="21"/>
        <v>218</v>
      </c>
      <c r="F58" s="16">
        <f t="shared" si="21"/>
        <v>187</v>
      </c>
      <c r="G58" s="16">
        <f t="shared" si="21"/>
        <v>18</v>
      </c>
      <c r="H58" s="16">
        <f t="shared" si="21"/>
        <v>10</v>
      </c>
      <c r="I58" s="16">
        <f t="shared" si="21"/>
        <v>220</v>
      </c>
      <c r="J58" s="16">
        <f t="shared" si="21"/>
        <v>52</v>
      </c>
      <c r="K58" s="16">
        <f t="shared" si="21"/>
        <v>19</v>
      </c>
      <c r="L58" s="16">
        <f t="shared" si="21"/>
        <v>7</v>
      </c>
      <c r="M58" s="16">
        <f t="shared" si="21"/>
        <v>3040</v>
      </c>
      <c r="N58" s="16">
        <f t="shared" si="21"/>
        <v>0</v>
      </c>
      <c r="O58" s="16">
        <f t="shared" si="21"/>
        <v>2796</v>
      </c>
      <c r="P58" s="16">
        <f t="shared" si="21"/>
        <v>5836</v>
      </c>
      <c r="R58" s="8"/>
      <c r="T58"/>
    </row>
    <row r="59" spans="2:20" ht="23.1" customHeight="1" x14ac:dyDescent="0.25">
      <c r="B59" s="25" t="s">
        <v>93</v>
      </c>
      <c r="C59" s="42">
        <f t="shared" ref="C59:N59" si="22">C58/$P$58</f>
        <v>0.23714873200822481</v>
      </c>
      <c r="D59" s="42">
        <f t="shared" si="22"/>
        <v>0.11668951336531871</v>
      </c>
      <c r="E59" s="42">
        <f t="shared" si="22"/>
        <v>3.7354352296093213E-2</v>
      </c>
      <c r="F59" s="42">
        <f t="shared" si="22"/>
        <v>3.2042494859492801E-2</v>
      </c>
      <c r="G59" s="42">
        <f t="shared" si="22"/>
        <v>3.0843043180260451E-3</v>
      </c>
      <c r="H59" s="42">
        <f t="shared" si="22"/>
        <v>1.7135023989033585E-3</v>
      </c>
      <c r="I59" s="42">
        <f t="shared" si="22"/>
        <v>3.7697052775873888E-2</v>
      </c>
      <c r="J59" s="42">
        <f t="shared" si="22"/>
        <v>8.9102124742974648E-3</v>
      </c>
      <c r="K59" s="42">
        <f t="shared" si="22"/>
        <v>3.2556545579163812E-3</v>
      </c>
      <c r="L59" s="42">
        <f t="shared" si="22"/>
        <v>1.199451679232351E-3</v>
      </c>
      <c r="M59" s="42">
        <f t="shared" si="22"/>
        <v>0.52090472926662101</v>
      </c>
      <c r="N59" s="42">
        <f t="shared" si="22"/>
        <v>0</v>
      </c>
      <c r="R59" s="8"/>
      <c r="T59"/>
    </row>
    <row r="60" spans="2:20" ht="23.1" customHeight="1" x14ac:dyDescent="0.25">
      <c r="B60" s="41" t="s">
        <v>94</v>
      </c>
      <c r="C60" s="43">
        <f>C58/$O$58</f>
        <v>0.49499284692417739</v>
      </c>
      <c r="D60" s="43">
        <f t="shared" ref="D60:N60" si="23">D58/$O$58</f>
        <v>0.24356223175965666</v>
      </c>
      <c r="E60" s="43">
        <f t="shared" si="23"/>
        <v>7.7968526466380542E-2</v>
      </c>
      <c r="F60" s="43">
        <f t="shared" si="23"/>
        <v>6.6881258941344779E-2</v>
      </c>
      <c r="G60" s="43">
        <f t="shared" si="23"/>
        <v>6.4377682403433476E-3</v>
      </c>
      <c r="H60" s="43">
        <f t="shared" si="23"/>
        <v>3.5765379113018598E-3</v>
      </c>
      <c r="I60" s="43">
        <f t="shared" si="23"/>
        <v>7.8683834048640919E-2</v>
      </c>
      <c r="J60" s="43">
        <f t="shared" si="23"/>
        <v>1.8597997138769671E-2</v>
      </c>
      <c r="K60" s="43">
        <f t="shared" si="23"/>
        <v>6.7954220314735336E-3</v>
      </c>
      <c r="L60" s="43">
        <f t="shared" si="23"/>
        <v>2.5035765379113019E-3</v>
      </c>
      <c r="M60" s="43"/>
      <c r="N60" s="43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2" tint="-0.249977111117893"/>
  </sheetPr>
  <dimension ref="A1:AF174"/>
  <sheetViews>
    <sheetView view="pageBreakPreview" topLeftCell="A94" zoomScale="60" workbookViewId="0">
      <selection activeCell="S6" sqref="S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3" t="s">
        <v>23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</row>
    <row r="2" spans="2:32" ht="20.100000000000001" customHeight="1" x14ac:dyDescent="0.25">
      <c r="B2" s="64" t="s">
        <v>95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 spans="2:32" ht="20.100000000000001" customHeight="1" x14ac:dyDescent="0.25">
      <c r="B3" s="21" t="s">
        <v>96</v>
      </c>
      <c r="C3" s="65" t="s">
        <v>188</v>
      </c>
      <c r="D3" s="65"/>
      <c r="E3" s="65"/>
      <c r="F3" s="65"/>
      <c r="G3" s="65"/>
      <c r="H3" s="21"/>
      <c r="I3" s="21"/>
      <c r="J3" s="21"/>
      <c r="K3" s="21"/>
      <c r="L3" s="21"/>
      <c r="M3" s="21"/>
      <c r="N3" s="21"/>
      <c r="O3" s="21"/>
      <c r="P3" s="21"/>
      <c r="R3"/>
      <c r="S3" s="19"/>
      <c r="T3" s="19"/>
    </row>
    <row r="4" spans="2:32" ht="20.100000000000001" customHeight="1" x14ac:dyDescent="0.25"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R4"/>
      <c r="S4" s="19"/>
      <c r="T4" s="19"/>
    </row>
    <row r="5" spans="2:32" ht="20.100000000000001" customHeight="1" x14ac:dyDescent="0.25">
      <c r="C5" s="2" t="s">
        <v>3</v>
      </c>
      <c r="D5" s="35" t="s">
        <v>189</v>
      </c>
      <c r="F5" s="40" t="s">
        <v>1</v>
      </c>
      <c r="G5" s="60" t="s">
        <v>190</v>
      </c>
      <c r="H5" s="61"/>
      <c r="I5" s="14"/>
      <c r="J5" s="2" t="s">
        <v>5</v>
      </c>
      <c r="K5" s="60" t="s">
        <v>185</v>
      </c>
      <c r="L5" s="61"/>
      <c r="M5" s="19"/>
      <c r="N5" s="19"/>
      <c r="R5"/>
      <c r="S5" s="19"/>
      <c r="T5" s="19"/>
    </row>
    <row r="6" spans="2:32" ht="23.25" customHeight="1" x14ac:dyDescent="0.25">
      <c r="C6" s="2" t="s">
        <v>4</v>
      </c>
      <c r="D6" s="60" t="s">
        <v>168</v>
      </c>
      <c r="E6" s="61"/>
      <c r="F6" s="2" t="s">
        <v>2</v>
      </c>
      <c r="G6" s="60" t="s">
        <v>191</v>
      </c>
      <c r="H6" s="61"/>
      <c r="J6" s="2" t="s">
        <v>21</v>
      </c>
      <c r="K6" s="60" t="s">
        <v>177</v>
      </c>
      <c r="L6" s="61"/>
      <c r="M6" s="19"/>
      <c r="N6" s="19"/>
      <c r="R6"/>
      <c r="S6" s="19"/>
      <c r="T6" s="19"/>
    </row>
    <row r="7" spans="2:32" ht="20.100000000000001" customHeight="1" x14ac:dyDescent="0.25">
      <c r="B7" s="2"/>
      <c r="I7" s="2"/>
      <c r="R7"/>
      <c r="S7" s="19"/>
      <c r="T7" s="19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2" t="s">
        <v>88</v>
      </c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6" t="s">
        <v>24</v>
      </c>
      <c r="T9" s="26" t="s">
        <v>25</v>
      </c>
      <c r="U9" s="26" t="s">
        <v>26</v>
      </c>
      <c r="V9" s="26" t="s">
        <v>27</v>
      </c>
      <c r="W9" s="26" t="s">
        <v>28</v>
      </c>
      <c r="X9" s="26" t="s">
        <v>29</v>
      </c>
      <c r="Y9" s="26" t="s">
        <v>30</v>
      </c>
      <c r="Z9" s="26" t="s">
        <v>31</v>
      </c>
      <c r="AA9" s="26" t="s">
        <v>32</v>
      </c>
      <c r="AB9" s="26" t="s">
        <v>33</v>
      </c>
      <c r="AC9" s="26" t="s">
        <v>34</v>
      </c>
      <c r="AD9" s="26" t="s">
        <v>35</v>
      </c>
      <c r="AE9" s="29" t="s">
        <v>89</v>
      </c>
      <c r="AF9" s="29" t="s">
        <v>22</v>
      </c>
    </row>
    <row r="10" spans="2:32" ht="23.1" customHeight="1" x14ac:dyDescent="0.25">
      <c r="B10" s="44" t="s">
        <v>37</v>
      </c>
      <c r="C10" s="49">
        <v>29</v>
      </c>
      <c r="D10" s="49">
        <v>19</v>
      </c>
      <c r="E10" s="49">
        <v>5</v>
      </c>
      <c r="F10" s="49">
        <v>23</v>
      </c>
      <c r="G10" s="49">
        <v>0</v>
      </c>
      <c r="H10" s="49">
        <v>0</v>
      </c>
      <c r="I10" s="49">
        <v>5</v>
      </c>
      <c r="J10" s="49">
        <v>0</v>
      </c>
      <c r="K10" s="49">
        <v>1</v>
      </c>
      <c r="L10" s="49">
        <v>0</v>
      </c>
      <c r="M10" s="49">
        <v>56</v>
      </c>
      <c r="N10" s="49">
        <v>0</v>
      </c>
      <c r="O10" s="17">
        <f t="shared" ref="O10:O73" si="0">SUM(C10:L10,N10)</f>
        <v>82</v>
      </c>
      <c r="P10" s="17">
        <f t="shared" ref="P10:P73" si="1">SUM(C10:N10)</f>
        <v>138</v>
      </c>
      <c r="R10" s="1" t="s">
        <v>6</v>
      </c>
      <c r="S10" s="17">
        <f t="shared" ref="S10:AF10" si="2">SUM(C10:C13)</f>
        <v>147</v>
      </c>
      <c r="T10" s="17">
        <f t="shared" si="2"/>
        <v>90</v>
      </c>
      <c r="U10" s="17">
        <f t="shared" si="2"/>
        <v>21</v>
      </c>
      <c r="V10" s="17">
        <f t="shared" si="2"/>
        <v>70</v>
      </c>
      <c r="W10" s="17">
        <f t="shared" si="2"/>
        <v>0</v>
      </c>
      <c r="X10" s="17">
        <f t="shared" si="2"/>
        <v>0</v>
      </c>
      <c r="Y10" s="17">
        <f t="shared" si="2"/>
        <v>17</v>
      </c>
      <c r="Z10" s="17">
        <f t="shared" si="2"/>
        <v>2</v>
      </c>
      <c r="AA10" s="17">
        <f t="shared" si="2"/>
        <v>2</v>
      </c>
      <c r="AB10" s="17">
        <f t="shared" si="2"/>
        <v>0</v>
      </c>
      <c r="AC10" s="17">
        <f t="shared" si="2"/>
        <v>282</v>
      </c>
      <c r="AD10" s="17">
        <f t="shared" si="2"/>
        <v>0</v>
      </c>
      <c r="AE10" s="30">
        <f t="shared" si="2"/>
        <v>349</v>
      </c>
      <c r="AF10" s="30">
        <f t="shared" si="2"/>
        <v>631</v>
      </c>
    </row>
    <row r="11" spans="2:32" s="6" customFormat="1" ht="23.1" customHeight="1" x14ac:dyDescent="0.25">
      <c r="B11" s="44" t="s">
        <v>38</v>
      </c>
      <c r="C11" s="49">
        <v>35</v>
      </c>
      <c r="D11" s="49">
        <v>16</v>
      </c>
      <c r="E11" s="49">
        <v>7</v>
      </c>
      <c r="F11" s="49">
        <v>15</v>
      </c>
      <c r="G11" s="49">
        <v>0</v>
      </c>
      <c r="H11" s="49">
        <v>0</v>
      </c>
      <c r="I11" s="49">
        <v>4</v>
      </c>
      <c r="J11" s="49">
        <v>1</v>
      </c>
      <c r="K11" s="49">
        <v>1</v>
      </c>
      <c r="L11" s="49">
        <v>0</v>
      </c>
      <c r="M11" s="49">
        <v>62</v>
      </c>
      <c r="N11" s="49">
        <v>0</v>
      </c>
      <c r="O11" s="17">
        <f t="shared" si="0"/>
        <v>79</v>
      </c>
      <c r="P11" s="17">
        <f t="shared" si="1"/>
        <v>141</v>
      </c>
      <c r="R11" s="1" t="s">
        <v>7</v>
      </c>
      <c r="S11" s="17">
        <f t="shared" ref="S11:AF11" si="3">SUM(C14:C17)</f>
        <v>193</v>
      </c>
      <c r="T11" s="17">
        <f t="shared" si="3"/>
        <v>151</v>
      </c>
      <c r="U11" s="17">
        <f t="shared" si="3"/>
        <v>26</v>
      </c>
      <c r="V11" s="17">
        <f t="shared" si="3"/>
        <v>102</v>
      </c>
      <c r="W11" s="17">
        <f t="shared" si="3"/>
        <v>2</v>
      </c>
      <c r="X11" s="17">
        <f t="shared" si="3"/>
        <v>2</v>
      </c>
      <c r="Y11" s="17">
        <f t="shared" si="3"/>
        <v>29</v>
      </c>
      <c r="Z11" s="17">
        <f t="shared" si="3"/>
        <v>3</v>
      </c>
      <c r="AA11" s="17">
        <f t="shared" si="3"/>
        <v>1</v>
      </c>
      <c r="AB11" s="17">
        <f t="shared" si="3"/>
        <v>1</v>
      </c>
      <c r="AC11" s="17">
        <f t="shared" si="3"/>
        <v>385</v>
      </c>
      <c r="AD11" s="17">
        <f t="shared" si="3"/>
        <v>0</v>
      </c>
      <c r="AE11" s="30">
        <f t="shared" si="3"/>
        <v>510</v>
      </c>
      <c r="AF11" s="30">
        <f t="shared" si="3"/>
        <v>895</v>
      </c>
    </row>
    <row r="12" spans="2:32" ht="23.1" customHeight="1" x14ac:dyDescent="0.25">
      <c r="B12" s="44" t="s">
        <v>39</v>
      </c>
      <c r="C12" s="49">
        <v>30</v>
      </c>
      <c r="D12" s="49">
        <v>25</v>
      </c>
      <c r="E12" s="49">
        <v>5</v>
      </c>
      <c r="F12" s="49">
        <v>16</v>
      </c>
      <c r="G12" s="49">
        <v>0</v>
      </c>
      <c r="H12" s="49">
        <v>0</v>
      </c>
      <c r="I12" s="49">
        <v>3</v>
      </c>
      <c r="J12" s="49">
        <v>0</v>
      </c>
      <c r="K12" s="49">
        <v>0</v>
      </c>
      <c r="L12" s="49">
        <v>0</v>
      </c>
      <c r="M12" s="49">
        <v>71</v>
      </c>
      <c r="N12" s="49">
        <v>0</v>
      </c>
      <c r="O12" s="17">
        <f t="shared" si="0"/>
        <v>79</v>
      </c>
      <c r="P12" s="17">
        <f t="shared" si="1"/>
        <v>150</v>
      </c>
      <c r="R12" s="1" t="s">
        <v>8</v>
      </c>
      <c r="S12" s="17">
        <f t="shared" ref="S12:AF12" si="4">SUM(C18:C21)</f>
        <v>203</v>
      </c>
      <c r="T12" s="17">
        <f t="shared" si="4"/>
        <v>157</v>
      </c>
      <c r="U12" s="17">
        <f t="shared" si="4"/>
        <v>36</v>
      </c>
      <c r="V12" s="17">
        <f t="shared" si="4"/>
        <v>79</v>
      </c>
      <c r="W12" s="17">
        <f t="shared" si="4"/>
        <v>4</v>
      </c>
      <c r="X12" s="17">
        <f t="shared" si="4"/>
        <v>5</v>
      </c>
      <c r="Y12" s="17">
        <f t="shared" si="4"/>
        <v>20</v>
      </c>
      <c r="Z12" s="17">
        <f t="shared" si="4"/>
        <v>3</v>
      </c>
      <c r="AA12" s="17">
        <f t="shared" si="4"/>
        <v>1</v>
      </c>
      <c r="AB12" s="17">
        <f t="shared" si="4"/>
        <v>0</v>
      </c>
      <c r="AC12" s="17">
        <f t="shared" si="4"/>
        <v>438</v>
      </c>
      <c r="AD12" s="17">
        <f t="shared" si="4"/>
        <v>0</v>
      </c>
      <c r="AE12" s="30">
        <f t="shared" si="4"/>
        <v>508</v>
      </c>
      <c r="AF12" s="30">
        <f t="shared" si="4"/>
        <v>946</v>
      </c>
    </row>
    <row r="13" spans="2:32" ht="23.1" customHeight="1" x14ac:dyDescent="0.25">
      <c r="B13" s="44" t="s">
        <v>40</v>
      </c>
      <c r="C13" s="49">
        <v>53</v>
      </c>
      <c r="D13" s="49">
        <v>30</v>
      </c>
      <c r="E13" s="49">
        <v>4</v>
      </c>
      <c r="F13" s="49">
        <v>16</v>
      </c>
      <c r="G13" s="49">
        <v>0</v>
      </c>
      <c r="H13" s="49">
        <v>0</v>
      </c>
      <c r="I13" s="49">
        <v>5</v>
      </c>
      <c r="J13" s="49">
        <v>1</v>
      </c>
      <c r="K13" s="49">
        <v>0</v>
      </c>
      <c r="L13" s="49">
        <v>0</v>
      </c>
      <c r="M13" s="49">
        <v>93</v>
      </c>
      <c r="N13" s="49">
        <v>0</v>
      </c>
      <c r="O13" s="17">
        <f t="shared" si="0"/>
        <v>109</v>
      </c>
      <c r="P13" s="17">
        <f t="shared" si="1"/>
        <v>202</v>
      </c>
      <c r="R13" s="1" t="s">
        <v>9</v>
      </c>
      <c r="S13" s="17">
        <f t="shared" ref="S13:AF13" si="5">SUM(C22:C25)</f>
        <v>192</v>
      </c>
      <c r="T13" s="17">
        <f t="shared" si="5"/>
        <v>172</v>
      </c>
      <c r="U13" s="17">
        <f t="shared" si="5"/>
        <v>18</v>
      </c>
      <c r="V13" s="17">
        <f t="shared" si="5"/>
        <v>75</v>
      </c>
      <c r="W13" s="17">
        <f t="shared" si="5"/>
        <v>2</v>
      </c>
      <c r="X13" s="17">
        <f t="shared" si="5"/>
        <v>1</v>
      </c>
      <c r="Y13" s="17">
        <f t="shared" si="5"/>
        <v>34</v>
      </c>
      <c r="Z13" s="17">
        <f t="shared" si="5"/>
        <v>9</v>
      </c>
      <c r="AA13" s="17">
        <f t="shared" si="5"/>
        <v>0</v>
      </c>
      <c r="AB13" s="17">
        <f t="shared" si="5"/>
        <v>0</v>
      </c>
      <c r="AC13" s="17">
        <f t="shared" si="5"/>
        <v>394</v>
      </c>
      <c r="AD13" s="17">
        <f t="shared" si="5"/>
        <v>0</v>
      </c>
      <c r="AE13" s="30">
        <f t="shared" si="5"/>
        <v>503</v>
      </c>
      <c r="AF13" s="30">
        <f t="shared" si="5"/>
        <v>897</v>
      </c>
    </row>
    <row r="14" spans="2:32" ht="23.1" customHeight="1" x14ac:dyDescent="0.25">
      <c r="B14" s="44" t="s">
        <v>41</v>
      </c>
      <c r="C14" s="49">
        <v>44</v>
      </c>
      <c r="D14" s="49">
        <v>34</v>
      </c>
      <c r="E14" s="49">
        <v>9</v>
      </c>
      <c r="F14" s="49">
        <v>31</v>
      </c>
      <c r="G14" s="49">
        <v>0</v>
      </c>
      <c r="H14" s="49">
        <v>0</v>
      </c>
      <c r="I14" s="49">
        <v>9</v>
      </c>
      <c r="J14" s="49">
        <v>1</v>
      </c>
      <c r="K14" s="49">
        <v>0</v>
      </c>
      <c r="L14" s="49">
        <v>1</v>
      </c>
      <c r="M14" s="49">
        <v>102</v>
      </c>
      <c r="N14" s="49">
        <v>0</v>
      </c>
      <c r="O14" s="17">
        <f t="shared" si="0"/>
        <v>129</v>
      </c>
      <c r="P14" s="17">
        <f t="shared" si="1"/>
        <v>231</v>
      </c>
      <c r="R14" s="1" t="s">
        <v>10</v>
      </c>
      <c r="S14" s="17">
        <f t="shared" ref="S14:AF14" si="6">SUM(C26:C29)</f>
        <v>186</v>
      </c>
      <c r="T14" s="17">
        <f t="shared" si="6"/>
        <v>125</v>
      </c>
      <c r="U14" s="17">
        <f t="shared" si="6"/>
        <v>27</v>
      </c>
      <c r="V14" s="17">
        <f t="shared" si="6"/>
        <v>63</v>
      </c>
      <c r="W14" s="17">
        <f t="shared" si="6"/>
        <v>0</v>
      </c>
      <c r="X14" s="17">
        <f t="shared" si="6"/>
        <v>0</v>
      </c>
      <c r="Y14" s="17">
        <f t="shared" si="6"/>
        <v>40</v>
      </c>
      <c r="Z14" s="17">
        <f t="shared" si="6"/>
        <v>3</v>
      </c>
      <c r="AA14" s="17">
        <f t="shared" si="6"/>
        <v>0</v>
      </c>
      <c r="AB14" s="17">
        <f t="shared" si="6"/>
        <v>1</v>
      </c>
      <c r="AC14" s="17">
        <f t="shared" si="6"/>
        <v>413</v>
      </c>
      <c r="AD14" s="17">
        <f t="shared" si="6"/>
        <v>0</v>
      </c>
      <c r="AE14" s="30">
        <f t="shared" si="6"/>
        <v>445</v>
      </c>
      <c r="AF14" s="30">
        <f t="shared" si="6"/>
        <v>858</v>
      </c>
    </row>
    <row r="15" spans="2:32" ht="23.1" customHeight="1" x14ac:dyDescent="0.25">
      <c r="B15" s="44" t="s">
        <v>42</v>
      </c>
      <c r="C15" s="49">
        <v>45</v>
      </c>
      <c r="D15" s="49">
        <v>32</v>
      </c>
      <c r="E15" s="49">
        <v>4</v>
      </c>
      <c r="F15" s="49">
        <v>23</v>
      </c>
      <c r="G15" s="49">
        <v>0</v>
      </c>
      <c r="H15" s="49">
        <v>1</v>
      </c>
      <c r="I15" s="49">
        <v>8</v>
      </c>
      <c r="J15" s="49">
        <v>0</v>
      </c>
      <c r="K15" s="49">
        <v>0</v>
      </c>
      <c r="L15" s="49">
        <v>0</v>
      </c>
      <c r="M15" s="49">
        <v>90</v>
      </c>
      <c r="N15" s="49">
        <v>0</v>
      </c>
      <c r="O15" s="17">
        <f t="shared" si="0"/>
        <v>113</v>
      </c>
      <c r="P15" s="17">
        <f t="shared" si="1"/>
        <v>203</v>
      </c>
      <c r="R15" s="1" t="s">
        <v>11</v>
      </c>
      <c r="S15" s="17">
        <f t="shared" ref="S15:AF15" si="7">SUM(C30:C33)</f>
        <v>153</v>
      </c>
      <c r="T15" s="17">
        <f t="shared" si="7"/>
        <v>107</v>
      </c>
      <c r="U15" s="17">
        <f t="shared" si="7"/>
        <v>29</v>
      </c>
      <c r="V15" s="17">
        <f t="shared" si="7"/>
        <v>56</v>
      </c>
      <c r="W15" s="17">
        <f t="shared" si="7"/>
        <v>0</v>
      </c>
      <c r="X15" s="17">
        <f t="shared" si="7"/>
        <v>1</v>
      </c>
      <c r="Y15" s="17">
        <f t="shared" si="7"/>
        <v>36</v>
      </c>
      <c r="Z15" s="17">
        <f t="shared" si="7"/>
        <v>8</v>
      </c>
      <c r="AA15" s="17">
        <f t="shared" si="7"/>
        <v>4</v>
      </c>
      <c r="AB15" s="17">
        <f t="shared" si="7"/>
        <v>2</v>
      </c>
      <c r="AC15" s="17">
        <f t="shared" si="7"/>
        <v>346</v>
      </c>
      <c r="AD15" s="17">
        <f t="shared" si="7"/>
        <v>0</v>
      </c>
      <c r="AE15" s="30">
        <f t="shared" si="7"/>
        <v>396</v>
      </c>
      <c r="AF15" s="30">
        <f t="shared" si="7"/>
        <v>742</v>
      </c>
    </row>
    <row r="16" spans="2:32" ht="23.1" customHeight="1" x14ac:dyDescent="0.25">
      <c r="B16" s="44" t="s">
        <v>43</v>
      </c>
      <c r="C16" s="49">
        <v>55</v>
      </c>
      <c r="D16" s="49">
        <v>40</v>
      </c>
      <c r="E16" s="49">
        <v>5</v>
      </c>
      <c r="F16" s="49">
        <v>22</v>
      </c>
      <c r="G16" s="49">
        <v>0</v>
      </c>
      <c r="H16" s="49">
        <v>1</v>
      </c>
      <c r="I16" s="49">
        <v>7</v>
      </c>
      <c r="J16" s="49">
        <v>2</v>
      </c>
      <c r="K16" s="49">
        <v>1</v>
      </c>
      <c r="L16" s="49">
        <v>0</v>
      </c>
      <c r="M16" s="49">
        <v>85</v>
      </c>
      <c r="N16" s="49">
        <v>0</v>
      </c>
      <c r="O16" s="17">
        <f t="shared" si="0"/>
        <v>133</v>
      </c>
      <c r="P16" s="17">
        <f t="shared" si="1"/>
        <v>218</v>
      </c>
      <c r="R16" s="1" t="s">
        <v>12</v>
      </c>
      <c r="S16" s="17">
        <f t="shared" ref="S16:AF16" si="8">SUM(C34:C37)</f>
        <v>157</v>
      </c>
      <c r="T16" s="17">
        <f t="shared" si="8"/>
        <v>111</v>
      </c>
      <c r="U16" s="17">
        <f t="shared" si="8"/>
        <v>20</v>
      </c>
      <c r="V16" s="17">
        <f t="shared" si="8"/>
        <v>61</v>
      </c>
      <c r="W16" s="17">
        <f t="shared" si="8"/>
        <v>2</v>
      </c>
      <c r="X16" s="17">
        <f t="shared" si="8"/>
        <v>0</v>
      </c>
      <c r="Y16" s="17">
        <f t="shared" si="8"/>
        <v>135</v>
      </c>
      <c r="Z16" s="17">
        <f t="shared" si="8"/>
        <v>12</v>
      </c>
      <c r="AA16" s="17">
        <f t="shared" si="8"/>
        <v>0</v>
      </c>
      <c r="AB16" s="17">
        <f t="shared" si="8"/>
        <v>2</v>
      </c>
      <c r="AC16" s="17">
        <f t="shared" si="8"/>
        <v>344</v>
      </c>
      <c r="AD16" s="17">
        <f t="shared" si="8"/>
        <v>0</v>
      </c>
      <c r="AE16" s="30">
        <f t="shared" si="8"/>
        <v>500</v>
      </c>
      <c r="AF16" s="30">
        <f t="shared" si="8"/>
        <v>844</v>
      </c>
    </row>
    <row r="17" spans="2:32" ht="23.1" customHeight="1" x14ac:dyDescent="0.25">
      <c r="B17" s="44" t="s">
        <v>44</v>
      </c>
      <c r="C17" s="49">
        <v>49</v>
      </c>
      <c r="D17" s="49">
        <v>45</v>
      </c>
      <c r="E17" s="49">
        <v>8</v>
      </c>
      <c r="F17" s="49">
        <v>26</v>
      </c>
      <c r="G17" s="49">
        <v>2</v>
      </c>
      <c r="H17" s="49">
        <v>0</v>
      </c>
      <c r="I17" s="49">
        <v>5</v>
      </c>
      <c r="J17" s="49">
        <v>0</v>
      </c>
      <c r="K17" s="49">
        <v>0</v>
      </c>
      <c r="L17" s="49">
        <v>0</v>
      </c>
      <c r="M17" s="49">
        <v>108</v>
      </c>
      <c r="N17" s="49">
        <v>0</v>
      </c>
      <c r="O17" s="17">
        <f t="shared" si="0"/>
        <v>135</v>
      </c>
      <c r="P17" s="17">
        <f t="shared" si="1"/>
        <v>243</v>
      </c>
      <c r="R17" s="1" t="s">
        <v>13</v>
      </c>
      <c r="S17" s="17">
        <f t="shared" ref="S17:AF17" si="9">SUM(C38:C41)</f>
        <v>176</v>
      </c>
      <c r="T17" s="17">
        <f t="shared" si="9"/>
        <v>102</v>
      </c>
      <c r="U17" s="17">
        <f t="shared" si="9"/>
        <v>26</v>
      </c>
      <c r="V17" s="17">
        <f t="shared" si="9"/>
        <v>69</v>
      </c>
      <c r="W17" s="17">
        <f t="shared" si="9"/>
        <v>1</v>
      </c>
      <c r="X17" s="17">
        <f t="shared" si="9"/>
        <v>0</v>
      </c>
      <c r="Y17" s="17">
        <f t="shared" si="9"/>
        <v>32</v>
      </c>
      <c r="Z17" s="17">
        <f t="shared" si="9"/>
        <v>7</v>
      </c>
      <c r="AA17" s="17">
        <f t="shared" si="9"/>
        <v>2</v>
      </c>
      <c r="AB17" s="17">
        <f t="shared" si="9"/>
        <v>2</v>
      </c>
      <c r="AC17" s="17">
        <f t="shared" si="9"/>
        <v>300</v>
      </c>
      <c r="AD17" s="17">
        <f t="shared" si="9"/>
        <v>0</v>
      </c>
      <c r="AE17" s="30">
        <f t="shared" si="9"/>
        <v>417</v>
      </c>
      <c r="AF17" s="30">
        <f t="shared" si="9"/>
        <v>717</v>
      </c>
    </row>
    <row r="18" spans="2:32" ht="23.1" customHeight="1" x14ac:dyDescent="0.25">
      <c r="B18" s="44" t="s">
        <v>45</v>
      </c>
      <c r="C18" s="49">
        <v>52</v>
      </c>
      <c r="D18" s="49">
        <v>42</v>
      </c>
      <c r="E18" s="49">
        <v>6</v>
      </c>
      <c r="F18" s="49">
        <v>33</v>
      </c>
      <c r="G18" s="49">
        <v>0</v>
      </c>
      <c r="H18" s="49">
        <v>1</v>
      </c>
      <c r="I18" s="49">
        <v>5</v>
      </c>
      <c r="J18" s="49">
        <v>0</v>
      </c>
      <c r="K18" s="49">
        <v>0</v>
      </c>
      <c r="L18" s="49">
        <v>0</v>
      </c>
      <c r="M18" s="49">
        <v>111</v>
      </c>
      <c r="N18" s="49">
        <v>0</v>
      </c>
      <c r="O18" s="17">
        <f t="shared" si="0"/>
        <v>139</v>
      </c>
      <c r="P18" s="17">
        <f t="shared" si="1"/>
        <v>250</v>
      </c>
      <c r="R18" s="1" t="s">
        <v>14</v>
      </c>
      <c r="S18" s="17">
        <f t="shared" ref="S18:AF18" si="10">SUM(C42:C45)</f>
        <v>142</v>
      </c>
      <c r="T18" s="17">
        <f t="shared" si="10"/>
        <v>89</v>
      </c>
      <c r="U18" s="17">
        <f t="shared" si="10"/>
        <v>17</v>
      </c>
      <c r="V18" s="17">
        <f t="shared" si="10"/>
        <v>39</v>
      </c>
      <c r="W18" s="17">
        <f t="shared" si="10"/>
        <v>2</v>
      </c>
      <c r="X18" s="17">
        <f t="shared" si="10"/>
        <v>0</v>
      </c>
      <c r="Y18" s="17">
        <f t="shared" si="10"/>
        <v>16</v>
      </c>
      <c r="Z18" s="17">
        <f t="shared" si="10"/>
        <v>15</v>
      </c>
      <c r="AA18" s="17">
        <f t="shared" si="10"/>
        <v>0</v>
      </c>
      <c r="AB18" s="17">
        <f t="shared" si="10"/>
        <v>1</v>
      </c>
      <c r="AC18" s="17">
        <f t="shared" si="10"/>
        <v>237</v>
      </c>
      <c r="AD18" s="17">
        <f t="shared" si="10"/>
        <v>0</v>
      </c>
      <c r="AE18" s="30">
        <f t="shared" si="10"/>
        <v>321</v>
      </c>
      <c r="AF18" s="30">
        <f t="shared" si="10"/>
        <v>558</v>
      </c>
    </row>
    <row r="19" spans="2:32" ht="23.1" customHeight="1" x14ac:dyDescent="0.25">
      <c r="B19" s="44" t="s">
        <v>46</v>
      </c>
      <c r="C19" s="49">
        <v>38</v>
      </c>
      <c r="D19" s="49">
        <v>33</v>
      </c>
      <c r="E19" s="49">
        <v>6</v>
      </c>
      <c r="F19" s="49">
        <v>18</v>
      </c>
      <c r="G19" s="49">
        <v>0</v>
      </c>
      <c r="H19" s="49">
        <v>1</v>
      </c>
      <c r="I19" s="49">
        <v>4</v>
      </c>
      <c r="J19" s="49">
        <v>1</v>
      </c>
      <c r="K19" s="49">
        <v>0</v>
      </c>
      <c r="L19" s="49">
        <v>0</v>
      </c>
      <c r="M19" s="49">
        <v>110</v>
      </c>
      <c r="N19" s="49">
        <v>0</v>
      </c>
      <c r="O19" s="17">
        <f t="shared" si="0"/>
        <v>101</v>
      </c>
      <c r="P19" s="17">
        <f t="shared" si="1"/>
        <v>211</v>
      </c>
      <c r="R19" s="1" t="s">
        <v>15</v>
      </c>
      <c r="S19" s="17">
        <f t="shared" ref="S19:AF19" si="11">SUM(C46:C49)</f>
        <v>141</v>
      </c>
      <c r="T19" s="17">
        <f t="shared" si="11"/>
        <v>128</v>
      </c>
      <c r="U19" s="17">
        <f t="shared" si="11"/>
        <v>35</v>
      </c>
      <c r="V19" s="17">
        <f t="shared" si="11"/>
        <v>64</v>
      </c>
      <c r="W19" s="17">
        <f t="shared" si="11"/>
        <v>0</v>
      </c>
      <c r="X19" s="17">
        <f t="shared" si="11"/>
        <v>0</v>
      </c>
      <c r="Y19" s="17">
        <f t="shared" si="11"/>
        <v>27</v>
      </c>
      <c r="Z19" s="17">
        <f t="shared" si="11"/>
        <v>4</v>
      </c>
      <c r="AA19" s="17">
        <f t="shared" si="11"/>
        <v>1</v>
      </c>
      <c r="AB19" s="17">
        <f t="shared" si="11"/>
        <v>1</v>
      </c>
      <c r="AC19" s="17">
        <f t="shared" si="11"/>
        <v>317</v>
      </c>
      <c r="AD19" s="17">
        <f t="shared" si="11"/>
        <v>0</v>
      </c>
      <c r="AE19" s="30">
        <f t="shared" si="11"/>
        <v>401</v>
      </c>
      <c r="AF19" s="30">
        <f t="shared" si="11"/>
        <v>718</v>
      </c>
    </row>
    <row r="20" spans="2:32" ht="23.1" customHeight="1" x14ac:dyDescent="0.25">
      <c r="B20" s="44" t="s">
        <v>47</v>
      </c>
      <c r="C20" s="49">
        <v>60</v>
      </c>
      <c r="D20" s="49">
        <v>40</v>
      </c>
      <c r="E20" s="49">
        <v>14</v>
      </c>
      <c r="F20" s="49">
        <v>13</v>
      </c>
      <c r="G20" s="49">
        <v>1</v>
      </c>
      <c r="H20" s="49">
        <v>2</v>
      </c>
      <c r="I20" s="49">
        <v>5</v>
      </c>
      <c r="J20" s="49">
        <v>1</v>
      </c>
      <c r="K20" s="49">
        <v>1</v>
      </c>
      <c r="L20" s="49">
        <v>0</v>
      </c>
      <c r="M20" s="49">
        <v>100</v>
      </c>
      <c r="N20" s="49">
        <v>0</v>
      </c>
      <c r="O20" s="17">
        <f t="shared" si="0"/>
        <v>137</v>
      </c>
      <c r="P20" s="17">
        <f t="shared" si="1"/>
        <v>237</v>
      </c>
      <c r="R20" s="1" t="s">
        <v>16</v>
      </c>
      <c r="S20" s="17">
        <f t="shared" ref="S20:AF20" si="12">SUM(C50:C53)</f>
        <v>148</v>
      </c>
      <c r="T20" s="17">
        <f t="shared" si="12"/>
        <v>148</v>
      </c>
      <c r="U20" s="17">
        <f t="shared" si="12"/>
        <v>23</v>
      </c>
      <c r="V20" s="17">
        <f t="shared" si="12"/>
        <v>44</v>
      </c>
      <c r="W20" s="17">
        <f t="shared" si="12"/>
        <v>0</v>
      </c>
      <c r="X20" s="17">
        <f t="shared" si="12"/>
        <v>1</v>
      </c>
      <c r="Y20" s="17">
        <f t="shared" si="12"/>
        <v>27</v>
      </c>
      <c r="Z20" s="17">
        <f t="shared" si="12"/>
        <v>4</v>
      </c>
      <c r="AA20" s="17">
        <f t="shared" si="12"/>
        <v>0</v>
      </c>
      <c r="AB20" s="17">
        <f t="shared" si="12"/>
        <v>4</v>
      </c>
      <c r="AC20" s="17">
        <f t="shared" si="12"/>
        <v>214</v>
      </c>
      <c r="AD20" s="17">
        <f t="shared" si="12"/>
        <v>0</v>
      </c>
      <c r="AE20" s="30">
        <f t="shared" si="12"/>
        <v>399</v>
      </c>
      <c r="AF20" s="30">
        <f t="shared" si="12"/>
        <v>613</v>
      </c>
    </row>
    <row r="21" spans="2:32" ht="23.1" customHeight="1" x14ac:dyDescent="0.25">
      <c r="B21" s="44" t="s">
        <v>48</v>
      </c>
      <c r="C21" s="49">
        <v>53</v>
      </c>
      <c r="D21" s="49">
        <v>42</v>
      </c>
      <c r="E21" s="49">
        <v>10</v>
      </c>
      <c r="F21" s="49">
        <v>15</v>
      </c>
      <c r="G21" s="49">
        <v>3</v>
      </c>
      <c r="H21" s="49">
        <v>1</v>
      </c>
      <c r="I21" s="49">
        <v>6</v>
      </c>
      <c r="J21" s="49">
        <v>1</v>
      </c>
      <c r="K21" s="49">
        <v>0</v>
      </c>
      <c r="L21" s="49">
        <v>0</v>
      </c>
      <c r="M21" s="49">
        <v>117</v>
      </c>
      <c r="N21" s="49">
        <v>0</v>
      </c>
      <c r="O21" s="17">
        <f t="shared" si="0"/>
        <v>131</v>
      </c>
      <c r="P21" s="17">
        <f t="shared" si="1"/>
        <v>248</v>
      </c>
      <c r="R21" s="35" t="s">
        <v>20</v>
      </c>
      <c r="S21" s="33">
        <f t="shared" ref="S21:AF21" si="13">SUM(C54:C57)</f>
        <v>119</v>
      </c>
      <c r="T21" s="17">
        <f t="shared" si="13"/>
        <v>156</v>
      </c>
      <c r="U21" s="17">
        <f t="shared" si="13"/>
        <v>22</v>
      </c>
      <c r="V21" s="17">
        <f t="shared" si="13"/>
        <v>41</v>
      </c>
      <c r="W21" s="17">
        <f t="shared" si="13"/>
        <v>3</v>
      </c>
      <c r="X21" s="17">
        <f t="shared" si="13"/>
        <v>0</v>
      </c>
      <c r="Y21" s="17">
        <f t="shared" si="13"/>
        <v>23</v>
      </c>
      <c r="Z21" s="17">
        <f t="shared" si="13"/>
        <v>2</v>
      </c>
      <c r="AA21" s="17">
        <f t="shared" si="13"/>
        <v>4</v>
      </c>
      <c r="AB21" s="17">
        <f t="shared" si="13"/>
        <v>0</v>
      </c>
      <c r="AC21" s="17">
        <f t="shared" si="13"/>
        <v>319</v>
      </c>
      <c r="AD21" s="17">
        <f t="shared" si="13"/>
        <v>0</v>
      </c>
      <c r="AE21" s="30">
        <f t="shared" si="13"/>
        <v>370</v>
      </c>
      <c r="AF21" s="30">
        <f t="shared" si="13"/>
        <v>689</v>
      </c>
    </row>
    <row r="22" spans="2:32" ht="23.1" customHeight="1" x14ac:dyDescent="0.25">
      <c r="B22" s="44" t="s">
        <v>49</v>
      </c>
      <c r="C22" s="49">
        <v>65</v>
      </c>
      <c r="D22" s="49">
        <v>38</v>
      </c>
      <c r="E22" s="49">
        <v>1</v>
      </c>
      <c r="F22" s="49">
        <v>18</v>
      </c>
      <c r="G22" s="49">
        <v>1</v>
      </c>
      <c r="H22" s="49">
        <v>0</v>
      </c>
      <c r="I22" s="49">
        <v>6</v>
      </c>
      <c r="J22" s="49">
        <v>2</v>
      </c>
      <c r="K22" s="49">
        <v>0</v>
      </c>
      <c r="L22" s="49">
        <v>0</v>
      </c>
      <c r="M22" s="49">
        <v>97</v>
      </c>
      <c r="N22" s="49">
        <v>0</v>
      </c>
      <c r="O22" s="17">
        <f t="shared" si="0"/>
        <v>131</v>
      </c>
      <c r="P22" s="17">
        <f t="shared" si="1"/>
        <v>228</v>
      </c>
      <c r="R22" s="35" t="s">
        <v>146</v>
      </c>
      <c r="S22" s="33">
        <f>SUM(C58:C61)</f>
        <v>90</v>
      </c>
      <c r="T22" s="33">
        <f t="shared" ref="T22:AF22" si="14">SUM(D58:D61)</f>
        <v>125</v>
      </c>
      <c r="U22" s="33">
        <f t="shared" si="14"/>
        <v>20</v>
      </c>
      <c r="V22" s="33">
        <f t="shared" si="14"/>
        <v>25</v>
      </c>
      <c r="W22" s="33">
        <f t="shared" si="14"/>
        <v>0</v>
      </c>
      <c r="X22" s="33">
        <f t="shared" si="14"/>
        <v>1</v>
      </c>
      <c r="Y22" s="33">
        <f t="shared" si="14"/>
        <v>11</v>
      </c>
      <c r="Z22" s="33">
        <f t="shared" si="14"/>
        <v>9</v>
      </c>
      <c r="AA22" s="33">
        <f t="shared" si="14"/>
        <v>3</v>
      </c>
      <c r="AB22" s="33">
        <f t="shared" si="14"/>
        <v>0</v>
      </c>
      <c r="AC22" s="33">
        <f t="shared" si="14"/>
        <v>260</v>
      </c>
      <c r="AD22" s="33">
        <f t="shared" si="14"/>
        <v>0</v>
      </c>
      <c r="AE22" s="30">
        <f t="shared" si="14"/>
        <v>284</v>
      </c>
      <c r="AF22" s="30">
        <f t="shared" si="14"/>
        <v>544</v>
      </c>
    </row>
    <row r="23" spans="2:32" ht="23.1" customHeight="1" x14ac:dyDescent="0.25">
      <c r="B23" s="44" t="s">
        <v>50</v>
      </c>
      <c r="C23" s="49">
        <v>47</v>
      </c>
      <c r="D23" s="49">
        <v>40</v>
      </c>
      <c r="E23" s="49">
        <v>7</v>
      </c>
      <c r="F23" s="49">
        <v>15</v>
      </c>
      <c r="G23" s="49">
        <v>1</v>
      </c>
      <c r="H23" s="49">
        <v>0</v>
      </c>
      <c r="I23" s="49">
        <v>8</v>
      </c>
      <c r="J23" s="49">
        <v>3</v>
      </c>
      <c r="K23" s="49">
        <v>0</v>
      </c>
      <c r="L23" s="49">
        <v>0</v>
      </c>
      <c r="M23" s="49">
        <v>100</v>
      </c>
      <c r="N23" s="49">
        <v>0</v>
      </c>
      <c r="O23" s="17">
        <f t="shared" si="0"/>
        <v>121</v>
      </c>
      <c r="P23" s="17">
        <f t="shared" si="1"/>
        <v>221</v>
      </c>
      <c r="R23" s="35" t="s">
        <v>147</v>
      </c>
      <c r="S23" s="33">
        <f>SUM(C62:C65)</f>
        <v>92</v>
      </c>
      <c r="T23" s="33">
        <f t="shared" ref="T23:AF23" si="15">SUM(D62:D65)</f>
        <v>144</v>
      </c>
      <c r="U23" s="33">
        <f t="shared" si="15"/>
        <v>25</v>
      </c>
      <c r="V23" s="33">
        <f t="shared" si="15"/>
        <v>37</v>
      </c>
      <c r="W23" s="33">
        <f t="shared" si="15"/>
        <v>0</v>
      </c>
      <c r="X23" s="33">
        <f t="shared" si="15"/>
        <v>1</v>
      </c>
      <c r="Y23" s="33">
        <f t="shared" si="15"/>
        <v>6</v>
      </c>
      <c r="Z23" s="33">
        <f t="shared" si="15"/>
        <v>1</v>
      </c>
      <c r="AA23" s="33">
        <f t="shared" si="15"/>
        <v>1</v>
      </c>
      <c r="AB23" s="33">
        <f t="shared" si="15"/>
        <v>1</v>
      </c>
      <c r="AC23" s="33">
        <f t="shared" si="15"/>
        <v>312</v>
      </c>
      <c r="AD23" s="33">
        <f t="shared" si="15"/>
        <v>0</v>
      </c>
      <c r="AE23" s="30">
        <f t="shared" si="15"/>
        <v>308</v>
      </c>
      <c r="AF23" s="30">
        <f t="shared" si="15"/>
        <v>620</v>
      </c>
    </row>
    <row r="24" spans="2:32" ht="23.1" customHeight="1" x14ac:dyDescent="0.25">
      <c r="B24" s="44" t="s">
        <v>51</v>
      </c>
      <c r="C24" s="49">
        <v>45</v>
      </c>
      <c r="D24" s="49">
        <v>44</v>
      </c>
      <c r="E24" s="49">
        <v>2</v>
      </c>
      <c r="F24" s="49">
        <v>21</v>
      </c>
      <c r="G24" s="49">
        <v>0</v>
      </c>
      <c r="H24" s="49">
        <v>1</v>
      </c>
      <c r="I24" s="49">
        <v>11</v>
      </c>
      <c r="J24" s="49">
        <v>1</v>
      </c>
      <c r="K24" s="49">
        <v>0</v>
      </c>
      <c r="L24" s="49">
        <v>0</v>
      </c>
      <c r="M24" s="49">
        <v>102</v>
      </c>
      <c r="N24" s="49">
        <v>0</v>
      </c>
      <c r="O24" s="17">
        <f t="shared" si="0"/>
        <v>125</v>
      </c>
      <c r="P24" s="17">
        <f t="shared" si="1"/>
        <v>227</v>
      </c>
      <c r="R24" s="35" t="s">
        <v>148</v>
      </c>
      <c r="S24" s="33">
        <f>SUM(C66:C69)</f>
        <v>86</v>
      </c>
      <c r="T24" s="33">
        <f t="shared" ref="T24:AF24" si="16">SUM(D66:D69)</f>
        <v>126</v>
      </c>
      <c r="U24" s="33">
        <f t="shared" si="16"/>
        <v>21</v>
      </c>
      <c r="V24" s="33">
        <f t="shared" si="16"/>
        <v>17</v>
      </c>
      <c r="W24" s="33">
        <f t="shared" si="16"/>
        <v>0</v>
      </c>
      <c r="X24" s="33">
        <f t="shared" si="16"/>
        <v>2</v>
      </c>
      <c r="Y24" s="33">
        <f t="shared" si="16"/>
        <v>9</v>
      </c>
      <c r="Z24" s="33">
        <f t="shared" si="16"/>
        <v>1</v>
      </c>
      <c r="AA24" s="33">
        <f t="shared" si="16"/>
        <v>0</v>
      </c>
      <c r="AB24" s="33">
        <f t="shared" si="16"/>
        <v>0</v>
      </c>
      <c r="AC24" s="33">
        <f t="shared" si="16"/>
        <v>243</v>
      </c>
      <c r="AD24" s="33">
        <f t="shared" si="16"/>
        <v>0</v>
      </c>
      <c r="AE24" s="30">
        <f t="shared" si="16"/>
        <v>262</v>
      </c>
      <c r="AF24" s="30">
        <f t="shared" si="16"/>
        <v>505</v>
      </c>
    </row>
    <row r="25" spans="2:32" ht="23.1" customHeight="1" x14ac:dyDescent="0.25">
      <c r="B25" s="44" t="s">
        <v>52</v>
      </c>
      <c r="C25" s="49">
        <v>35</v>
      </c>
      <c r="D25" s="49">
        <v>50</v>
      </c>
      <c r="E25" s="49">
        <v>8</v>
      </c>
      <c r="F25" s="49">
        <v>21</v>
      </c>
      <c r="G25" s="49">
        <v>0</v>
      </c>
      <c r="H25" s="49">
        <v>0</v>
      </c>
      <c r="I25" s="49">
        <v>9</v>
      </c>
      <c r="J25" s="49">
        <v>3</v>
      </c>
      <c r="K25" s="49">
        <v>0</v>
      </c>
      <c r="L25" s="49">
        <v>0</v>
      </c>
      <c r="M25" s="49">
        <v>95</v>
      </c>
      <c r="N25" s="49">
        <v>0</v>
      </c>
      <c r="O25" s="17">
        <f t="shared" si="0"/>
        <v>126</v>
      </c>
      <c r="P25" s="17">
        <f t="shared" si="1"/>
        <v>221</v>
      </c>
      <c r="R25" s="35" t="s">
        <v>149</v>
      </c>
      <c r="S25" s="33">
        <f>SUM(C70:C73)</f>
        <v>63</v>
      </c>
      <c r="T25" s="33">
        <f t="shared" ref="T25:AF25" si="17">SUM(D70:D73)</f>
        <v>112</v>
      </c>
      <c r="U25" s="33">
        <f t="shared" si="17"/>
        <v>18</v>
      </c>
      <c r="V25" s="33">
        <f t="shared" si="17"/>
        <v>9</v>
      </c>
      <c r="W25" s="33">
        <f t="shared" si="17"/>
        <v>0</v>
      </c>
      <c r="X25" s="33">
        <f t="shared" si="17"/>
        <v>0</v>
      </c>
      <c r="Y25" s="33">
        <f t="shared" si="17"/>
        <v>4</v>
      </c>
      <c r="Z25" s="33">
        <f t="shared" si="17"/>
        <v>4</v>
      </c>
      <c r="AA25" s="33">
        <f t="shared" si="17"/>
        <v>0</v>
      </c>
      <c r="AB25" s="33">
        <f t="shared" si="17"/>
        <v>0</v>
      </c>
      <c r="AC25" s="33">
        <f t="shared" si="17"/>
        <v>207</v>
      </c>
      <c r="AD25" s="33">
        <f t="shared" si="17"/>
        <v>0</v>
      </c>
      <c r="AE25" s="30">
        <f t="shared" si="17"/>
        <v>210</v>
      </c>
      <c r="AF25" s="30">
        <f t="shared" si="17"/>
        <v>417</v>
      </c>
    </row>
    <row r="26" spans="2:32" ht="23.1" customHeight="1" x14ac:dyDescent="0.25">
      <c r="B26" s="44" t="s">
        <v>53</v>
      </c>
      <c r="C26" s="49">
        <v>56</v>
      </c>
      <c r="D26" s="49">
        <v>37</v>
      </c>
      <c r="E26" s="49">
        <v>7</v>
      </c>
      <c r="F26" s="49">
        <v>10</v>
      </c>
      <c r="G26" s="49">
        <v>0</v>
      </c>
      <c r="H26" s="49">
        <v>0</v>
      </c>
      <c r="I26" s="49">
        <v>11</v>
      </c>
      <c r="J26" s="49">
        <v>1</v>
      </c>
      <c r="K26" s="49">
        <v>0</v>
      </c>
      <c r="L26" s="49">
        <v>1</v>
      </c>
      <c r="M26" s="49">
        <v>117</v>
      </c>
      <c r="N26" s="49">
        <v>0</v>
      </c>
      <c r="O26" s="17">
        <f t="shared" si="0"/>
        <v>123</v>
      </c>
      <c r="P26" s="17">
        <f t="shared" si="1"/>
        <v>240</v>
      </c>
      <c r="R26" s="35" t="s">
        <v>150</v>
      </c>
      <c r="S26" s="33">
        <f>SUM(C74:C77)</f>
        <v>75</v>
      </c>
      <c r="T26" s="33">
        <f t="shared" ref="T26:AF26" si="18">SUM(D74:D77)</f>
        <v>110</v>
      </c>
      <c r="U26" s="33">
        <f t="shared" si="18"/>
        <v>15</v>
      </c>
      <c r="V26" s="33">
        <f t="shared" si="18"/>
        <v>6</v>
      </c>
      <c r="W26" s="33">
        <f t="shared" si="18"/>
        <v>0</v>
      </c>
      <c r="X26" s="33">
        <f t="shared" si="18"/>
        <v>1</v>
      </c>
      <c r="Y26" s="33">
        <f t="shared" si="18"/>
        <v>6</v>
      </c>
      <c r="Z26" s="33">
        <f t="shared" si="18"/>
        <v>2</v>
      </c>
      <c r="AA26" s="33">
        <f t="shared" si="18"/>
        <v>0</v>
      </c>
      <c r="AB26" s="33">
        <f t="shared" si="18"/>
        <v>0</v>
      </c>
      <c r="AC26" s="33">
        <f t="shared" si="18"/>
        <v>140</v>
      </c>
      <c r="AD26" s="33">
        <f t="shared" si="18"/>
        <v>0</v>
      </c>
      <c r="AE26" s="30">
        <f t="shared" si="18"/>
        <v>215</v>
      </c>
      <c r="AF26" s="30">
        <f t="shared" si="18"/>
        <v>355</v>
      </c>
    </row>
    <row r="27" spans="2:32" ht="23.1" customHeight="1" x14ac:dyDescent="0.25">
      <c r="B27" s="44" t="s">
        <v>54</v>
      </c>
      <c r="C27" s="49">
        <v>37</v>
      </c>
      <c r="D27" s="49">
        <v>32</v>
      </c>
      <c r="E27" s="49">
        <v>11</v>
      </c>
      <c r="F27" s="49">
        <v>13</v>
      </c>
      <c r="G27" s="49">
        <v>0</v>
      </c>
      <c r="H27" s="49">
        <v>0</v>
      </c>
      <c r="I27" s="49">
        <v>5</v>
      </c>
      <c r="J27" s="49">
        <v>1</v>
      </c>
      <c r="K27" s="49">
        <v>0</v>
      </c>
      <c r="L27" s="49">
        <v>0</v>
      </c>
      <c r="M27" s="49">
        <v>105</v>
      </c>
      <c r="N27" s="49">
        <v>0</v>
      </c>
      <c r="O27" s="17">
        <f t="shared" si="0"/>
        <v>99</v>
      </c>
      <c r="P27" s="17">
        <f t="shared" si="1"/>
        <v>204</v>
      </c>
      <c r="R27" s="35" t="s">
        <v>151</v>
      </c>
      <c r="S27" s="33">
        <f>SUM(C78:C81)</f>
        <v>42</v>
      </c>
      <c r="T27" s="33">
        <f t="shared" ref="T27:AF27" si="19">SUM(D78:D81)</f>
        <v>42</v>
      </c>
      <c r="U27" s="33">
        <f t="shared" si="19"/>
        <v>4</v>
      </c>
      <c r="V27" s="33">
        <f t="shared" si="19"/>
        <v>6</v>
      </c>
      <c r="W27" s="33">
        <f t="shared" si="19"/>
        <v>0</v>
      </c>
      <c r="X27" s="33">
        <f t="shared" si="19"/>
        <v>0</v>
      </c>
      <c r="Y27" s="33">
        <f t="shared" si="19"/>
        <v>4</v>
      </c>
      <c r="Z27" s="33">
        <f t="shared" si="19"/>
        <v>0</v>
      </c>
      <c r="AA27" s="33">
        <f t="shared" si="19"/>
        <v>0</v>
      </c>
      <c r="AB27" s="33">
        <f t="shared" si="19"/>
        <v>0</v>
      </c>
      <c r="AC27" s="33">
        <f t="shared" si="19"/>
        <v>94</v>
      </c>
      <c r="AD27" s="33">
        <f t="shared" si="19"/>
        <v>0</v>
      </c>
      <c r="AE27" s="30">
        <f t="shared" si="19"/>
        <v>98</v>
      </c>
      <c r="AF27" s="30">
        <f t="shared" si="19"/>
        <v>192</v>
      </c>
    </row>
    <row r="28" spans="2:32" ht="23.1" customHeight="1" x14ac:dyDescent="0.25">
      <c r="B28" s="44" t="s">
        <v>55</v>
      </c>
      <c r="C28" s="49">
        <v>55</v>
      </c>
      <c r="D28" s="49">
        <v>31</v>
      </c>
      <c r="E28" s="49">
        <v>5</v>
      </c>
      <c r="F28" s="49">
        <v>19</v>
      </c>
      <c r="G28" s="49">
        <v>0</v>
      </c>
      <c r="H28" s="49">
        <v>0</v>
      </c>
      <c r="I28" s="49">
        <v>7</v>
      </c>
      <c r="J28" s="49">
        <v>1</v>
      </c>
      <c r="K28" s="49">
        <v>0</v>
      </c>
      <c r="L28" s="49">
        <v>0</v>
      </c>
      <c r="M28" s="49">
        <v>112</v>
      </c>
      <c r="N28" s="49">
        <v>0</v>
      </c>
      <c r="O28" s="17">
        <f t="shared" si="0"/>
        <v>118</v>
      </c>
      <c r="P28" s="17">
        <f t="shared" si="1"/>
        <v>230</v>
      </c>
      <c r="R28" s="35" t="s">
        <v>152</v>
      </c>
      <c r="S28" s="33">
        <f>SUM(C82:C85)</f>
        <v>25</v>
      </c>
      <c r="T28" s="33">
        <f t="shared" ref="T28:AF28" si="20">SUM(D82:D85)</f>
        <v>9</v>
      </c>
      <c r="U28" s="33">
        <f t="shared" si="20"/>
        <v>3</v>
      </c>
      <c r="V28" s="33">
        <f t="shared" si="20"/>
        <v>3</v>
      </c>
      <c r="W28" s="33">
        <f t="shared" si="20"/>
        <v>2</v>
      </c>
      <c r="X28" s="33">
        <f t="shared" si="20"/>
        <v>0</v>
      </c>
      <c r="Y28" s="33">
        <f t="shared" si="20"/>
        <v>1</v>
      </c>
      <c r="Z28" s="33">
        <f t="shared" si="20"/>
        <v>1</v>
      </c>
      <c r="AA28" s="33">
        <f t="shared" si="20"/>
        <v>0</v>
      </c>
      <c r="AB28" s="33">
        <f t="shared" si="20"/>
        <v>0</v>
      </c>
      <c r="AC28" s="33">
        <f t="shared" si="20"/>
        <v>41</v>
      </c>
      <c r="AD28" s="33">
        <f t="shared" si="20"/>
        <v>0</v>
      </c>
      <c r="AE28" s="30">
        <f t="shared" si="20"/>
        <v>44</v>
      </c>
      <c r="AF28" s="30">
        <f t="shared" si="20"/>
        <v>85</v>
      </c>
    </row>
    <row r="29" spans="2:32" ht="23.1" customHeight="1" x14ac:dyDescent="0.25">
      <c r="B29" s="44" t="s">
        <v>56</v>
      </c>
      <c r="C29" s="49">
        <v>38</v>
      </c>
      <c r="D29" s="49">
        <v>25</v>
      </c>
      <c r="E29" s="49">
        <v>4</v>
      </c>
      <c r="F29" s="49">
        <v>21</v>
      </c>
      <c r="G29" s="49">
        <v>0</v>
      </c>
      <c r="H29" s="49">
        <v>0</v>
      </c>
      <c r="I29" s="49">
        <v>17</v>
      </c>
      <c r="J29" s="49">
        <v>0</v>
      </c>
      <c r="K29" s="49">
        <v>0</v>
      </c>
      <c r="L29" s="49">
        <v>0</v>
      </c>
      <c r="M29" s="49">
        <v>79</v>
      </c>
      <c r="N29" s="49">
        <v>0</v>
      </c>
      <c r="O29" s="17">
        <f t="shared" si="0"/>
        <v>105</v>
      </c>
      <c r="P29" s="17">
        <f t="shared" si="1"/>
        <v>184</v>
      </c>
      <c r="R29" s="35" t="s">
        <v>153</v>
      </c>
      <c r="S29" s="33">
        <f>SUM(C86:C89)</f>
        <v>26</v>
      </c>
      <c r="T29" s="33">
        <f t="shared" ref="T29:AF29" si="21">SUM(D86:D89)</f>
        <v>1</v>
      </c>
      <c r="U29" s="33">
        <f t="shared" si="21"/>
        <v>2</v>
      </c>
      <c r="V29" s="33">
        <f t="shared" si="21"/>
        <v>2</v>
      </c>
      <c r="W29" s="33">
        <f t="shared" si="21"/>
        <v>0</v>
      </c>
      <c r="X29" s="33">
        <f t="shared" si="21"/>
        <v>0</v>
      </c>
      <c r="Y29" s="33">
        <f t="shared" si="21"/>
        <v>2</v>
      </c>
      <c r="Z29" s="33">
        <f t="shared" si="21"/>
        <v>3</v>
      </c>
      <c r="AA29" s="33">
        <f t="shared" si="21"/>
        <v>0</v>
      </c>
      <c r="AB29" s="33">
        <f t="shared" si="21"/>
        <v>0</v>
      </c>
      <c r="AC29" s="33">
        <f t="shared" si="21"/>
        <v>43</v>
      </c>
      <c r="AD29" s="33">
        <f t="shared" si="21"/>
        <v>0</v>
      </c>
      <c r="AE29" s="30">
        <f t="shared" si="21"/>
        <v>36</v>
      </c>
      <c r="AF29" s="30">
        <f t="shared" si="21"/>
        <v>79</v>
      </c>
    </row>
    <row r="30" spans="2:32" ht="23.1" customHeight="1" x14ac:dyDescent="0.25">
      <c r="B30" s="44" t="s">
        <v>57</v>
      </c>
      <c r="C30" s="49">
        <v>45</v>
      </c>
      <c r="D30" s="49">
        <v>26</v>
      </c>
      <c r="E30" s="49">
        <v>8</v>
      </c>
      <c r="F30" s="49">
        <v>5</v>
      </c>
      <c r="G30" s="49">
        <v>0</v>
      </c>
      <c r="H30" s="49">
        <v>1</v>
      </c>
      <c r="I30" s="49">
        <v>8</v>
      </c>
      <c r="J30" s="49">
        <v>1</v>
      </c>
      <c r="K30" s="49">
        <v>4</v>
      </c>
      <c r="L30" s="49">
        <v>0</v>
      </c>
      <c r="M30" s="49">
        <v>85</v>
      </c>
      <c r="N30" s="49">
        <v>0</v>
      </c>
      <c r="O30" s="17">
        <f t="shared" si="0"/>
        <v>98</v>
      </c>
      <c r="P30" s="17">
        <f t="shared" si="1"/>
        <v>183</v>
      </c>
      <c r="R30" s="35" t="s">
        <v>154</v>
      </c>
      <c r="S30" s="33">
        <f>SUM(C90:C93)</f>
        <v>18</v>
      </c>
      <c r="T30" s="33">
        <f t="shared" ref="T30:AF30" si="22">SUM(D90:D93)</f>
        <v>12</v>
      </c>
      <c r="U30" s="33">
        <f t="shared" si="22"/>
        <v>3</v>
      </c>
      <c r="V30" s="33">
        <f t="shared" si="22"/>
        <v>0</v>
      </c>
      <c r="W30" s="33">
        <f t="shared" si="22"/>
        <v>0</v>
      </c>
      <c r="X30" s="33">
        <f t="shared" si="22"/>
        <v>0</v>
      </c>
      <c r="Y30" s="33">
        <f t="shared" si="22"/>
        <v>0</v>
      </c>
      <c r="Z30" s="33">
        <f t="shared" si="22"/>
        <v>1</v>
      </c>
      <c r="AA30" s="33">
        <f t="shared" si="22"/>
        <v>0</v>
      </c>
      <c r="AB30" s="33">
        <f t="shared" si="22"/>
        <v>0</v>
      </c>
      <c r="AC30" s="33">
        <f t="shared" si="22"/>
        <v>30</v>
      </c>
      <c r="AD30" s="33">
        <f t="shared" si="22"/>
        <v>0</v>
      </c>
      <c r="AE30" s="30">
        <f t="shared" si="22"/>
        <v>34</v>
      </c>
      <c r="AF30" s="30">
        <f t="shared" si="22"/>
        <v>64</v>
      </c>
    </row>
    <row r="31" spans="2:32" ht="23.1" customHeight="1" x14ac:dyDescent="0.25">
      <c r="B31" s="45" t="s">
        <v>58</v>
      </c>
      <c r="C31" s="49">
        <v>38</v>
      </c>
      <c r="D31" s="49">
        <v>28</v>
      </c>
      <c r="E31" s="49">
        <v>11</v>
      </c>
      <c r="F31" s="49">
        <v>21</v>
      </c>
      <c r="G31" s="49">
        <v>0</v>
      </c>
      <c r="H31" s="49">
        <v>0</v>
      </c>
      <c r="I31" s="49">
        <v>13</v>
      </c>
      <c r="J31" s="49">
        <v>4</v>
      </c>
      <c r="K31" s="49">
        <v>0</v>
      </c>
      <c r="L31" s="49">
        <v>0</v>
      </c>
      <c r="M31" s="49">
        <v>98</v>
      </c>
      <c r="N31" s="49">
        <v>0</v>
      </c>
      <c r="O31" s="17">
        <f t="shared" si="0"/>
        <v>115</v>
      </c>
      <c r="P31" s="17">
        <f t="shared" si="1"/>
        <v>213</v>
      </c>
      <c r="R31" s="35" t="s">
        <v>155</v>
      </c>
      <c r="S31" s="33">
        <f>SUM(C94:C97)</f>
        <v>11</v>
      </c>
      <c r="T31" s="33">
        <f t="shared" ref="T31:AF31" si="23">SUM(D94:D97)</f>
        <v>15</v>
      </c>
      <c r="U31" s="33">
        <f t="shared" si="23"/>
        <v>1</v>
      </c>
      <c r="V31" s="33">
        <f t="shared" si="23"/>
        <v>2</v>
      </c>
      <c r="W31" s="33">
        <f t="shared" si="23"/>
        <v>0</v>
      </c>
      <c r="X31" s="33">
        <f t="shared" si="23"/>
        <v>0</v>
      </c>
      <c r="Y31" s="33">
        <f t="shared" si="23"/>
        <v>2</v>
      </c>
      <c r="Z31" s="33">
        <f t="shared" si="23"/>
        <v>0</v>
      </c>
      <c r="AA31" s="33">
        <f t="shared" si="23"/>
        <v>0</v>
      </c>
      <c r="AB31" s="33">
        <f t="shared" si="23"/>
        <v>0</v>
      </c>
      <c r="AC31" s="33">
        <f t="shared" si="23"/>
        <v>54</v>
      </c>
      <c r="AD31" s="33">
        <f t="shared" si="23"/>
        <v>0</v>
      </c>
      <c r="AE31" s="30">
        <f t="shared" si="23"/>
        <v>31</v>
      </c>
      <c r="AF31" s="30">
        <f t="shared" si="23"/>
        <v>85</v>
      </c>
    </row>
    <row r="32" spans="2:32" ht="23.1" customHeight="1" x14ac:dyDescent="0.25">
      <c r="B32" s="45" t="s">
        <v>59</v>
      </c>
      <c r="C32" s="49">
        <v>31</v>
      </c>
      <c r="D32" s="49">
        <v>20</v>
      </c>
      <c r="E32" s="49">
        <v>4</v>
      </c>
      <c r="F32" s="49">
        <v>12</v>
      </c>
      <c r="G32" s="49">
        <v>0</v>
      </c>
      <c r="H32" s="49">
        <v>0</v>
      </c>
      <c r="I32" s="49">
        <v>9</v>
      </c>
      <c r="J32" s="49">
        <v>1</v>
      </c>
      <c r="K32" s="49">
        <v>0</v>
      </c>
      <c r="L32" s="49">
        <v>2</v>
      </c>
      <c r="M32" s="49">
        <v>65</v>
      </c>
      <c r="N32" s="49">
        <v>0</v>
      </c>
      <c r="O32" s="17">
        <f t="shared" si="0"/>
        <v>79</v>
      </c>
      <c r="P32" s="17">
        <f t="shared" si="1"/>
        <v>144</v>
      </c>
      <c r="R32" s="54" t="s">
        <v>156</v>
      </c>
      <c r="S32" s="33">
        <f>SUM(C98:C101)</f>
        <v>10</v>
      </c>
      <c r="T32" s="33">
        <f t="shared" ref="T32:AF32" si="24">SUM(D98:D101)</f>
        <v>14</v>
      </c>
      <c r="U32" s="33">
        <f t="shared" si="24"/>
        <v>3</v>
      </c>
      <c r="V32" s="33">
        <f t="shared" si="24"/>
        <v>6</v>
      </c>
      <c r="W32" s="33">
        <f t="shared" si="24"/>
        <v>0</v>
      </c>
      <c r="X32" s="33">
        <f t="shared" si="24"/>
        <v>0</v>
      </c>
      <c r="Y32" s="33">
        <f t="shared" si="24"/>
        <v>0</v>
      </c>
      <c r="Z32" s="33">
        <f t="shared" si="24"/>
        <v>1</v>
      </c>
      <c r="AA32" s="33">
        <f t="shared" si="24"/>
        <v>0</v>
      </c>
      <c r="AB32" s="33">
        <f t="shared" si="24"/>
        <v>0</v>
      </c>
      <c r="AC32" s="33">
        <f t="shared" si="24"/>
        <v>27</v>
      </c>
      <c r="AD32" s="33">
        <f t="shared" si="24"/>
        <v>0</v>
      </c>
      <c r="AE32" s="30">
        <f t="shared" si="24"/>
        <v>34</v>
      </c>
      <c r="AF32" s="30">
        <f t="shared" si="24"/>
        <v>61</v>
      </c>
    </row>
    <row r="33" spans="2:32" ht="23.1" customHeight="1" x14ac:dyDescent="0.25">
      <c r="B33" s="44" t="s">
        <v>60</v>
      </c>
      <c r="C33" s="49">
        <v>39</v>
      </c>
      <c r="D33" s="49">
        <v>33</v>
      </c>
      <c r="E33" s="49">
        <v>6</v>
      </c>
      <c r="F33" s="49">
        <v>18</v>
      </c>
      <c r="G33" s="49">
        <v>0</v>
      </c>
      <c r="H33" s="49">
        <v>0</v>
      </c>
      <c r="I33" s="49">
        <v>6</v>
      </c>
      <c r="J33" s="49">
        <v>2</v>
      </c>
      <c r="K33" s="49">
        <v>0</v>
      </c>
      <c r="L33" s="49">
        <v>0</v>
      </c>
      <c r="M33" s="49">
        <v>98</v>
      </c>
      <c r="N33" s="49">
        <v>0</v>
      </c>
      <c r="O33" s="17">
        <f t="shared" si="0"/>
        <v>104</v>
      </c>
      <c r="P33" s="17">
        <f t="shared" si="1"/>
        <v>202</v>
      </c>
      <c r="R33" s="54" t="s">
        <v>157</v>
      </c>
      <c r="S33" s="33">
        <f>SUM(C102:C105)</f>
        <v>19</v>
      </c>
      <c r="T33" s="33">
        <f t="shared" ref="T33:AF33" si="25">SUM(D102:D105)</f>
        <v>36</v>
      </c>
      <c r="U33" s="33">
        <f t="shared" si="25"/>
        <v>11</v>
      </c>
      <c r="V33" s="33">
        <f t="shared" si="25"/>
        <v>34</v>
      </c>
      <c r="W33" s="33">
        <f t="shared" si="25"/>
        <v>0</v>
      </c>
      <c r="X33" s="33">
        <f t="shared" si="25"/>
        <v>1</v>
      </c>
      <c r="Y33" s="33">
        <f t="shared" si="25"/>
        <v>5</v>
      </c>
      <c r="Z33" s="33">
        <f t="shared" si="25"/>
        <v>4</v>
      </c>
      <c r="AA33" s="33">
        <f t="shared" si="25"/>
        <v>0</v>
      </c>
      <c r="AB33" s="33">
        <f t="shared" si="25"/>
        <v>0</v>
      </c>
      <c r="AC33" s="33">
        <f t="shared" si="25"/>
        <v>87</v>
      </c>
      <c r="AD33" s="33">
        <f t="shared" si="25"/>
        <v>0</v>
      </c>
      <c r="AE33" s="30">
        <f t="shared" si="25"/>
        <v>110</v>
      </c>
      <c r="AF33" s="30">
        <f t="shared" si="25"/>
        <v>197</v>
      </c>
    </row>
    <row r="34" spans="2:32" ht="23.1" customHeight="1" x14ac:dyDescent="0.25">
      <c r="B34" s="45" t="s">
        <v>61</v>
      </c>
      <c r="C34" s="49">
        <v>49</v>
      </c>
      <c r="D34" s="49">
        <v>32</v>
      </c>
      <c r="E34" s="49">
        <v>5</v>
      </c>
      <c r="F34" s="49">
        <v>13</v>
      </c>
      <c r="G34" s="49">
        <v>1</v>
      </c>
      <c r="H34" s="49">
        <v>0</v>
      </c>
      <c r="I34" s="49">
        <v>11</v>
      </c>
      <c r="J34" s="49">
        <v>2</v>
      </c>
      <c r="K34" s="49">
        <v>0</v>
      </c>
      <c r="L34" s="49">
        <v>1</v>
      </c>
      <c r="M34" s="49">
        <v>95</v>
      </c>
      <c r="N34" s="49">
        <v>0</v>
      </c>
      <c r="O34" s="17">
        <f t="shared" si="0"/>
        <v>114</v>
      </c>
      <c r="P34" s="17">
        <f t="shared" si="1"/>
        <v>209</v>
      </c>
      <c r="R34" s="50" t="s">
        <v>90</v>
      </c>
      <c r="S34" s="51">
        <f t="shared" ref="S34:AF34" si="26">MAX(S10:S12)</f>
        <v>203</v>
      </c>
      <c r="T34" s="51">
        <f t="shared" si="26"/>
        <v>157</v>
      </c>
      <c r="U34" s="51">
        <f t="shared" si="26"/>
        <v>36</v>
      </c>
      <c r="V34" s="51">
        <f t="shared" si="26"/>
        <v>102</v>
      </c>
      <c r="W34" s="51">
        <f t="shared" si="26"/>
        <v>4</v>
      </c>
      <c r="X34" s="51">
        <f t="shared" si="26"/>
        <v>5</v>
      </c>
      <c r="Y34" s="51">
        <f t="shared" si="26"/>
        <v>29</v>
      </c>
      <c r="Z34" s="51">
        <f t="shared" si="26"/>
        <v>3</v>
      </c>
      <c r="AA34" s="51">
        <f t="shared" si="26"/>
        <v>2</v>
      </c>
      <c r="AB34" s="51">
        <f t="shared" si="26"/>
        <v>1</v>
      </c>
      <c r="AC34" s="51">
        <f t="shared" si="26"/>
        <v>438</v>
      </c>
      <c r="AD34" s="51">
        <f t="shared" si="26"/>
        <v>0</v>
      </c>
      <c r="AE34" s="39">
        <f t="shared" si="26"/>
        <v>510</v>
      </c>
      <c r="AF34" s="39">
        <f t="shared" si="26"/>
        <v>946</v>
      </c>
    </row>
    <row r="35" spans="2:32" ht="23.1" customHeight="1" x14ac:dyDescent="0.25">
      <c r="B35" s="45" t="s">
        <v>62</v>
      </c>
      <c r="C35" s="49">
        <v>40</v>
      </c>
      <c r="D35" s="49">
        <v>28</v>
      </c>
      <c r="E35" s="49">
        <v>4</v>
      </c>
      <c r="F35" s="49">
        <v>10</v>
      </c>
      <c r="G35" s="49">
        <v>0</v>
      </c>
      <c r="H35" s="49">
        <v>0</v>
      </c>
      <c r="I35" s="49">
        <v>5</v>
      </c>
      <c r="J35" s="49">
        <v>3</v>
      </c>
      <c r="K35" s="49">
        <v>0</v>
      </c>
      <c r="L35" s="49">
        <v>0</v>
      </c>
      <c r="M35" s="49">
        <v>64</v>
      </c>
      <c r="N35" s="49">
        <v>0</v>
      </c>
      <c r="O35" s="17">
        <f t="shared" si="0"/>
        <v>90</v>
      </c>
      <c r="P35" s="17">
        <f t="shared" si="1"/>
        <v>154</v>
      </c>
      <c r="R35" s="50" t="s">
        <v>91</v>
      </c>
      <c r="S35" s="51">
        <f t="shared" ref="S35:AF35" si="27">MAX(S13:S18)</f>
        <v>192</v>
      </c>
      <c r="T35" s="51">
        <f t="shared" si="27"/>
        <v>172</v>
      </c>
      <c r="U35" s="51">
        <f t="shared" si="27"/>
        <v>29</v>
      </c>
      <c r="V35" s="51">
        <f t="shared" si="27"/>
        <v>75</v>
      </c>
      <c r="W35" s="51">
        <f t="shared" si="27"/>
        <v>2</v>
      </c>
      <c r="X35" s="51">
        <f t="shared" si="27"/>
        <v>1</v>
      </c>
      <c r="Y35" s="51">
        <f t="shared" si="27"/>
        <v>135</v>
      </c>
      <c r="Z35" s="51">
        <f t="shared" si="27"/>
        <v>15</v>
      </c>
      <c r="AA35" s="51">
        <f t="shared" si="27"/>
        <v>4</v>
      </c>
      <c r="AB35" s="51">
        <f t="shared" si="27"/>
        <v>2</v>
      </c>
      <c r="AC35" s="51">
        <f t="shared" si="27"/>
        <v>413</v>
      </c>
      <c r="AD35" s="51">
        <f t="shared" si="27"/>
        <v>0</v>
      </c>
      <c r="AE35" s="39">
        <f t="shared" si="27"/>
        <v>503</v>
      </c>
      <c r="AF35" s="39">
        <f t="shared" si="27"/>
        <v>897</v>
      </c>
    </row>
    <row r="36" spans="2:32" ht="23.1" customHeight="1" x14ac:dyDescent="0.25">
      <c r="B36" s="45" t="s">
        <v>63</v>
      </c>
      <c r="C36" s="49">
        <v>38</v>
      </c>
      <c r="D36" s="49">
        <v>22</v>
      </c>
      <c r="E36" s="49">
        <v>5</v>
      </c>
      <c r="F36" s="49">
        <v>21</v>
      </c>
      <c r="G36" s="49">
        <v>1</v>
      </c>
      <c r="H36" s="49">
        <v>0</v>
      </c>
      <c r="I36" s="49">
        <v>111</v>
      </c>
      <c r="J36" s="49">
        <v>5</v>
      </c>
      <c r="K36" s="49">
        <v>0</v>
      </c>
      <c r="L36" s="49">
        <v>0</v>
      </c>
      <c r="M36" s="49">
        <v>95</v>
      </c>
      <c r="N36" s="49">
        <v>0</v>
      </c>
      <c r="O36" s="17">
        <f t="shared" si="0"/>
        <v>203</v>
      </c>
      <c r="P36" s="17">
        <f t="shared" si="1"/>
        <v>298</v>
      </c>
      <c r="R36" s="50" t="s">
        <v>92</v>
      </c>
      <c r="S36" s="51">
        <f t="shared" ref="S36:AF36" si="28">MAX(S19:S21)</f>
        <v>148</v>
      </c>
      <c r="T36" s="51">
        <f t="shared" si="28"/>
        <v>156</v>
      </c>
      <c r="U36" s="51">
        <f t="shared" si="28"/>
        <v>35</v>
      </c>
      <c r="V36" s="51">
        <f t="shared" si="28"/>
        <v>64</v>
      </c>
      <c r="W36" s="51">
        <f t="shared" si="28"/>
        <v>3</v>
      </c>
      <c r="X36" s="51">
        <f t="shared" si="28"/>
        <v>1</v>
      </c>
      <c r="Y36" s="51">
        <f t="shared" si="28"/>
        <v>27</v>
      </c>
      <c r="Z36" s="51">
        <f t="shared" si="28"/>
        <v>4</v>
      </c>
      <c r="AA36" s="51">
        <f t="shared" si="28"/>
        <v>4</v>
      </c>
      <c r="AB36" s="51">
        <f t="shared" si="28"/>
        <v>4</v>
      </c>
      <c r="AC36" s="51">
        <f t="shared" si="28"/>
        <v>319</v>
      </c>
      <c r="AD36" s="51">
        <f t="shared" si="28"/>
        <v>0</v>
      </c>
      <c r="AE36" s="39">
        <f t="shared" si="28"/>
        <v>401</v>
      </c>
      <c r="AF36" s="39">
        <f t="shared" si="28"/>
        <v>718</v>
      </c>
    </row>
    <row r="37" spans="2:32" ht="23.1" customHeight="1" x14ac:dyDescent="0.25">
      <c r="B37" s="44" t="s">
        <v>64</v>
      </c>
      <c r="C37" s="49">
        <v>30</v>
      </c>
      <c r="D37" s="49">
        <v>29</v>
      </c>
      <c r="E37" s="49">
        <v>6</v>
      </c>
      <c r="F37" s="49">
        <v>17</v>
      </c>
      <c r="G37" s="49">
        <v>0</v>
      </c>
      <c r="H37" s="49">
        <v>0</v>
      </c>
      <c r="I37" s="49">
        <v>8</v>
      </c>
      <c r="J37" s="49">
        <v>2</v>
      </c>
      <c r="K37" s="49">
        <v>0</v>
      </c>
      <c r="L37" s="49">
        <v>1</v>
      </c>
      <c r="M37" s="49">
        <v>90</v>
      </c>
      <c r="N37" s="49">
        <v>0</v>
      </c>
      <c r="O37" s="17">
        <f t="shared" si="0"/>
        <v>93</v>
      </c>
      <c r="P37" s="17">
        <f t="shared" si="1"/>
        <v>183</v>
      </c>
      <c r="R37" s="36" t="s">
        <v>85</v>
      </c>
      <c r="S37" s="34">
        <f t="shared" ref="S37:AF37" si="29">SUM(S10:S12)</f>
        <v>543</v>
      </c>
      <c r="T37" s="16">
        <f t="shared" si="29"/>
        <v>398</v>
      </c>
      <c r="U37" s="16">
        <f t="shared" si="29"/>
        <v>83</v>
      </c>
      <c r="V37" s="16">
        <f t="shared" si="29"/>
        <v>251</v>
      </c>
      <c r="W37" s="16">
        <f t="shared" si="29"/>
        <v>6</v>
      </c>
      <c r="X37" s="16">
        <f t="shared" si="29"/>
        <v>7</v>
      </c>
      <c r="Y37" s="16">
        <f t="shared" si="29"/>
        <v>66</v>
      </c>
      <c r="Z37" s="16">
        <f t="shared" si="29"/>
        <v>8</v>
      </c>
      <c r="AA37" s="16">
        <f t="shared" si="29"/>
        <v>4</v>
      </c>
      <c r="AB37" s="16">
        <f t="shared" si="29"/>
        <v>1</v>
      </c>
      <c r="AC37" s="16">
        <f t="shared" si="29"/>
        <v>1105</v>
      </c>
      <c r="AD37" s="16">
        <f t="shared" si="29"/>
        <v>0</v>
      </c>
      <c r="AE37" s="31">
        <f t="shared" si="29"/>
        <v>1367</v>
      </c>
      <c r="AF37" s="31">
        <f t="shared" si="29"/>
        <v>2472</v>
      </c>
    </row>
    <row r="38" spans="2:32" ht="23.1" customHeight="1" x14ac:dyDescent="0.25">
      <c r="B38" s="45" t="s">
        <v>65</v>
      </c>
      <c r="C38" s="49">
        <v>57</v>
      </c>
      <c r="D38" s="49">
        <v>30</v>
      </c>
      <c r="E38" s="49">
        <v>6</v>
      </c>
      <c r="F38" s="49">
        <v>20</v>
      </c>
      <c r="G38" s="49">
        <v>0</v>
      </c>
      <c r="H38" s="49">
        <v>0</v>
      </c>
      <c r="I38" s="49">
        <v>12</v>
      </c>
      <c r="J38" s="49">
        <v>2</v>
      </c>
      <c r="K38" s="49">
        <v>1</v>
      </c>
      <c r="L38" s="49">
        <v>0</v>
      </c>
      <c r="M38" s="49">
        <v>70</v>
      </c>
      <c r="N38" s="49">
        <v>0</v>
      </c>
      <c r="O38" s="17">
        <f t="shared" si="0"/>
        <v>128</v>
      </c>
      <c r="P38" s="17">
        <f t="shared" si="1"/>
        <v>198</v>
      </c>
      <c r="R38" s="27" t="s">
        <v>86</v>
      </c>
      <c r="S38" s="16">
        <f t="shared" ref="S38:AF38" si="30">SUM(S13:S18)</f>
        <v>1006</v>
      </c>
      <c r="T38" s="16">
        <f t="shared" si="30"/>
        <v>706</v>
      </c>
      <c r="U38" s="16">
        <f t="shared" si="30"/>
        <v>137</v>
      </c>
      <c r="V38" s="16">
        <f t="shared" si="30"/>
        <v>363</v>
      </c>
      <c r="W38" s="16">
        <f t="shared" si="30"/>
        <v>7</v>
      </c>
      <c r="X38" s="16">
        <f t="shared" si="30"/>
        <v>2</v>
      </c>
      <c r="Y38" s="16">
        <f t="shared" si="30"/>
        <v>293</v>
      </c>
      <c r="Z38" s="16">
        <f t="shared" si="30"/>
        <v>54</v>
      </c>
      <c r="AA38" s="16">
        <f t="shared" si="30"/>
        <v>6</v>
      </c>
      <c r="AB38" s="16">
        <f t="shared" si="30"/>
        <v>8</v>
      </c>
      <c r="AC38" s="16">
        <f t="shared" si="30"/>
        <v>2034</v>
      </c>
      <c r="AD38" s="16">
        <f t="shared" si="30"/>
        <v>0</v>
      </c>
      <c r="AE38" s="31">
        <f t="shared" si="30"/>
        <v>2582</v>
      </c>
      <c r="AF38" s="31">
        <f t="shared" si="30"/>
        <v>4616</v>
      </c>
    </row>
    <row r="39" spans="2:32" ht="23.1" customHeight="1" x14ac:dyDescent="0.25">
      <c r="B39" s="45" t="s">
        <v>66</v>
      </c>
      <c r="C39" s="49">
        <v>41</v>
      </c>
      <c r="D39" s="49">
        <v>22</v>
      </c>
      <c r="E39" s="49">
        <v>5</v>
      </c>
      <c r="F39" s="49">
        <v>10</v>
      </c>
      <c r="G39" s="49">
        <v>1</v>
      </c>
      <c r="H39" s="49">
        <v>0</v>
      </c>
      <c r="I39" s="49">
        <v>8</v>
      </c>
      <c r="J39" s="49">
        <v>0</v>
      </c>
      <c r="K39" s="49">
        <v>0</v>
      </c>
      <c r="L39" s="49">
        <v>0</v>
      </c>
      <c r="M39" s="49">
        <v>80</v>
      </c>
      <c r="N39" s="49">
        <v>0</v>
      </c>
      <c r="O39" s="17">
        <f t="shared" si="0"/>
        <v>87</v>
      </c>
      <c r="P39" s="17">
        <f t="shared" si="1"/>
        <v>167</v>
      </c>
      <c r="R39" s="28" t="s">
        <v>87</v>
      </c>
      <c r="S39" s="16">
        <f t="shared" ref="S39:AF39" si="31">SUM(S19:S21)</f>
        <v>408</v>
      </c>
      <c r="T39" s="16">
        <f t="shared" si="31"/>
        <v>432</v>
      </c>
      <c r="U39" s="16">
        <f t="shared" si="31"/>
        <v>80</v>
      </c>
      <c r="V39" s="16">
        <f t="shared" si="31"/>
        <v>149</v>
      </c>
      <c r="W39" s="16">
        <f t="shared" si="31"/>
        <v>3</v>
      </c>
      <c r="X39" s="16">
        <f t="shared" si="31"/>
        <v>1</v>
      </c>
      <c r="Y39" s="16">
        <f t="shared" si="31"/>
        <v>77</v>
      </c>
      <c r="Z39" s="16">
        <f t="shared" si="31"/>
        <v>10</v>
      </c>
      <c r="AA39" s="16">
        <f t="shared" si="31"/>
        <v>5</v>
      </c>
      <c r="AB39" s="16">
        <f t="shared" si="31"/>
        <v>5</v>
      </c>
      <c r="AC39" s="16">
        <f t="shared" si="31"/>
        <v>850</v>
      </c>
      <c r="AD39" s="16">
        <f t="shared" si="31"/>
        <v>0</v>
      </c>
      <c r="AE39" s="31">
        <f t="shared" si="31"/>
        <v>1170</v>
      </c>
      <c r="AF39" s="31">
        <f t="shared" si="31"/>
        <v>2020</v>
      </c>
    </row>
    <row r="40" spans="2:32" ht="23.1" customHeight="1" x14ac:dyDescent="0.25">
      <c r="B40" s="45" t="s">
        <v>67</v>
      </c>
      <c r="C40" s="49">
        <v>40</v>
      </c>
      <c r="D40" s="49">
        <v>28</v>
      </c>
      <c r="E40" s="49">
        <v>5</v>
      </c>
      <c r="F40" s="49">
        <v>20</v>
      </c>
      <c r="G40" s="49">
        <v>0</v>
      </c>
      <c r="H40" s="49">
        <v>0</v>
      </c>
      <c r="I40" s="49">
        <v>2</v>
      </c>
      <c r="J40" s="49">
        <v>3</v>
      </c>
      <c r="K40" s="49">
        <v>1</v>
      </c>
      <c r="L40" s="49">
        <v>0</v>
      </c>
      <c r="M40" s="49">
        <v>77</v>
      </c>
      <c r="N40" s="49">
        <v>0</v>
      </c>
      <c r="O40" s="17">
        <f t="shared" si="0"/>
        <v>99</v>
      </c>
      <c r="P40" s="17">
        <f t="shared" si="1"/>
        <v>176</v>
      </c>
      <c r="R40" s="5" t="s">
        <v>17</v>
      </c>
      <c r="S40" s="16">
        <f t="shared" ref="S40:AF40" si="32">SUM(S10:S21)</f>
        <v>1957</v>
      </c>
      <c r="T40" s="16">
        <f t="shared" si="32"/>
        <v>1536</v>
      </c>
      <c r="U40" s="16">
        <f t="shared" si="32"/>
        <v>300</v>
      </c>
      <c r="V40" s="16">
        <f t="shared" si="32"/>
        <v>763</v>
      </c>
      <c r="W40" s="16">
        <f t="shared" si="32"/>
        <v>16</v>
      </c>
      <c r="X40" s="16">
        <f t="shared" si="32"/>
        <v>10</v>
      </c>
      <c r="Y40" s="16">
        <f t="shared" si="32"/>
        <v>436</v>
      </c>
      <c r="Z40" s="16">
        <f t="shared" si="32"/>
        <v>72</v>
      </c>
      <c r="AA40" s="16">
        <f t="shared" si="32"/>
        <v>15</v>
      </c>
      <c r="AB40" s="16">
        <f t="shared" si="32"/>
        <v>14</v>
      </c>
      <c r="AC40" s="16">
        <f t="shared" si="32"/>
        <v>3989</v>
      </c>
      <c r="AD40" s="16">
        <f t="shared" si="32"/>
        <v>0</v>
      </c>
      <c r="AE40" s="31">
        <f t="shared" si="32"/>
        <v>5119</v>
      </c>
      <c r="AF40" s="31">
        <f t="shared" si="32"/>
        <v>9108</v>
      </c>
    </row>
    <row r="41" spans="2:32" ht="23.1" customHeight="1" x14ac:dyDescent="0.25">
      <c r="B41" s="44" t="s">
        <v>68</v>
      </c>
      <c r="C41" s="49">
        <v>38</v>
      </c>
      <c r="D41" s="49">
        <v>22</v>
      </c>
      <c r="E41" s="49">
        <v>10</v>
      </c>
      <c r="F41" s="49">
        <v>19</v>
      </c>
      <c r="G41" s="49">
        <v>0</v>
      </c>
      <c r="H41" s="49">
        <v>0</v>
      </c>
      <c r="I41" s="49">
        <v>10</v>
      </c>
      <c r="J41" s="49">
        <v>2</v>
      </c>
      <c r="K41" s="49">
        <v>0</v>
      </c>
      <c r="L41" s="49">
        <v>2</v>
      </c>
      <c r="M41" s="49">
        <v>73</v>
      </c>
      <c r="N41" s="49">
        <v>0</v>
      </c>
      <c r="O41" s="17">
        <f t="shared" si="0"/>
        <v>103</v>
      </c>
      <c r="P41" s="17">
        <f t="shared" si="1"/>
        <v>176</v>
      </c>
      <c r="R41" s="5" t="s">
        <v>159</v>
      </c>
      <c r="S41" s="16">
        <f>SUM(S10:S33)</f>
        <v>2514</v>
      </c>
      <c r="T41" s="16">
        <f t="shared" ref="T41:AF41" si="33">SUM(T10:T33)</f>
        <v>2282</v>
      </c>
      <c r="U41" s="16">
        <f t="shared" si="33"/>
        <v>426</v>
      </c>
      <c r="V41" s="16">
        <f t="shared" si="33"/>
        <v>910</v>
      </c>
      <c r="W41" s="16">
        <f t="shared" si="33"/>
        <v>18</v>
      </c>
      <c r="X41" s="16">
        <f t="shared" si="33"/>
        <v>16</v>
      </c>
      <c r="Y41" s="16">
        <f t="shared" si="33"/>
        <v>486</v>
      </c>
      <c r="Z41" s="16">
        <f t="shared" si="33"/>
        <v>99</v>
      </c>
      <c r="AA41" s="16">
        <f t="shared" si="33"/>
        <v>19</v>
      </c>
      <c r="AB41" s="16">
        <f t="shared" si="33"/>
        <v>15</v>
      </c>
      <c r="AC41" s="16">
        <f t="shared" si="33"/>
        <v>5527</v>
      </c>
      <c r="AD41" s="16">
        <f t="shared" si="33"/>
        <v>0</v>
      </c>
      <c r="AE41" s="31">
        <f t="shared" si="33"/>
        <v>6785</v>
      </c>
      <c r="AF41" s="31">
        <f t="shared" si="33"/>
        <v>12312</v>
      </c>
    </row>
    <row r="42" spans="2:32" ht="23.1" customHeight="1" x14ac:dyDescent="0.25">
      <c r="B42" s="45" t="s">
        <v>69</v>
      </c>
      <c r="C42" s="49">
        <v>40</v>
      </c>
      <c r="D42" s="49">
        <v>27</v>
      </c>
      <c r="E42" s="49">
        <v>4</v>
      </c>
      <c r="F42" s="49">
        <v>19</v>
      </c>
      <c r="G42" s="49">
        <v>2</v>
      </c>
      <c r="H42" s="49">
        <v>0</v>
      </c>
      <c r="I42" s="49">
        <v>7</v>
      </c>
      <c r="J42" s="49">
        <v>2</v>
      </c>
      <c r="K42" s="49">
        <v>0</v>
      </c>
      <c r="L42" s="49">
        <v>0</v>
      </c>
      <c r="M42" s="49">
        <v>92</v>
      </c>
      <c r="N42" s="49">
        <v>0</v>
      </c>
      <c r="O42" s="17">
        <f t="shared" si="0"/>
        <v>101</v>
      </c>
      <c r="P42" s="17">
        <f t="shared" si="1"/>
        <v>193</v>
      </c>
      <c r="R42" s="5" t="s">
        <v>160</v>
      </c>
      <c r="S42" s="47">
        <f>S41/S40</f>
        <v>1.2846193152784875</v>
      </c>
      <c r="T42" s="47">
        <f t="shared" ref="T42:AF42" si="34">T41/T40</f>
        <v>1.4856770833333333</v>
      </c>
      <c r="U42" s="47">
        <f t="shared" si="34"/>
        <v>1.42</v>
      </c>
      <c r="V42" s="47">
        <f t="shared" si="34"/>
        <v>1.1926605504587156</v>
      </c>
      <c r="W42" s="47">
        <f t="shared" si="34"/>
        <v>1.125</v>
      </c>
      <c r="X42" s="47">
        <f t="shared" si="34"/>
        <v>1.6</v>
      </c>
      <c r="Y42" s="47">
        <f t="shared" si="34"/>
        <v>1.1146788990825689</v>
      </c>
      <c r="Z42" s="47">
        <f t="shared" si="34"/>
        <v>1.375</v>
      </c>
      <c r="AA42" s="47">
        <f t="shared" si="34"/>
        <v>1.2666666666666666</v>
      </c>
      <c r="AB42" s="47">
        <f t="shared" si="34"/>
        <v>1.0714285714285714</v>
      </c>
      <c r="AC42" s="47">
        <f t="shared" si="34"/>
        <v>1.3855602907996991</v>
      </c>
      <c r="AD42" s="47" t="e">
        <f t="shared" si="34"/>
        <v>#DIV/0!</v>
      </c>
      <c r="AE42" s="47">
        <f t="shared" si="34"/>
        <v>1.3254541902715373</v>
      </c>
      <c r="AF42" s="47">
        <f t="shared" si="34"/>
        <v>1.3517786561264822</v>
      </c>
    </row>
    <row r="43" spans="2:32" ht="23.1" customHeight="1" x14ac:dyDescent="0.25">
      <c r="B43" s="44" t="s">
        <v>70</v>
      </c>
      <c r="C43" s="49">
        <v>31</v>
      </c>
      <c r="D43" s="49">
        <v>16</v>
      </c>
      <c r="E43" s="49">
        <v>4</v>
      </c>
      <c r="F43" s="49">
        <v>5</v>
      </c>
      <c r="G43" s="49">
        <v>0</v>
      </c>
      <c r="H43" s="49">
        <v>0</v>
      </c>
      <c r="I43" s="49">
        <v>5</v>
      </c>
      <c r="J43" s="49">
        <v>3</v>
      </c>
      <c r="K43" s="49">
        <v>0</v>
      </c>
      <c r="L43" s="49">
        <v>1</v>
      </c>
      <c r="M43" s="49">
        <v>49</v>
      </c>
      <c r="N43" s="49">
        <v>0</v>
      </c>
      <c r="O43" s="17">
        <f t="shared" si="0"/>
        <v>65</v>
      </c>
      <c r="P43" s="17">
        <f t="shared" si="1"/>
        <v>114</v>
      </c>
      <c r="R43"/>
      <c r="S43" s="19"/>
      <c r="T43" s="19"/>
    </row>
    <row r="44" spans="2:32" ht="23.1" customHeight="1" x14ac:dyDescent="0.25">
      <c r="B44" s="46" t="s">
        <v>71</v>
      </c>
      <c r="C44" s="49">
        <v>35</v>
      </c>
      <c r="D44" s="49">
        <v>12</v>
      </c>
      <c r="E44" s="49">
        <v>3</v>
      </c>
      <c r="F44" s="49">
        <v>7</v>
      </c>
      <c r="G44" s="49">
        <v>0</v>
      </c>
      <c r="H44" s="49">
        <v>0</v>
      </c>
      <c r="I44" s="49">
        <v>1</v>
      </c>
      <c r="J44" s="49">
        <v>3</v>
      </c>
      <c r="K44" s="49">
        <v>0</v>
      </c>
      <c r="L44" s="49">
        <v>0</v>
      </c>
      <c r="M44" s="49">
        <v>51</v>
      </c>
      <c r="N44" s="49">
        <v>0</v>
      </c>
      <c r="O44" s="17">
        <f t="shared" si="0"/>
        <v>61</v>
      </c>
      <c r="P44" s="17">
        <f t="shared" si="1"/>
        <v>112</v>
      </c>
      <c r="R44"/>
      <c r="S44" s="19"/>
      <c r="T44" s="19"/>
    </row>
    <row r="45" spans="2:32" ht="23.1" customHeight="1" x14ac:dyDescent="0.25">
      <c r="B45" s="44" t="s">
        <v>72</v>
      </c>
      <c r="C45" s="49">
        <v>36</v>
      </c>
      <c r="D45" s="49">
        <v>34</v>
      </c>
      <c r="E45" s="49">
        <v>6</v>
      </c>
      <c r="F45" s="49">
        <v>8</v>
      </c>
      <c r="G45" s="49">
        <v>0</v>
      </c>
      <c r="H45" s="49">
        <v>0</v>
      </c>
      <c r="I45" s="49">
        <v>3</v>
      </c>
      <c r="J45" s="49">
        <v>7</v>
      </c>
      <c r="K45" s="49">
        <v>0</v>
      </c>
      <c r="L45" s="49">
        <v>0</v>
      </c>
      <c r="M45" s="49">
        <v>45</v>
      </c>
      <c r="N45" s="49">
        <v>0</v>
      </c>
      <c r="O45" s="17">
        <f t="shared" si="0"/>
        <v>94</v>
      </c>
      <c r="P45" s="17">
        <f t="shared" si="1"/>
        <v>139</v>
      </c>
      <c r="R45"/>
      <c r="S45" s="19"/>
      <c r="T45" s="19"/>
    </row>
    <row r="46" spans="2:32" ht="23.1" customHeight="1" x14ac:dyDescent="0.25">
      <c r="B46" s="45" t="s">
        <v>73</v>
      </c>
      <c r="C46" s="49">
        <v>29</v>
      </c>
      <c r="D46" s="49">
        <v>21</v>
      </c>
      <c r="E46" s="49">
        <v>9</v>
      </c>
      <c r="F46" s="49">
        <v>12</v>
      </c>
      <c r="G46" s="49">
        <v>0</v>
      </c>
      <c r="H46" s="49">
        <v>0</v>
      </c>
      <c r="I46" s="49">
        <v>10</v>
      </c>
      <c r="J46" s="49">
        <v>0</v>
      </c>
      <c r="K46" s="49">
        <v>0</v>
      </c>
      <c r="L46" s="49">
        <v>0</v>
      </c>
      <c r="M46" s="49">
        <v>67</v>
      </c>
      <c r="N46" s="49">
        <v>0</v>
      </c>
      <c r="O46" s="17">
        <f t="shared" si="0"/>
        <v>81</v>
      </c>
      <c r="P46" s="17">
        <f t="shared" si="1"/>
        <v>148</v>
      </c>
      <c r="R46" s="19"/>
      <c r="S46" s="19"/>
      <c r="T46"/>
    </row>
    <row r="47" spans="2:32" ht="23.1" customHeight="1" x14ac:dyDescent="0.25">
      <c r="B47" s="45" t="s">
        <v>74</v>
      </c>
      <c r="C47" s="49">
        <v>34</v>
      </c>
      <c r="D47" s="49">
        <v>40</v>
      </c>
      <c r="E47" s="49">
        <v>10</v>
      </c>
      <c r="F47" s="49">
        <v>16</v>
      </c>
      <c r="G47" s="49">
        <v>0</v>
      </c>
      <c r="H47" s="49">
        <v>0</v>
      </c>
      <c r="I47" s="49">
        <v>7</v>
      </c>
      <c r="J47" s="49">
        <v>2</v>
      </c>
      <c r="K47" s="49">
        <v>0</v>
      </c>
      <c r="L47" s="49">
        <v>1</v>
      </c>
      <c r="M47" s="49">
        <v>76</v>
      </c>
      <c r="N47" s="49">
        <v>0</v>
      </c>
      <c r="O47" s="17">
        <f t="shared" si="0"/>
        <v>110</v>
      </c>
      <c r="P47" s="17">
        <f t="shared" si="1"/>
        <v>186</v>
      </c>
      <c r="R47" s="19"/>
      <c r="S47" s="19"/>
      <c r="T47"/>
    </row>
    <row r="48" spans="2:32" ht="23.1" customHeight="1" x14ac:dyDescent="0.25">
      <c r="B48" s="45" t="s">
        <v>75</v>
      </c>
      <c r="C48" s="49">
        <v>23</v>
      </c>
      <c r="D48" s="49">
        <v>27</v>
      </c>
      <c r="E48" s="49">
        <v>9</v>
      </c>
      <c r="F48" s="49">
        <v>16</v>
      </c>
      <c r="G48" s="49">
        <v>0</v>
      </c>
      <c r="H48" s="49">
        <v>0</v>
      </c>
      <c r="I48" s="49">
        <v>6</v>
      </c>
      <c r="J48" s="49">
        <v>1</v>
      </c>
      <c r="K48" s="49">
        <v>0</v>
      </c>
      <c r="L48" s="49">
        <v>0</v>
      </c>
      <c r="M48" s="49">
        <v>84</v>
      </c>
      <c r="N48" s="49">
        <v>0</v>
      </c>
      <c r="O48" s="17">
        <f t="shared" si="0"/>
        <v>82</v>
      </c>
      <c r="P48" s="17">
        <f t="shared" si="1"/>
        <v>166</v>
      </c>
      <c r="R48" s="19"/>
      <c r="S48" s="19"/>
      <c r="T48"/>
    </row>
    <row r="49" spans="2:20" ht="23.1" customHeight="1" x14ac:dyDescent="0.25">
      <c r="B49" s="44" t="s">
        <v>76</v>
      </c>
      <c r="C49" s="49">
        <v>55</v>
      </c>
      <c r="D49" s="49">
        <v>40</v>
      </c>
      <c r="E49" s="49">
        <v>7</v>
      </c>
      <c r="F49" s="49">
        <v>20</v>
      </c>
      <c r="G49" s="49">
        <v>0</v>
      </c>
      <c r="H49" s="49">
        <v>0</v>
      </c>
      <c r="I49" s="49">
        <v>4</v>
      </c>
      <c r="J49" s="49">
        <v>1</v>
      </c>
      <c r="K49" s="49">
        <v>1</v>
      </c>
      <c r="L49" s="49">
        <v>0</v>
      </c>
      <c r="M49" s="49">
        <v>90</v>
      </c>
      <c r="N49" s="49">
        <v>0</v>
      </c>
      <c r="O49" s="17">
        <f t="shared" si="0"/>
        <v>128</v>
      </c>
      <c r="P49" s="17">
        <f t="shared" si="1"/>
        <v>218</v>
      </c>
      <c r="R49" s="19"/>
      <c r="S49" s="19"/>
      <c r="T49"/>
    </row>
    <row r="50" spans="2:20" ht="23.1" customHeight="1" x14ac:dyDescent="0.25">
      <c r="B50" s="45" t="s">
        <v>77</v>
      </c>
      <c r="C50" s="49">
        <v>40</v>
      </c>
      <c r="D50" s="49">
        <v>30</v>
      </c>
      <c r="E50" s="49">
        <v>5</v>
      </c>
      <c r="F50" s="49">
        <v>13</v>
      </c>
      <c r="G50" s="49">
        <v>0</v>
      </c>
      <c r="H50" s="49">
        <v>0</v>
      </c>
      <c r="I50" s="49">
        <v>6</v>
      </c>
      <c r="J50" s="49">
        <v>0</v>
      </c>
      <c r="K50" s="49">
        <v>0</v>
      </c>
      <c r="L50" s="49">
        <v>1</v>
      </c>
      <c r="M50" s="49">
        <v>55</v>
      </c>
      <c r="N50" s="49">
        <v>0</v>
      </c>
      <c r="O50" s="17">
        <f t="shared" si="0"/>
        <v>95</v>
      </c>
      <c r="P50" s="17">
        <f t="shared" si="1"/>
        <v>150</v>
      </c>
      <c r="R50" s="19"/>
      <c r="S50" s="19"/>
      <c r="T50"/>
    </row>
    <row r="51" spans="2:20" ht="23.1" customHeight="1" x14ac:dyDescent="0.25">
      <c r="B51" s="45" t="s">
        <v>78</v>
      </c>
      <c r="C51" s="49">
        <v>50</v>
      </c>
      <c r="D51" s="49">
        <v>32</v>
      </c>
      <c r="E51" s="49">
        <v>4</v>
      </c>
      <c r="F51" s="49">
        <v>11</v>
      </c>
      <c r="G51" s="49">
        <v>0</v>
      </c>
      <c r="H51" s="49">
        <v>1</v>
      </c>
      <c r="I51" s="49">
        <v>10</v>
      </c>
      <c r="J51" s="49">
        <v>0</v>
      </c>
      <c r="K51" s="49">
        <v>0</v>
      </c>
      <c r="L51" s="49">
        <v>0</v>
      </c>
      <c r="M51" s="49">
        <v>59</v>
      </c>
      <c r="N51" s="49">
        <v>0</v>
      </c>
      <c r="O51" s="17">
        <f t="shared" si="0"/>
        <v>108</v>
      </c>
      <c r="P51" s="17">
        <f t="shared" si="1"/>
        <v>167</v>
      </c>
      <c r="R51" s="19"/>
      <c r="S51" s="19"/>
      <c r="T51"/>
    </row>
    <row r="52" spans="2:20" ht="23.1" customHeight="1" x14ac:dyDescent="0.25">
      <c r="B52" s="45" t="s">
        <v>79</v>
      </c>
      <c r="C52" s="49">
        <v>28</v>
      </c>
      <c r="D52" s="49">
        <v>40</v>
      </c>
      <c r="E52" s="49">
        <v>8</v>
      </c>
      <c r="F52" s="49">
        <v>10</v>
      </c>
      <c r="G52" s="49">
        <v>0</v>
      </c>
      <c r="H52" s="49">
        <v>0</v>
      </c>
      <c r="I52" s="49">
        <v>8</v>
      </c>
      <c r="J52" s="49">
        <v>1</v>
      </c>
      <c r="K52" s="49">
        <v>0</v>
      </c>
      <c r="L52" s="49">
        <v>2</v>
      </c>
      <c r="M52" s="49">
        <v>49</v>
      </c>
      <c r="N52" s="49">
        <v>0</v>
      </c>
      <c r="O52" s="17">
        <f t="shared" si="0"/>
        <v>97</v>
      </c>
      <c r="P52" s="17">
        <f t="shared" si="1"/>
        <v>146</v>
      </c>
      <c r="R52" s="19"/>
      <c r="S52" s="19"/>
      <c r="T52"/>
    </row>
    <row r="53" spans="2:20" ht="23.1" customHeight="1" x14ac:dyDescent="0.25">
      <c r="B53" s="44" t="s">
        <v>80</v>
      </c>
      <c r="C53" s="49">
        <v>30</v>
      </c>
      <c r="D53" s="49">
        <v>46</v>
      </c>
      <c r="E53" s="49">
        <v>6</v>
      </c>
      <c r="F53" s="49">
        <v>10</v>
      </c>
      <c r="G53" s="49">
        <v>0</v>
      </c>
      <c r="H53" s="49">
        <v>0</v>
      </c>
      <c r="I53" s="49">
        <v>3</v>
      </c>
      <c r="J53" s="49">
        <v>3</v>
      </c>
      <c r="K53" s="49">
        <v>0</v>
      </c>
      <c r="L53" s="49">
        <v>1</v>
      </c>
      <c r="M53" s="49">
        <v>51</v>
      </c>
      <c r="N53" s="49">
        <v>0</v>
      </c>
      <c r="O53" s="17">
        <f t="shared" si="0"/>
        <v>99</v>
      </c>
      <c r="P53" s="17">
        <f t="shared" si="1"/>
        <v>150</v>
      </c>
      <c r="R53" s="19"/>
      <c r="S53" s="19"/>
      <c r="T53"/>
    </row>
    <row r="54" spans="2:20" ht="23.1" customHeight="1" x14ac:dyDescent="0.25">
      <c r="B54" s="44" t="s">
        <v>81</v>
      </c>
      <c r="C54" s="49">
        <v>35</v>
      </c>
      <c r="D54" s="49">
        <v>47</v>
      </c>
      <c r="E54" s="49">
        <v>5</v>
      </c>
      <c r="F54" s="49">
        <v>12</v>
      </c>
      <c r="G54" s="49">
        <v>1</v>
      </c>
      <c r="H54" s="49">
        <v>0</v>
      </c>
      <c r="I54" s="49">
        <v>5</v>
      </c>
      <c r="J54" s="49">
        <v>1</v>
      </c>
      <c r="K54" s="49">
        <v>0</v>
      </c>
      <c r="L54" s="49">
        <v>0</v>
      </c>
      <c r="M54" s="49">
        <v>91</v>
      </c>
      <c r="N54" s="49">
        <v>0</v>
      </c>
      <c r="O54" s="17">
        <f t="shared" si="0"/>
        <v>106</v>
      </c>
      <c r="P54" s="17">
        <f t="shared" si="1"/>
        <v>197</v>
      </c>
      <c r="R54" s="19"/>
      <c r="S54" s="19"/>
      <c r="T54"/>
    </row>
    <row r="55" spans="2:20" ht="23.1" customHeight="1" x14ac:dyDescent="0.25">
      <c r="B55" s="44" t="s">
        <v>82</v>
      </c>
      <c r="C55" s="49">
        <v>28</v>
      </c>
      <c r="D55" s="49">
        <v>39</v>
      </c>
      <c r="E55" s="49">
        <v>9</v>
      </c>
      <c r="F55" s="49">
        <v>11</v>
      </c>
      <c r="G55" s="49">
        <v>0</v>
      </c>
      <c r="H55" s="49">
        <v>0</v>
      </c>
      <c r="I55" s="49">
        <v>7</v>
      </c>
      <c r="J55" s="49">
        <v>1</v>
      </c>
      <c r="K55" s="49">
        <v>0</v>
      </c>
      <c r="L55" s="49">
        <v>0</v>
      </c>
      <c r="M55" s="49">
        <v>73</v>
      </c>
      <c r="N55" s="49">
        <v>0</v>
      </c>
      <c r="O55" s="17">
        <f t="shared" si="0"/>
        <v>95</v>
      </c>
      <c r="P55" s="17">
        <f t="shared" si="1"/>
        <v>168</v>
      </c>
      <c r="R55" s="19"/>
      <c r="S55" s="19"/>
      <c r="T55"/>
    </row>
    <row r="56" spans="2:20" ht="23.1" customHeight="1" x14ac:dyDescent="0.25">
      <c r="B56" s="44" t="s">
        <v>83</v>
      </c>
      <c r="C56" s="49">
        <v>21</v>
      </c>
      <c r="D56" s="49">
        <v>40</v>
      </c>
      <c r="E56" s="49">
        <v>5</v>
      </c>
      <c r="F56" s="49">
        <v>14</v>
      </c>
      <c r="G56" s="49">
        <v>2</v>
      </c>
      <c r="H56" s="49">
        <v>0</v>
      </c>
      <c r="I56" s="49">
        <v>10</v>
      </c>
      <c r="J56" s="49">
        <v>0</v>
      </c>
      <c r="K56" s="49">
        <v>2</v>
      </c>
      <c r="L56" s="49">
        <v>0</v>
      </c>
      <c r="M56" s="49">
        <v>80</v>
      </c>
      <c r="N56" s="49">
        <v>0</v>
      </c>
      <c r="O56" s="17">
        <f t="shared" si="0"/>
        <v>94</v>
      </c>
      <c r="P56" s="17">
        <f t="shared" si="1"/>
        <v>174</v>
      </c>
      <c r="R56" s="19"/>
      <c r="S56" s="19"/>
      <c r="T56"/>
    </row>
    <row r="57" spans="2:20" ht="23.1" customHeight="1" x14ac:dyDescent="0.25">
      <c r="B57" s="44" t="s">
        <v>84</v>
      </c>
      <c r="C57" s="49">
        <v>35</v>
      </c>
      <c r="D57" s="49">
        <v>30</v>
      </c>
      <c r="E57" s="49">
        <v>3</v>
      </c>
      <c r="F57" s="49">
        <v>4</v>
      </c>
      <c r="G57" s="49">
        <v>0</v>
      </c>
      <c r="H57" s="49">
        <v>0</v>
      </c>
      <c r="I57" s="49">
        <v>1</v>
      </c>
      <c r="J57" s="49">
        <v>0</v>
      </c>
      <c r="K57" s="49">
        <v>2</v>
      </c>
      <c r="L57" s="49">
        <v>0</v>
      </c>
      <c r="M57" s="49">
        <v>75</v>
      </c>
      <c r="N57" s="49">
        <v>0</v>
      </c>
      <c r="O57" s="17">
        <f t="shared" si="0"/>
        <v>75</v>
      </c>
      <c r="P57" s="17">
        <f t="shared" si="1"/>
        <v>150</v>
      </c>
      <c r="R57" s="19"/>
      <c r="S57" s="19"/>
      <c r="T57"/>
    </row>
    <row r="58" spans="2:20" ht="23.1" customHeight="1" x14ac:dyDescent="0.25">
      <c r="B58" s="44" t="s">
        <v>99</v>
      </c>
      <c r="C58" s="49">
        <v>15</v>
      </c>
      <c r="D58" s="49">
        <v>3</v>
      </c>
      <c r="E58" s="49">
        <v>3</v>
      </c>
      <c r="F58" s="49">
        <v>5</v>
      </c>
      <c r="G58" s="49">
        <v>0</v>
      </c>
      <c r="H58" s="49">
        <v>0</v>
      </c>
      <c r="I58" s="49">
        <v>4</v>
      </c>
      <c r="J58" s="49">
        <v>3</v>
      </c>
      <c r="K58" s="49">
        <v>1</v>
      </c>
      <c r="L58" s="49">
        <v>0</v>
      </c>
      <c r="M58" s="49">
        <v>35</v>
      </c>
      <c r="N58" s="49">
        <v>0</v>
      </c>
      <c r="O58" s="17">
        <f t="shared" si="0"/>
        <v>34</v>
      </c>
      <c r="P58" s="17">
        <f t="shared" si="1"/>
        <v>69</v>
      </c>
      <c r="R58" s="19"/>
      <c r="S58" s="19"/>
      <c r="T58"/>
    </row>
    <row r="59" spans="2:20" ht="23.1" customHeight="1" x14ac:dyDescent="0.25">
      <c r="B59" s="44" t="s">
        <v>100</v>
      </c>
      <c r="C59" s="49">
        <v>40</v>
      </c>
      <c r="D59" s="49">
        <v>14</v>
      </c>
      <c r="E59" s="49">
        <v>1</v>
      </c>
      <c r="F59" s="49">
        <v>6</v>
      </c>
      <c r="G59" s="49">
        <v>0</v>
      </c>
      <c r="H59" s="49">
        <v>0</v>
      </c>
      <c r="I59" s="49">
        <v>2</v>
      </c>
      <c r="J59" s="49">
        <v>1</v>
      </c>
      <c r="K59" s="49">
        <v>2</v>
      </c>
      <c r="L59" s="49">
        <v>0</v>
      </c>
      <c r="M59" s="49">
        <v>46</v>
      </c>
      <c r="N59" s="49">
        <v>0</v>
      </c>
      <c r="O59" s="17">
        <f t="shared" si="0"/>
        <v>66</v>
      </c>
      <c r="P59" s="17">
        <f t="shared" si="1"/>
        <v>112</v>
      </c>
      <c r="R59" s="19"/>
      <c r="S59" s="19"/>
      <c r="T59"/>
    </row>
    <row r="60" spans="2:20" ht="23.1" customHeight="1" x14ac:dyDescent="0.25">
      <c r="B60" s="44" t="s">
        <v>101</v>
      </c>
      <c r="C60" s="49">
        <v>16</v>
      </c>
      <c r="D60" s="49">
        <v>59</v>
      </c>
      <c r="E60" s="49">
        <v>7</v>
      </c>
      <c r="F60" s="49">
        <v>10</v>
      </c>
      <c r="G60" s="49">
        <v>0</v>
      </c>
      <c r="H60" s="49">
        <v>1</v>
      </c>
      <c r="I60" s="49">
        <v>3</v>
      </c>
      <c r="J60" s="49">
        <v>3</v>
      </c>
      <c r="K60" s="49">
        <v>0</v>
      </c>
      <c r="L60" s="49">
        <v>0</v>
      </c>
      <c r="M60" s="49">
        <v>85</v>
      </c>
      <c r="N60" s="49">
        <v>0</v>
      </c>
      <c r="O60" s="17">
        <f t="shared" si="0"/>
        <v>99</v>
      </c>
      <c r="P60" s="17">
        <f t="shared" si="1"/>
        <v>184</v>
      </c>
      <c r="R60" s="19"/>
      <c r="S60" s="19"/>
      <c r="T60"/>
    </row>
    <row r="61" spans="2:20" ht="23.1" customHeight="1" x14ac:dyDescent="0.25">
      <c r="B61" s="44" t="s">
        <v>102</v>
      </c>
      <c r="C61" s="49">
        <v>19</v>
      </c>
      <c r="D61" s="49">
        <v>49</v>
      </c>
      <c r="E61" s="49">
        <v>9</v>
      </c>
      <c r="F61" s="49">
        <v>4</v>
      </c>
      <c r="G61" s="49">
        <v>0</v>
      </c>
      <c r="H61" s="49">
        <v>0</v>
      </c>
      <c r="I61" s="49">
        <v>2</v>
      </c>
      <c r="J61" s="49">
        <v>2</v>
      </c>
      <c r="K61" s="49">
        <v>0</v>
      </c>
      <c r="L61" s="49">
        <v>0</v>
      </c>
      <c r="M61" s="49">
        <v>94</v>
      </c>
      <c r="N61" s="49">
        <v>0</v>
      </c>
      <c r="O61" s="17">
        <f t="shared" si="0"/>
        <v>85</v>
      </c>
      <c r="P61" s="17">
        <f t="shared" si="1"/>
        <v>179</v>
      </c>
      <c r="R61" s="19"/>
      <c r="S61" s="19"/>
      <c r="T61"/>
    </row>
    <row r="62" spans="2:20" ht="23.1" customHeight="1" x14ac:dyDescent="0.25">
      <c r="B62" s="44" t="s">
        <v>107</v>
      </c>
      <c r="C62" s="49">
        <v>20</v>
      </c>
      <c r="D62" s="49">
        <v>37</v>
      </c>
      <c r="E62" s="49">
        <v>11</v>
      </c>
      <c r="F62" s="49">
        <v>11</v>
      </c>
      <c r="G62" s="49">
        <v>0</v>
      </c>
      <c r="H62" s="49">
        <v>0</v>
      </c>
      <c r="I62" s="49">
        <v>5</v>
      </c>
      <c r="J62" s="49">
        <v>1</v>
      </c>
      <c r="K62" s="49">
        <v>0</v>
      </c>
      <c r="L62" s="49">
        <v>0</v>
      </c>
      <c r="M62" s="49">
        <v>86</v>
      </c>
      <c r="N62" s="49">
        <v>0</v>
      </c>
      <c r="O62" s="17">
        <f t="shared" si="0"/>
        <v>85</v>
      </c>
      <c r="P62" s="17">
        <f t="shared" si="1"/>
        <v>171</v>
      </c>
      <c r="R62" s="19"/>
      <c r="S62" s="19"/>
      <c r="T62"/>
    </row>
    <row r="63" spans="2:20" ht="23.1" customHeight="1" x14ac:dyDescent="0.25">
      <c r="B63" s="44" t="s">
        <v>108</v>
      </c>
      <c r="C63" s="49">
        <v>30</v>
      </c>
      <c r="D63" s="49">
        <v>44</v>
      </c>
      <c r="E63" s="49">
        <v>8</v>
      </c>
      <c r="F63" s="49">
        <v>11</v>
      </c>
      <c r="G63" s="49">
        <v>0</v>
      </c>
      <c r="H63" s="49">
        <v>1</v>
      </c>
      <c r="I63" s="49">
        <v>0</v>
      </c>
      <c r="J63" s="49">
        <v>0</v>
      </c>
      <c r="K63" s="49">
        <v>0</v>
      </c>
      <c r="L63" s="49">
        <v>0</v>
      </c>
      <c r="M63" s="49">
        <v>95</v>
      </c>
      <c r="N63" s="49">
        <v>0</v>
      </c>
      <c r="O63" s="17">
        <f t="shared" si="0"/>
        <v>94</v>
      </c>
      <c r="P63" s="17">
        <f t="shared" si="1"/>
        <v>189</v>
      </c>
      <c r="R63" s="19"/>
      <c r="S63" s="19"/>
      <c r="T63"/>
    </row>
    <row r="64" spans="2:20" ht="23.1" customHeight="1" x14ac:dyDescent="0.25">
      <c r="B64" s="44" t="s">
        <v>109</v>
      </c>
      <c r="C64" s="49">
        <v>22</v>
      </c>
      <c r="D64" s="49">
        <v>31</v>
      </c>
      <c r="E64" s="49">
        <v>4</v>
      </c>
      <c r="F64" s="49">
        <v>9</v>
      </c>
      <c r="G64" s="49">
        <v>0</v>
      </c>
      <c r="H64" s="49">
        <v>0</v>
      </c>
      <c r="I64" s="49">
        <v>1</v>
      </c>
      <c r="J64" s="49">
        <v>0</v>
      </c>
      <c r="K64" s="49">
        <v>1</v>
      </c>
      <c r="L64" s="49">
        <v>1</v>
      </c>
      <c r="M64" s="49">
        <v>78</v>
      </c>
      <c r="N64" s="49">
        <v>0</v>
      </c>
      <c r="O64" s="17">
        <f t="shared" si="0"/>
        <v>69</v>
      </c>
      <c r="P64" s="17">
        <f t="shared" si="1"/>
        <v>147</v>
      </c>
      <c r="R64" s="19"/>
      <c r="S64" s="19"/>
      <c r="T64"/>
    </row>
    <row r="65" spans="2:20" ht="23.1" customHeight="1" x14ac:dyDescent="0.25">
      <c r="B65" s="44" t="s">
        <v>158</v>
      </c>
      <c r="C65" s="49">
        <v>20</v>
      </c>
      <c r="D65" s="49">
        <v>32</v>
      </c>
      <c r="E65" s="49">
        <v>2</v>
      </c>
      <c r="F65" s="49">
        <v>6</v>
      </c>
      <c r="G65" s="49">
        <v>0</v>
      </c>
      <c r="H65" s="49">
        <v>0</v>
      </c>
      <c r="I65" s="49">
        <v>0</v>
      </c>
      <c r="J65" s="49">
        <v>0</v>
      </c>
      <c r="K65" s="49">
        <v>0</v>
      </c>
      <c r="L65" s="49">
        <v>0</v>
      </c>
      <c r="M65" s="49">
        <v>53</v>
      </c>
      <c r="N65" s="49">
        <v>0</v>
      </c>
      <c r="O65" s="17">
        <f t="shared" si="0"/>
        <v>60</v>
      </c>
      <c r="P65" s="17">
        <f t="shared" si="1"/>
        <v>113</v>
      </c>
      <c r="R65" s="19"/>
      <c r="S65" s="19"/>
      <c r="T65"/>
    </row>
    <row r="66" spans="2:20" ht="23.1" customHeight="1" x14ac:dyDescent="0.25">
      <c r="B66" s="44" t="s">
        <v>103</v>
      </c>
      <c r="C66" s="49">
        <v>25</v>
      </c>
      <c r="D66" s="49">
        <v>27</v>
      </c>
      <c r="E66" s="49">
        <v>5</v>
      </c>
      <c r="F66" s="49">
        <v>6</v>
      </c>
      <c r="G66" s="49">
        <v>0</v>
      </c>
      <c r="H66" s="49">
        <v>1</v>
      </c>
      <c r="I66" s="49">
        <v>3</v>
      </c>
      <c r="J66" s="49">
        <v>0</v>
      </c>
      <c r="K66" s="49">
        <v>0</v>
      </c>
      <c r="L66" s="49">
        <v>0</v>
      </c>
      <c r="M66" s="49">
        <v>52</v>
      </c>
      <c r="N66" s="49">
        <v>0</v>
      </c>
      <c r="O66" s="17">
        <f t="shared" si="0"/>
        <v>67</v>
      </c>
      <c r="P66" s="17">
        <f t="shared" si="1"/>
        <v>119</v>
      </c>
      <c r="R66" s="19"/>
      <c r="S66" s="19"/>
      <c r="T66"/>
    </row>
    <row r="67" spans="2:20" ht="23.1" customHeight="1" x14ac:dyDescent="0.25">
      <c r="B67" s="44" t="s">
        <v>104</v>
      </c>
      <c r="C67" s="49">
        <v>19</v>
      </c>
      <c r="D67" s="49">
        <v>37</v>
      </c>
      <c r="E67" s="49">
        <v>8</v>
      </c>
      <c r="F67" s="49">
        <v>5</v>
      </c>
      <c r="G67" s="49">
        <v>0</v>
      </c>
      <c r="H67" s="49">
        <v>0</v>
      </c>
      <c r="I67" s="49">
        <v>4</v>
      </c>
      <c r="J67" s="49">
        <v>0</v>
      </c>
      <c r="K67" s="49">
        <v>0</v>
      </c>
      <c r="L67" s="49">
        <v>0</v>
      </c>
      <c r="M67" s="49">
        <v>76</v>
      </c>
      <c r="N67" s="49">
        <v>0</v>
      </c>
      <c r="O67" s="17">
        <f t="shared" si="0"/>
        <v>73</v>
      </c>
      <c r="P67" s="17">
        <f t="shared" si="1"/>
        <v>149</v>
      </c>
      <c r="R67" s="19"/>
      <c r="S67" s="19"/>
      <c r="T67"/>
    </row>
    <row r="68" spans="2:20" ht="23.1" customHeight="1" x14ac:dyDescent="0.25">
      <c r="B68" s="44" t="s">
        <v>105</v>
      </c>
      <c r="C68" s="49">
        <v>22</v>
      </c>
      <c r="D68" s="49">
        <v>29</v>
      </c>
      <c r="E68" s="49">
        <v>7</v>
      </c>
      <c r="F68" s="49">
        <v>4</v>
      </c>
      <c r="G68" s="49">
        <v>0</v>
      </c>
      <c r="H68" s="49">
        <v>0</v>
      </c>
      <c r="I68" s="49">
        <v>1</v>
      </c>
      <c r="J68" s="49">
        <v>1</v>
      </c>
      <c r="K68" s="49">
        <v>0</v>
      </c>
      <c r="L68" s="49">
        <v>0</v>
      </c>
      <c r="M68" s="49">
        <v>60</v>
      </c>
      <c r="N68" s="49">
        <v>0</v>
      </c>
      <c r="O68" s="17">
        <f t="shared" si="0"/>
        <v>64</v>
      </c>
      <c r="P68" s="17">
        <f t="shared" si="1"/>
        <v>124</v>
      </c>
      <c r="R68" s="19"/>
      <c r="S68" s="19"/>
      <c r="T68"/>
    </row>
    <row r="69" spans="2:20" ht="23.1" customHeight="1" x14ac:dyDescent="0.25">
      <c r="B69" s="44" t="s">
        <v>106</v>
      </c>
      <c r="C69" s="49">
        <v>20</v>
      </c>
      <c r="D69" s="49">
        <v>33</v>
      </c>
      <c r="E69" s="49">
        <v>1</v>
      </c>
      <c r="F69" s="49">
        <v>2</v>
      </c>
      <c r="G69" s="49">
        <v>0</v>
      </c>
      <c r="H69" s="49">
        <v>1</v>
      </c>
      <c r="I69" s="49">
        <v>1</v>
      </c>
      <c r="J69" s="49">
        <v>0</v>
      </c>
      <c r="K69" s="49">
        <v>0</v>
      </c>
      <c r="L69" s="49">
        <v>0</v>
      </c>
      <c r="M69" s="49">
        <v>55</v>
      </c>
      <c r="N69" s="49">
        <v>0</v>
      </c>
      <c r="O69" s="17">
        <f t="shared" si="0"/>
        <v>58</v>
      </c>
      <c r="P69" s="17">
        <f t="shared" si="1"/>
        <v>113</v>
      </c>
      <c r="R69" s="19"/>
      <c r="S69" s="19"/>
      <c r="T69"/>
    </row>
    <row r="70" spans="2:20" ht="23.1" customHeight="1" x14ac:dyDescent="0.25">
      <c r="B70" s="44" t="s">
        <v>110</v>
      </c>
      <c r="C70" s="49">
        <v>8</v>
      </c>
      <c r="D70" s="49">
        <v>31</v>
      </c>
      <c r="E70" s="49">
        <v>3</v>
      </c>
      <c r="F70" s="49">
        <v>4</v>
      </c>
      <c r="G70" s="49">
        <v>0</v>
      </c>
      <c r="H70" s="49">
        <v>0</v>
      </c>
      <c r="I70" s="49">
        <v>2</v>
      </c>
      <c r="J70" s="49">
        <v>3</v>
      </c>
      <c r="K70" s="49">
        <v>0</v>
      </c>
      <c r="L70" s="49">
        <v>0</v>
      </c>
      <c r="M70" s="49">
        <v>50</v>
      </c>
      <c r="N70" s="49">
        <v>0</v>
      </c>
      <c r="O70" s="17">
        <f t="shared" si="0"/>
        <v>51</v>
      </c>
      <c r="P70" s="17">
        <f t="shared" si="1"/>
        <v>101</v>
      </c>
      <c r="R70" s="19"/>
      <c r="S70" s="19"/>
      <c r="T70"/>
    </row>
    <row r="71" spans="2:20" ht="23.1" customHeight="1" x14ac:dyDescent="0.25">
      <c r="B71" s="44" t="s">
        <v>111</v>
      </c>
      <c r="C71" s="49">
        <v>24</v>
      </c>
      <c r="D71" s="49">
        <v>35</v>
      </c>
      <c r="E71" s="49">
        <v>6</v>
      </c>
      <c r="F71" s="49">
        <v>3</v>
      </c>
      <c r="G71" s="49">
        <v>0</v>
      </c>
      <c r="H71" s="49">
        <v>0</v>
      </c>
      <c r="I71" s="49">
        <v>1</v>
      </c>
      <c r="J71" s="49">
        <v>1</v>
      </c>
      <c r="K71" s="49">
        <v>0</v>
      </c>
      <c r="L71" s="49">
        <v>0</v>
      </c>
      <c r="M71" s="49">
        <v>46</v>
      </c>
      <c r="N71" s="49">
        <v>0</v>
      </c>
      <c r="O71" s="17">
        <f t="shared" si="0"/>
        <v>70</v>
      </c>
      <c r="P71" s="17">
        <f t="shared" si="1"/>
        <v>116</v>
      </c>
      <c r="R71" s="19"/>
      <c r="S71" s="19"/>
      <c r="T71"/>
    </row>
    <row r="72" spans="2:20" ht="23.1" customHeight="1" x14ac:dyDescent="0.25">
      <c r="B72" s="44" t="s">
        <v>112</v>
      </c>
      <c r="C72" s="49">
        <v>15</v>
      </c>
      <c r="D72" s="49">
        <v>16</v>
      </c>
      <c r="E72" s="49">
        <v>6</v>
      </c>
      <c r="F72" s="49">
        <v>1</v>
      </c>
      <c r="G72" s="49">
        <v>0</v>
      </c>
      <c r="H72" s="49">
        <v>0</v>
      </c>
      <c r="I72" s="49">
        <v>0</v>
      </c>
      <c r="J72" s="49">
        <v>0</v>
      </c>
      <c r="K72" s="49">
        <v>0</v>
      </c>
      <c r="L72" s="49">
        <v>0</v>
      </c>
      <c r="M72" s="49">
        <v>54</v>
      </c>
      <c r="N72" s="49">
        <v>0</v>
      </c>
      <c r="O72" s="17">
        <f t="shared" si="0"/>
        <v>38</v>
      </c>
      <c r="P72" s="17">
        <f t="shared" si="1"/>
        <v>92</v>
      </c>
      <c r="R72" s="19"/>
      <c r="S72" s="19"/>
      <c r="T72"/>
    </row>
    <row r="73" spans="2:20" ht="23.1" customHeight="1" x14ac:dyDescent="0.25">
      <c r="B73" s="44" t="s">
        <v>113</v>
      </c>
      <c r="C73" s="49">
        <v>16</v>
      </c>
      <c r="D73" s="49">
        <v>30</v>
      </c>
      <c r="E73" s="49">
        <v>3</v>
      </c>
      <c r="F73" s="49">
        <v>1</v>
      </c>
      <c r="G73" s="49">
        <v>0</v>
      </c>
      <c r="H73" s="49">
        <v>0</v>
      </c>
      <c r="I73" s="49">
        <v>1</v>
      </c>
      <c r="J73" s="49">
        <v>0</v>
      </c>
      <c r="K73" s="49">
        <v>0</v>
      </c>
      <c r="L73" s="49">
        <v>0</v>
      </c>
      <c r="M73" s="49">
        <v>57</v>
      </c>
      <c r="N73" s="49">
        <v>0</v>
      </c>
      <c r="O73" s="17">
        <f t="shared" si="0"/>
        <v>51</v>
      </c>
      <c r="P73" s="17">
        <f t="shared" si="1"/>
        <v>108</v>
      </c>
      <c r="R73" s="19"/>
      <c r="S73" s="19"/>
      <c r="T73"/>
    </row>
    <row r="74" spans="2:20" ht="23.1" customHeight="1" x14ac:dyDescent="0.25">
      <c r="B74" s="44" t="s">
        <v>114</v>
      </c>
      <c r="C74" s="49">
        <v>7</v>
      </c>
      <c r="D74" s="49">
        <v>16</v>
      </c>
      <c r="E74" s="49">
        <v>4</v>
      </c>
      <c r="F74" s="49">
        <v>2</v>
      </c>
      <c r="G74" s="49">
        <v>0</v>
      </c>
      <c r="H74" s="49">
        <v>0</v>
      </c>
      <c r="I74" s="49">
        <v>1</v>
      </c>
      <c r="J74" s="49">
        <v>0</v>
      </c>
      <c r="K74" s="49">
        <v>0</v>
      </c>
      <c r="L74" s="49">
        <v>0</v>
      </c>
      <c r="M74" s="49">
        <v>27</v>
      </c>
      <c r="N74" s="49">
        <v>0</v>
      </c>
      <c r="O74" s="17">
        <f t="shared" ref="O74:O105" si="35">SUM(C74:L74,N74)</f>
        <v>30</v>
      </c>
      <c r="P74" s="17">
        <f t="shared" ref="P74:P105" si="36">SUM(C74:N74)</f>
        <v>57</v>
      </c>
      <c r="R74" s="19"/>
      <c r="S74" s="19"/>
      <c r="T74"/>
    </row>
    <row r="75" spans="2:20" ht="23.1" customHeight="1" x14ac:dyDescent="0.25">
      <c r="B75" s="44" t="s">
        <v>115</v>
      </c>
      <c r="C75" s="49">
        <v>32</v>
      </c>
      <c r="D75" s="49">
        <v>30</v>
      </c>
      <c r="E75" s="49">
        <v>2</v>
      </c>
      <c r="F75" s="49">
        <v>2</v>
      </c>
      <c r="G75" s="49">
        <v>0</v>
      </c>
      <c r="H75" s="49">
        <v>0</v>
      </c>
      <c r="I75" s="49">
        <v>1</v>
      </c>
      <c r="J75" s="49">
        <v>2</v>
      </c>
      <c r="K75" s="49">
        <v>0</v>
      </c>
      <c r="L75" s="49">
        <v>0</v>
      </c>
      <c r="M75" s="49">
        <v>38</v>
      </c>
      <c r="N75" s="49">
        <v>0</v>
      </c>
      <c r="O75" s="17">
        <f t="shared" si="35"/>
        <v>69</v>
      </c>
      <c r="P75" s="17">
        <f t="shared" si="36"/>
        <v>107</v>
      </c>
      <c r="R75" s="19"/>
      <c r="S75" s="19"/>
      <c r="T75"/>
    </row>
    <row r="76" spans="2:20" ht="23.1" customHeight="1" x14ac:dyDescent="0.25">
      <c r="B76" s="44" t="s">
        <v>116</v>
      </c>
      <c r="C76" s="49">
        <v>25</v>
      </c>
      <c r="D76" s="49">
        <v>48</v>
      </c>
      <c r="E76" s="49">
        <v>8</v>
      </c>
      <c r="F76" s="49">
        <v>2</v>
      </c>
      <c r="G76" s="49">
        <v>0</v>
      </c>
      <c r="H76" s="49">
        <v>0</v>
      </c>
      <c r="I76" s="49">
        <v>0</v>
      </c>
      <c r="J76" s="49">
        <v>0</v>
      </c>
      <c r="K76" s="49">
        <v>0</v>
      </c>
      <c r="L76" s="49">
        <v>0</v>
      </c>
      <c r="M76" s="49">
        <v>39</v>
      </c>
      <c r="N76" s="49">
        <v>0</v>
      </c>
      <c r="O76" s="17">
        <f t="shared" si="35"/>
        <v>83</v>
      </c>
      <c r="P76" s="17">
        <f t="shared" si="36"/>
        <v>122</v>
      </c>
      <c r="R76" s="19"/>
      <c r="S76" s="19"/>
      <c r="T76"/>
    </row>
    <row r="77" spans="2:20" ht="23.1" customHeight="1" x14ac:dyDescent="0.25">
      <c r="B77" s="44" t="s">
        <v>117</v>
      </c>
      <c r="C77" s="49">
        <v>11</v>
      </c>
      <c r="D77" s="49">
        <v>16</v>
      </c>
      <c r="E77" s="49">
        <v>1</v>
      </c>
      <c r="F77" s="49">
        <v>0</v>
      </c>
      <c r="G77" s="49">
        <v>0</v>
      </c>
      <c r="H77" s="49">
        <v>1</v>
      </c>
      <c r="I77" s="49">
        <v>4</v>
      </c>
      <c r="J77" s="49">
        <v>0</v>
      </c>
      <c r="K77" s="49">
        <v>0</v>
      </c>
      <c r="L77" s="49">
        <v>0</v>
      </c>
      <c r="M77" s="49">
        <v>36</v>
      </c>
      <c r="N77" s="49">
        <v>0</v>
      </c>
      <c r="O77" s="17">
        <f t="shared" si="35"/>
        <v>33</v>
      </c>
      <c r="P77" s="17">
        <f t="shared" si="36"/>
        <v>69</v>
      </c>
      <c r="R77" s="19"/>
      <c r="S77" s="19"/>
      <c r="T77"/>
    </row>
    <row r="78" spans="2:20" ht="23.1" customHeight="1" x14ac:dyDescent="0.25">
      <c r="B78" s="45" t="s">
        <v>118</v>
      </c>
      <c r="C78" s="49">
        <v>16</v>
      </c>
      <c r="D78" s="49">
        <v>15</v>
      </c>
      <c r="E78" s="49">
        <v>0</v>
      </c>
      <c r="F78" s="49">
        <v>3</v>
      </c>
      <c r="G78" s="49">
        <v>0</v>
      </c>
      <c r="H78" s="49">
        <v>0</v>
      </c>
      <c r="I78" s="49">
        <v>2</v>
      </c>
      <c r="J78" s="49">
        <v>0</v>
      </c>
      <c r="K78" s="49">
        <v>0</v>
      </c>
      <c r="L78" s="49">
        <v>0</v>
      </c>
      <c r="M78" s="49">
        <v>36</v>
      </c>
      <c r="N78" s="49">
        <v>0</v>
      </c>
      <c r="O78" s="17">
        <f t="shared" si="35"/>
        <v>36</v>
      </c>
      <c r="P78" s="17">
        <f t="shared" si="36"/>
        <v>72</v>
      </c>
      <c r="R78" s="19"/>
      <c r="S78" s="19"/>
      <c r="T78"/>
    </row>
    <row r="79" spans="2:20" ht="23.1" customHeight="1" x14ac:dyDescent="0.25">
      <c r="B79" s="44" t="s">
        <v>119</v>
      </c>
      <c r="C79" s="49">
        <v>5</v>
      </c>
      <c r="D79" s="49">
        <v>10</v>
      </c>
      <c r="E79" s="49">
        <v>1</v>
      </c>
      <c r="F79" s="49">
        <v>1</v>
      </c>
      <c r="G79" s="49">
        <v>0</v>
      </c>
      <c r="H79" s="49">
        <v>0</v>
      </c>
      <c r="I79" s="49">
        <v>0</v>
      </c>
      <c r="J79" s="49">
        <v>0</v>
      </c>
      <c r="K79" s="49">
        <v>0</v>
      </c>
      <c r="L79" s="49">
        <v>0</v>
      </c>
      <c r="M79" s="49">
        <v>16</v>
      </c>
      <c r="N79" s="49">
        <v>0</v>
      </c>
      <c r="O79" s="17">
        <f t="shared" si="35"/>
        <v>17</v>
      </c>
      <c r="P79" s="17">
        <f t="shared" si="36"/>
        <v>33</v>
      </c>
      <c r="R79" s="19"/>
      <c r="S79" s="19"/>
      <c r="T79"/>
    </row>
    <row r="80" spans="2:20" ht="23.1" customHeight="1" x14ac:dyDescent="0.25">
      <c r="B80" s="46" t="s">
        <v>120</v>
      </c>
      <c r="C80" s="49">
        <v>13</v>
      </c>
      <c r="D80" s="49">
        <v>9</v>
      </c>
      <c r="E80" s="49">
        <v>2</v>
      </c>
      <c r="F80" s="49">
        <v>0</v>
      </c>
      <c r="G80" s="49">
        <v>0</v>
      </c>
      <c r="H80" s="49">
        <v>0</v>
      </c>
      <c r="I80" s="49">
        <v>2</v>
      </c>
      <c r="J80" s="49">
        <v>0</v>
      </c>
      <c r="K80" s="49">
        <v>0</v>
      </c>
      <c r="L80" s="49">
        <v>0</v>
      </c>
      <c r="M80" s="49">
        <v>24</v>
      </c>
      <c r="N80" s="49">
        <v>0</v>
      </c>
      <c r="O80" s="17">
        <f t="shared" si="35"/>
        <v>26</v>
      </c>
      <c r="P80" s="17">
        <f t="shared" si="36"/>
        <v>50</v>
      </c>
      <c r="R80" s="19"/>
      <c r="S80" s="19"/>
      <c r="T80"/>
    </row>
    <row r="81" spans="2:20" ht="23.1" customHeight="1" x14ac:dyDescent="0.25">
      <c r="B81" s="44" t="s">
        <v>121</v>
      </c>
      <c r="C81" s="49">
        <v>8</v>
      </c>
      <c r="D81" s="49">
        <v>8</v>
      </c>
      <c r="E81" s="49">
        <v>1</v>
      </c>
      <c r="F81" s="49">
        <v>2</v>
      </c>
      <c r="G81" s="49">
        <v>0</v>
      </c>
      <c r="H81" s="49">
        <v>0</v>
      </c>
      <c r="I81" s="49">
        <v>0</v>
      </c>
      <c r="J81" s="49">
        <v>0</v>
      </c>
      <c r="K81" s="49">
        <v>0</v>
      </c>
      <c r="L81" s="49">
        <v>0</v>
      </c>
      <c r="M81" s="49">
        <v>18</v>
      </c>
      <c r="N81" s="49">
        <v>0</v>
      </c>
      <c r="O81" s="17">
        <f t="shared" si="35"/>
        <v>19</v>
      </c>
      <c r="P81" s="17">
        <f t="shared" si="36"/>
        <v>37</v>
      </c>
      <c r="R81" s="19"/>
      <c r="S81" s="19"/>
      <c r="T81"/>
    </row>
    <row r="82" spans="2:20" ht="23.1" customHeight="1" x14ac:dyDescent="0.25">
      <c r="B82" s="45" t="s">
        <v>122</v>
      </c>
      <c r="C82" s="49">
        <v>5</v>
      </c>
      <c r="D82" s="49">
        <v>5</v>
      </c>
      <c r="E82" s="49">
        <v>1</v>
      </c>
      <c r="F82" s="49">
        <v>1</v>
      </c>
      <c r="G82" s="49">
        <v>0</v>
      </c>
      <c r="H82" s="49">
        <v>0</v>
      </c>
      <c r="I82" s="49">
        <v>0</v>
      </c>
      <c r="J82" s="49">
        <v>0</v>
      </c>
      <c r="K82" s="49">
        <v>0</v>
      </c>
      <c r="L82" s="49">
        <v>0</v>
      </c>
      <c r="M82" s="49">
        <v>20</v>
      </c>
      <c r="N82" s="49">
        <v>0</v>
      </c>
      <c r="O82" s="17">
        <f t="shared" si="35"/>
        <v>12</v>
      </c>
      <c r="P82" s="17">
        <f t="shared" si="36"/>
        <v>32</v>
      </c>
      <c r="R82" s="19"/>
      <c r="S82" s="19"/>
      <c r="T82"/>
    </row>
    <row r="83" spans="2:20" ht="23.1" customHeight="1" x14ac:dyDescent="0.25">
      <c r="B83" s="44" t="s">
        <v>123</v>
      </c>
      <c r="C83" s="49">
        <v>0</v>
      </c>
      <c r="D83" s="49">
        <v>0</v>
      </c>
      <c r="E83" s="49">
        <v>0</v>
      </c>
      <c r="F83" s="49">
        <v>0</v>
      </c>
      <c r="G83" s="49">
        <v>2</v>
      </c>
      <c r="H83" s="49">
        <v>0</v>
      </c>
      <c r="I83" s="49">
        <v>0</v>
      </c>
      <c r="J83" s="49">
        <v>0</v>
      </c>
      <c r="K83" s="49">
        <v>0</v>
      </c>
      <c r="L83" s="49">
        <v>0</v>
      </c>
      <c r="M83" s="49">
        <v>4</v>
      </c>
      <c r="N83" s="49">
        <v>0</v>
      </c>
      <c r="O83" s="17">
        <f t="shared" si="35"/>
        <v>2</v>
      </c>
      <c r="P83" s="17">
        <f t="shared" si="36"/>
        <v>6</v>
      </c>
      <c r="R83" s="19"/>
      <c r="S83" s="19"/>
      <c r="T83"/>
    </row>
    <row r="84" spans="2:20" ht="23.1" customHeight="1" x14ac:dyDescent="0.25">
      <c r="B84" s="46" t="s">
        <v>124</v>
      </c>
      <c r="C84" s="49">
        <v>5</v>
      </c>
      <c r="D84" s="49">
        <v>1</v>
      </c>
      <c r="E84" s="49">
        <v>0</v>
      </c>
      <c r="F84" s="49">
        <v>1</v>
      </c>
      <c r="G84" s="49">
        <v>0</v>
      </c>
      <c r="H84" s="49">
        <v>0</v>
      </c>
      <c r="I84" s="49">
        <v>1</v>
      </c>
      <c r="J84" s="49">
        <v>1</v>
      </c>
      <c r="K84" s="49">
        <v>0</v>
      </c>
      <c r="L84" s="49">
        <v>0</v>
      </c>
      <c r="M84" s="49">
        <v>9</v>
      </c>
      <c r="N84" s="49">
        <v>0</v>
      </c>
      <c r="O84" s="17">
        <f t="shared" si="35"/>
        <v>9</v>
      </c>
      <c r="P84" s="17">
        <f t="shared" si="36"/>
        <v>18</v>
      </c>
      <c r="R84" s="19"/>
      <c r="S84" s="19"/>
      <c r="T84"/>
    </row>
    <row r="85" spans="2:20" ht="23.1" customHeight="1" x14ac:dyDescent="0.25">
      <c r="B85" s="44" t="s">
        <v>125</v>
      </c>
      <c r="C85" s="49">
        <v>15</v>
      </c>
      <c r="D85" s="49">
        <v>3</v>
      </c>
      <c r="E85" s="49">
        <v>2</v>
      </c>
      <c r="F85" s="49">
        <v>1</v>
      </c>
      <c r="G85" s="49">
        <v>0</v>
      </c>
      <c r="H85" s="49">
        <v>0</v>
      </c>
      <c r="I85" s="49">
        <v>0</v>
      </c>
      <c r="J85" s="49">
        <v>0</v>
      </c>
      <c r="K85" s="49">
        <v>0</v>
      </c>
      <c r="L85" s="49">
        <v>0</v>
      </c>
      <c r="M85" s="49">
        <v>8</v>
      </c>
      <c r="N85" s="49">
        <v>0</v>
      </c>
      <c r="O85" s="17">
        <f t="shared" si="35"/>
        <v>21</v>
      </c>
      <c r="P85" s="17">
        <f t="shared" si="36"/>
        <v>29</v>
      </c>
      <c r="R85" s="19"/>
      <c r="S85" s="19"/>
      <c r="T85"/>
    </row>
    <row r="86" spans="2:20" ht="23.1" customHeight="1" x14ac:dyDescent="0.25">
      <c r="B86" s="45" t="s">
        <v>126</v>
      </c>
      <c r="C86" s="49">
        <v>9</v>
      </c>
      <c r="D86" s="49">
        <v>0</v>
      </c>
      <c r="E86" s="49">
        <v>1</v>
      </c>
      <c r="F86" s="49">
        <v>2</v>
      </c>
      <c r="G86" s="49">
        <v>0</v>
      </c>
      <c r="H86" s="49">
        <v>0</v>
      </c>
      <c r="I86" s="49">
        <v>2</v>
      </c>
      <c r="J86" s="49">
        <v>1</v>
      </c>
      <c r="K86" s="49">
        <v>0</v>
      </c>
      <c r="L86" s="49">
        <v>0</v>
      </c>
      <c r="M86" s="49">
        <v>9</v>
      </c>
      <c r="N86" s="49">
        <v>0</v>
      </c>
      <c r="O86" s="17">
        <f t="shared" si="35"/>
        <v>15</v>
      </c>
      <c r="P86" s="17">
        <f t="shared" si="36"/>
        <v>24</v>
      </c>
      <c r="R86" s="19"/>
      <c r="S86" s="19"/>
      <c r="T86"/>
    </row>
    <row r="87" spans="2:20" ht="23.1" customHeight="1" x14ac:dyDescent="0.25">
      <c r="B87" s="44" t="s">
        <v>127</v>
      </c>
      <c r="C87" s="49">
        <v>9</v>
      </c>
      <c r="D87" s="49">
        <v>0</v>
      </c>
      <c r="E87" s="49">
        <v>0</v>
      </c>
      <c r="F87" s="49">
        <v>0</v>
      </c>
      <c r="G87" s="49">
        <v>0</v>
      </c>
      <c r="H87" s="49">
        <v>0</v>
      </c>
      <c r="I87" s="49">
        <v>0</v>
      </c>
      <c r="J87" s="49">
        <v>0</v>
      </c>
      <c r="K87" s="49">
        <v>0</v>
      </c>
      <c r="L87" s="49">
        <v>0</v>
      </c>
      <c r="M87" s="49">
        <v>11</v>
      </c>
      <c r="N87" s="49">
        <v>0</v>
      </c>
      <c r="O87" s="17">
        <f t="shared" si="35"/>
        <v>9</v>
      </c>
      <c r="P87" s="17">
        <f t="shared" si="36"/>
        <v>20</v>
      </c>
      <c r="R87" s="19"/>
      <c r="S87" s="19"/>
      <c r="T87"/>
    </row>
    <row r="88" spans="2:20" ht="23.1" customHeight="1" x14ac:dyDescent="0.25">
      <c r="B88" s="46" t="s">
        <v>128</v>
      </c>
      <c r="C88" s="49">
        <v>5</v>
      </c>
      <c r="D88" s="49">
        <v>0</v>
      </c>
      <c r="E88" s="49">
        <v>1</v>
      </c>
      <c r="F88" s="49">
        <v>0</v>
      </c>
      <c r="G88" s="49">
        <v>0</v>
      </c>
      <c r="H88" s="49">
        <v>0</v>
      </c>
      <c r="I88" s="49">
        <v>0</v>
      </c>
      <c r="J88" s="49">
        <v>1</v>
      </c>
      <c r="K88" s="49">
        <v>0</v>
      </c>
      <c r="L88" s="49">
        <v>0</v>
      </c>
      <c r="M88" s="49">
        <v>13</v>
      </c>
      <c r="N88" s="49">
        <v>0</v>
      </c>
      <c r="O88" s="17">
        <f t="shared" si="35"/>
        <v>7</v>
      </c>
      <c r="P88" s="17">
        <f t="shared" si="36"/>
        <v>20</v>
      </c>
      <c r="R88" s="19"/>
      <c r="S88" s="19"/>
      <c r="T88"/>
    </row>
    <row r="89" spans="2:20" ht="23.1" customHeight="1" x14ac:dyDescent="0.25">
      <c r="B89" s="44" t="s">
        <v>129</v>
      </c>
      <c r="C89" s="49">
        <v>3</v>
      </c>
      <c r="D89" s="49">
        <v>1</v>
      </c>
      <c r="E89" s="49">
        <v>0</v>
      </c>
      <c r="F89" s="49">
        <v>0</v>
      </c>
      <c r="G89" s="49">
        <v>0</v>
      </c>
      <c r="H89" s="49">
        <v>0</v>
      </c>
      <c r="I89" s="49">
        <v>0</v>
      </c>
      <c r="J89" s="49">
        <v>1</v>
      </c>
      <c r="K89" s="49">
        <v>0</v>
      </c>
      <c r="L89" s="49">
        <v>0</v>
      </c>
      <c r="M89" s="49">
        <v>10</v>
      </c>
      <c r="N89" s="49">
        <v>0</v>
      </c>
      <c r="O89" s="17">
        <f t="shared" si="35"/>
        <v>5</v>
      </c>
      <c r="P89" s="17">
        <f t="shared" si="36"/>
        <v>15</v>
      </c>
      <c r="R89" s="19"/>
      <c r="S89" s="19"/>
      <c r="T89"/>
    </row>
    <row r="90" spans="2:20" ht="23.1" customHeight="1" x14ac:dyDescent="0.25">
      <c r="B90" s="45" t="s">
        <v>130</v>
      </c>
      <c r="C90" s="49">
        <v>4</v>
      </c>
      <c r="D90" s="49">
        <v>0</v>
      </c>
      <c r="E90" s="49">
        <v>1</v>
      </c>
      <c r="F90" s="49">
        <v>0</v>
      </c>
      <c r="G90" s="49">
        <v>0</v>
      </c>
      <c r="H90" s="49">
        <v>0</v>
      </c>
      <c r="I90" s="49">
        <v>0</v>
      </c>
      <c r="J90" s="49">
        <v>0</v>
      </c>
      <c r="K90" s="49">
        <v>0</v>
      </c>
      <c r="L90" s="49">
        <v>0</v>
      </c>
      <c r="M90" s="49">
        <v>7</v>
      </c>
      <c r="N90" s="49">
        <v>0</v>
      </c>
      <c r="O90" s="17">
        <f t="shared" si="35"/>
        <v>5</v>
      </c>
      <c r="P90" s="17">
        <f t="shared" si="36"/>
        <v>12</v>
      </c>
      <c r="R90" s="19"/>
      <c r="S90" s="19"/>
      <c r="T90"/>
    </row>
    <row r="91" spans="2:20" ht="23.1" customHeight="1" x14ac:dyDescent="0.25">
      <c r="B91" s="44" t="s">
        <v>131</v>
      </c>
      <c r="C91" s="49">
        <v>2</v>
      </c>
      <c r="D91" s="49">
        <v>0</v>
      </c>
      <c r="E91" s="49">
        <v>1</v>
      </c>
      <c r="F91" s="49">
        <v>0</v>
      </c>
      <c r="G91" s="49">
        <v>0</v>
      </c>
      <c r="H91" s="49">
        <v>0</v>
      </c>
      <c r="I91" s="49">
        <v>0</v>
      </c>
      <c r="J91" s="49">
        <v>0</v>
      </c>
      <c r="K91" s="49">
        <v>0</v>
      </c>
      <c r="L91" s="49">
        <v>0</v>
      </c>
      <c r="M91" s="49">
        <v>4</v>
      </c>
      <c r="N91" s="49">
        <v>0</v>
      </c>
      <c r="O91" s="17">
        <f t="shared" si="35"/>
        <v>3</v>
      </c>
      <c r="P91" s="17">
        <f t="shared" si="36"/>
        <v>7</v>
      </c>
      <c r="R91" s="19"/>
      <c r="S91" s="19"/>
      <c r="T91"/>
    </row>
    <row r="92" spans="2:20" ht="23.1" customHeight="1" x14ac:dyDescent="0.25">
      <c r="B92" s="46" t="s">
        <v>132</v>
      </c>
      <c r="C92" s="49">
        <v>7</v>
      </c>
      <c r="D92" s="49">
        <v>8</v>
      </c>
      <c r="E92" s="49">
        <v>1</v>
      </c>
      <c r="F92" s="49">
        <v>0</v>
      </c>
      <c r="G92" s="49">
        <v>0</v>
      </c>
      <c r="H92" s="49">
        <v>0</v>
      </c>
      <c r="I92" s="49">
        <v>0</v>
      </c>
      <c r="J92" s="49">
        <v>1</v>
      </c>
      <c r="K92" s="49">
        <v>0</v>
      </c>
      <c r="L92" s="49">
        <v>0</v>
      </c>
      <c r="M92" s="49">
        <v>5</v>
      </c>
      <c r="N92" s="49">
        <v>0</v>
      </c>
      <c r="O92" s="17">
        <f t="shared" si="35"/>
        <v>17</v>
      </c>
      <c r="P92" s="17">
        <f t="shared" si="36"/>
        <v>22</v>
      </c>
      <c r="R92" s="19"/>
      <c r="S92" s="19"/>
      <c r="T92"/>
    </row>
    <row r="93" spans="2:20" ht="23.1" customHeight="1" x14ac:dyDescent="0.25">
      <c r="B93" s="44" t="s">
        <v>133</v>
      </c>
      <c r="C93" s="49">
        <v>5</v>
      </c>
      <c r="D93" s="49">
        <v>4</v>
      </c>
      <c r="E93" s="49">
        <v>0</v>
      </c>
      <c r="F93" s="49">
        <v>0</v>
      </c>
      <c r="G93" s="49">
        <v>0</v>
      </c>
      <c r="H93" s="49">
        <v>0</v>
      </c>
      <c r="I93" s="49">
        <v>0</v>
      </c>
      <c r="J93" s="49">
        <v>0</v>
      </c>
      <c r="K93" s="49">
        <v>0</v>
      </c>
      <c r="L93" s="49">
        <v>0</v>
      </c>
      <c r="M93" s="49">
        <v>14</v>
      </c>
      <c r="N93" s="49">
        <v>0</v>
      </c>
      <c r="O93" s="17">
        <f t="shared" si="35"/>
        <v>9</v>
      </c>
      <c r="P93" s="17">
        <f t="shared" si="36"/>
        <v>23</v>
      </c>
      <c r="R93" s="19"/>
      <c r="S93" s="19"/>
      <c r="T93"/>
    </row>
    <row r="94" spans="2:20" ht="23.1" customHeight="1" x14ac:dyDescent="0.25">
      <c r="B94" s="45" t="s">
        <v>134</v>
      </c>
      <c r="C94" s="49">
        <v>4</v>
      </c>
      <c r="D94" s="49">
        <v>3</v>
      </c>
      <c r="E94" s="49">
        <v>1</v>
      </c>
      <c r="F94" s="49">
        <v>0</v>
      </c>
      <c r="G94" s="49">
        <v>0</v>
      </c>
      <c r="H94" s="49">
        <v>0</v>
      </c>
      <c r="I94" s="49">
        <v>0</v>
      </c>
      <c r="J94" s="49">
        <v>0</v>
      </c>
      <c r="K94" s="49">
        <v>0</v>
      </c>
      <c r="L94" s="49">
        <v>0</v>
      </c>
      <c r="M94" s="49">
        <v>24</v>
      </c>
      <c r="N94" s="49">
        <v>0</v>
      </c>
      <c r="O94" s="17">
        <f t="shared" si="35"/>
        <v>8</v>
      </c>
      <c r="P94" s="17">
        <f t="shared" si="36"/>
        <v>32</v>
      </c>
      <c r="R94" s="19"/>
      <c r="S94" s="19"/>
      <c r="T94"/>
    </row>
    <row r="95" spans="2:20" ht="23.1" customHeight="1" x14ac:dyDescent="0.25">
      <c r="B95" s="44" t="s">
        <v>135</v>
      </c>
      <c r="C95" s="49">
        <v>1</v>
      </c>
      <c r="D95" s="49">
        <v>1</v>
      </c>
      <c r="E95" s="49">
        <v>0</v>
      </c>
      <c r="F95" s="49">
        <v>1</v>
      </c>
      <c r="G95" s="49">
        <v>0</v>
      </c>
      <c r="H95" s="49">
        <v>0</v>
      </c>
      <c r="I95" s="49">
        <v>0</v>
      </c>
      <c r="J95" s="49">
        <v>0</v>
      </c>
      <c r="K95" s="49">
        <v>0</v>
      </c>
      <c r="L95" s="49">
        <v>0</v>
      </c>
      <c r="M95" s="49">
        <v>6</v>
      </c>
      <c r="N95" s="49">
        <v>0</v>
      </c>
      <c r="O95" s="17">
        <f t="shared" si="35"/>
        <v>3</v>
      </c>
      <c r="P95" s="17">
        <f t="shared" si="36"/>
        <v>9</v>
      </c>
      <c r="R95" s="19"/>
      <c r="S95" s="19"/>
      <c r="T95"/>
    </row>
    <row r="96" spans="2:20" ht="23.1" customHeight="1" x14ac:dyDescent="0.25">
      <c r="B96" s="46" t="s">
        <v>136</v>
      </c>
      <c r="C96" s="49">
        <v>5</v>
      </c>
      <c r="D96" s="49">
        <v>8</v>
      </c>
      <c r="E96" s="49">
        <v>0</v>
      </c>
      <c r="F96" s="49">
        <v>1</v>
      </c>
      <c r="G96" s="49">
        <v>0</v>
      </c>
      <c r="H96" s="49">
        <v>0</v>
      </c>
      <c r="I96" s="49">
        <v>2</v>
      </c>
      <c r="J96" s="49">
        <v>0</v>
      </c>
      <c r="K96" s="49">
        <v>0</v>
      </c>
      <c r="L96" s="49">
        <v>0</v>
      </c>
      <c r="M96" s="49">
        <v>14</v>
      </c>
      <c r="N96" s="49">
        <v>0</v>
      </c>
      <c r="O96" s="17">
        <f t="shared" si="35"/>
        <v>16</v>
      </c>
      <c r="P96" s="17">
        <f t="shared" si="36"/>
        <v>30</v>
      </c>
      <c r="R96" s="19"/>
      <c r="S96" s="19"/>
      <c r="T96"/>
    </row>
    <row r="97" spans="2:20" ht="23.1" customHeight="1" x14ac:dyDescent="0.25">
      <c r="B97" s="44" t="s">
        <v>137</v>
      </c>
      <c r="C97" s="49">
        <v>1</v>
      </c>
      <c r="D97" s="49">
        <v>3</v>
      </c>
      <c r="E97" s="49">
        <v>0</v>
      </c>
      <c r="F97" s="49">
        <v>0</v>
      </c>
      <c r="G97" s="49">
        <v>0</v>
      </c>
      <c r="H97" s="49">
        <v>0</v>
      </c>
      <c r="I97" s="49">
        <v>0</v>
      </c>
      <c r="J97" s="49">
        <v>0</v>
      </c>
      <c r="K97" s="49">
        <v>0</v>
      </c>
      <c r="L97" s="49">
        <v>0</v>
      </c>
      <c r="M97" s="49">
        <v>10</v>
      </c>
      <c r="N97" s="49">
        <v>0</v>
      </c>
      <c r="O97" s="17">
        <f t="shared" si="35"/>
        <v>4</v>
      </c>
      <c r="P97" s="17">
        <f t="shared" si="36"/>
        <v>14</v>
      </c>
      <c r="R97" s="19"/>
      <c r="S97" s="19"/>
      <c r="T97"/>
    </row>
    <row r="98" spans="2:20" ht="23.1" customHeight="1" x14ac:dyDescent="0.25">
      <c r="B98" s="45" t="s">
        <v>138</v>
      </c>
      <c r="C98" s="49">
        <v>2</v>
      </c>
      <c r="D98" s="49">
        <v>1</v>
      </c>
      <c r="E98" s="49">
        <v>0</v>
      </c>
      <c r="F98" s="49">
        <v>2</v>
      </c>
      <c r="G98" s="49">
        <v>0</v>
      </c>
      <c r="H98" s="49">
        <v>0</v>
      </c>
      <c r="I98" s="49">
        <v>0</v>
      </c>
      <c r="J98" s="49">
        <v>1</v>
      </c>
      <c r="K98" s="49">
        <v>0</v>
      </c>
      <c r="L98" s="49">
        <v>0</v>
      </c>
      <c r="M98" s="49">
        <v>0</v>
      </c>
      <c r="N98" s="49">
        <v>0</v>
      </c>
      <c r="O98" s="17">
        <f t="shared" si="35"/>
        <v>6</v>
      </c>
      <c r="P98" s="17">
        <f t="shared" si="36"/>
        <v>6</v>
      </c>
      <c r="R98" s="19"/>
      <c r="S98" s="19"/>
      <c r="T98"/>
    </row>
    <row r="99" spans="2:20" ht="23.1" customHeight="1" x14ac:dyDescent="0.25">
      <c r="B99" s="44" t="s">
        <v>139</v>
      </c>
      <c r="C99" s="49">
        <v>4</v>
      </c>
      <c r="D99" s="49">
        <v>1</v>
      </c>
      <c r="E99" s="49">
        <v>3</v>
      </c>
      <c r="F99" s="49">
        <v>0</v>
      </c>
      <c r="G99" s="49">
        <v>0</v>
      </c>
      <c r="H99" s="49">
        <v>0</v>
      </c>
      <c r="I99" s="49">
        <v>0</v>
      </c>
      <c r="J99" s="49">
        <v>0</v>
      </c>
      <c r="K99" s="49">
        <v>0</v>
      </c>
      <c r="L99" s="49">
        <v>0</v>
      </c>
      <c r="M99" s="49">
        <v>9</v>
      </c>
      <c r="N99" s="49">
        <v>0</v>
      </c>
      <c r="O99" s="17">
        <f t="shared" si="35"/>
        <v>8</v>
      </c>
      <c r="P99" s="17">
        <f t="shared" si="36"/>
        <v>17</v>
      </c>
      <c r="R99" s="19"/>
      <c r="S99" s="19"/>
      <c r="T99"/>
    </row>
    <row r="100" spans="2:20" ht="23.1" customHeight="1" x14ac:dyDescent="0.25">
      <c r="B100" s="46" t="s">
        <v>140</v>
      </c>
      <c r="C100" s="49">
        <v>2</v>
      </c>
      <c r="D100" s="49">
        <v>3</v>
      </c>
      <c r="E100" s="49">
        <v>0</v>
      </c>
      <c r="F100" s="49">
        <v>0</v>
      </c>
      <c r="G100" s="49">
        <v>0</v>
      </c>
      <c r="H100" s="49">
        <v>0</v>
      </c>
      <c r="I100" s="49">
        <v>0</v>
      </c>
      <c r="J100" s="49">
        <v>0</v>
      </c>
      <c r="K100" s="49">
        <v>0</v>
      </c>
      <c r="L100" s="49">
        <v>0</v>
      </c>
      <c r="M100" s="49">
        <v>9</v>
      </c>
      <c r="N100" s="49">
        <v>0</v>
      </c>
      <c r="O100" s="17">
        <f t="shared" si="35"/>
        <v>5</v>
      </c>
      <c r="P100" s="17">
        <f t="shared" si="36"/>
        <v>14</v>
      </c>
      <c r="R100" s="19"/>
      <c r="S100" s="19"/>
      <c r="T100"/>
    </row>
    <row r="101" spans="2:20" ht="23.1" customHeight="1" x14ac:dyDescent="0.25">
      <c r="B101" s="44" t="s">
        <v>141</v>
      </c>
      <c r="C101" s="49">
        <v>2</v>
      </c>
      <c r="D101" s="49">
        <v>9</v>
      </c>
      <c r="E101" s="49">
        <v>0</v>
      </c>
      <c r="F101" s="49">
        <v>4</v>
      </c>
      <c r="G101" s="49">
        <v>0</v>
      </c>
      <c r="H101" s="49">
        <v>0</v>
      </c>
      <c r="I101" s="49">
        <v>0</v>
      </c>
      <c r="J101" s="49">
        <v>0</v>
      </c>
      <c r="K101" s="49">
        <v>0</v>
      </c>
      <c r="L101" s="49">
        <v>0</v>
      </c>
      <c r="M101" s="49">
        <v>9</v>
      </c>
      <c r="N101" s="49">
        <v>0</v>
      </c>
      <c r="O101" s="17">
        <f t="shared" si="35"/>
        <v>15</v>
      </c>
      <c r="P101" s="17">
        <f t="shared" si="36"/>
        <v>24</v>
      </c>
      <c r="R101" s="19"/>
      <c r="S101" s="19"/>
      <c r="T101"/>
    </row>
    <row r="102" spans="2:20" ht="23.1" customHeight="1" x14ac:dyDescent="0.25">
      <c r="B102" s="45" t="s">
        <v>142</v>
      </c>
      <c r="C102" s="49">
        <v>2</v>
      </c>
      <c r="D102" s="49">
        <v>6</v>
      </c>
      <c r="E102" s="49">
        <v>1</v>
      </c>
      <c r="F102" s="49">
        <v>4</v>
      </c>
      <c r="G102" s="49">
        <v>0</v>
      </c>
      <c r="H102" s="49">
        <v>0</v>
      </c>
      <c r="I102" s="49">
        <v>0</v>
      </c>
      <c r="J102" s="49">
        <v>0</v>
      </c>
      <c r="K102" s="49">
        <v>0</v>
      </c>
      <c r="L102" s="49">
        <v>0</v>
      </c>
      <c r="M102" s="49">
        <v>14</v>
      </c>
      <c r="N102" s="49">
        <v>0</v>
      </c>
      <c r="O102" s="17">
        <f t="shared" si="35"/>
        <v>13</v>
      </c>
      <c r="P102" s="17">
        <f t="shared" si="36"/>
        <v>27</v>
      </c>
      <c r="R102" s="19"/>
      <c r="S102" s="19"/>
      <c r="T102"/>
    </row>
    <row r="103" spans="2:20" ht="23.1" customHeight="1" x14ac:dyDescent="0.25">
      <c r="B103" s="44" t="s">
        <v>143</v>
      </c>
      <c r="C103" s="49">
        <v>6</v>
      </c>
      <c r="D103" s="49">
        <v>13</v>
      </c>
      <c r="E103" s="49">
        <v>5</v>
      </c>
      <c r="F103" s="49">
        <v>12</v>
      </c>
      <c r="G103" s="49">
        <v>0</v>
      </c>
      <c r="H103" s="49">
        <v>1</v>
      </c>
      <c r="I103" s="49">
        <v>1</v>
      </c>
      <c r="J103" s="49">
        <v>1</v>
      </c>
      <c r="K103" s="49">
        <v>0</v>
      </c>
      <c r="L103" s="49">
        <v>0</v>
      </c>
      <c r="M103" s="49">
        <v>24</v>
      </c>
      <c r="N103" s="49">
        <v>0</v>
      </c>
      <c r="O103" s="17">
        <f t="shared" si="35"/>
        <v>39</v>
      </c>
      <c r="P103" s="17">
        <f t="shared" si="36"/>
        <v>63</v>
      </c>
      <c r="R103" s="19"/>
      <c r="S103" s="19"/>
      <c r="T103"/>
    </row>
    <row r="104" spans="2:20" ht="23.1" customHeight="1" x14ac:dyDescent="0.25">
      <c r="B104" s="46" t="s">
        <v>144</v>
      </c>
      <c r="C104" s="49">
        <v>6</v>
      </c>
      <c r="D104" s="49">
        <v>9</v>
      </c>
      <c r="E104" s="49">
        <v>2</v>
      </c>
      <c r="F104" s="49">
        <v>8</v>
      </c>
      <c r="G104" s="49">
        <v>0</v>
      </c>
      <c r="H104" s="49">
        <v>0</v>
      </c>
      <c r="I104" s="49">
        <v>1</v>
      </c>
      <c r="J104" s="49">
        <v>2</v>
      </c>
      <c r="K104" s="49">
        <v>0</v>
      </c>
      <c r="L104" s="49">
        <v>0</v>
      </c>
      <c r="M104" s="49">
        <v>20</v>
      </c>
      <c r="N104" s="49">
        <v>0</v>
      </c>
      <c r="O104" s="17">
        <f t="shared" si="35"/>
        <v>28</v>
      </c>
      <c r="P104" s="17">
        <f t="shared" si="36"/>
        <v>48</v>
      </c>
      <c r="R104" s="19"/>
      <c r="S104" s="19"/>
      <c r="T104"/>
    </row>
    <row r="105" spans="2:20" ht="23.1" customHeight="1" x14ac:dyDescent="0.25">
      <c r="B105" s="44" t="s">
        <v>145</v>
      </c>
      <c r="C105" s="49">
        <v>5</v>
      </c>
      <c r="D105" s="49">
        <v>8</v>
      </c>
      <c r="E105" s="49">
        <v>3</v>
      </c>
      <c r="F105" s="49">
        <v>10</v>
      </c>
      <c r="G105" s="49">
        <v>0</v>
      </c>
      <c r="H105" s="49">
        <v>0</v>
      </c>
      <c r="I105" s="49">
        <v>3</v>
      </c>
      <c r="J105" s="49">
        <v>1</v>
      </c>
      <c r="K105" s="49">
        <v>0</v>
      </c>
      <c r="L105" s="49">
        <v>0</v>
      </c>
      <c r="M105" s="49">
        <v>29</v>
      </c>
      <c r="N105" s="49">
        <v>0</v>
      </c>
      <c r="O105" s="17">
        <f t="shared" si="35"/>
        <v>30</v>
      </c>
      <c r="P105" s="17">
        <f t="shared" si="36"/>
        <v>59</v>
      </c>
      <c r="R105" s="19"/>
      <c r="S105" s="19"/>
      <c r="T105"/>
    </row>
    <row r="106" spans="2:20" ht="23.1" customHeight="1" x14ac:dyDescent="0.25">
      <c r="B106" s="52" t="s">
        <v>18</v>
      </c>
      <c r="C106" s="16">
        <f>SUM(C10:C105)</f>
        <v>2514</v>
      </c>
      <c r="D106" s="16">
        <f t="shared" ref="D106:P106" si="37">SUM(D10:D105)</f>
        <v>2282</v>
      </c>
      <c r="E106" s="16">
        <f t="shared" si="37"/>
        <v>426</v>
      </c>
      <c r="F106" s="16">
        <f t="shared" si="37"/>
        <v>910</v>
      </c>
      <c r="G106" s="16">
        <f t="shared" si="37"/>
        <v>18</v>
      </c>
      <c r="H106" s="16">
        <f t="shared" si="37"/>
        <v>16</v>
      </c>
      <c r="I106" s="16">
        <f t="shared" si="37"/>
        <v>486</v>
      </c>
      <c r="J106" s="16">
        <f t="shared" si="37"/>
        <v>99</v>
      </c>
      <c r="K106" s="16">
        <f t="shared" si="37"/>
        <v>19</v>
      </c>
      <c r="L106" s="16">
        <f t="shared" si="37"/>
        <v>15</v>
      </c>
      <c r="M106" s="16">
        <f t="shared" si="37"/>
        <v>5527</v>
      </c>
      <c r="N106" s="16">
        <f t="shared" si="37"/>
        <v>0</v>
      </c>
      <c r="O106" s="16">
        <f t="shared" si="37"/>
        <v>6785</v>
      </c>
      <c r="P106" s="16">
        <f t="shared" si="37"/>
        <v>12312</v>
      </c>
      <c r="R106" s="19"/>
      <c r="S106" s="19"/>
      <c r="T106"/>
    </row>
    <row r="107" spans="2:20" ht="23.1" customHeight="1" x14ac:dyDescent="0.25">
      <c r="B107" s="52" t="s">
        <v>93</v>
      </c>
      <c r="C107" s="42">
        <f t="shared" ref="C107:N107" si="38">C106/$P$106</f>
        <v>0.20419103313840156</v>
      </c>
      <c r="D107" s="42">
        <f t="shared" si="38"/>
        <v>0.18534762833008447</v>
      </c>
      <c r="E107" s="42">
        <f t="shared" si="38"/>
        <v>3.4600389863547756E-2</v>
      </c>
      <c r="F107" s="42">
        <f t="shared" si="38"/>
        <v>7.3911630929174785E-2</v>
      </c>
      <c r="G107" s="42">
        <f t="shared" si="38"/>
        <v>1.4619883040935672E-3</v>
      </c>
      <c r="H107" s="42">
        <f t="shared" si="38"/>
        <v>1.2995451591942819E-3</v>
      </c>
      <c r="I107" s="42">
        <f t="shared" si="38"/>
        <v>3.9473684210526314E-2</v>
      </c>
      <c r="J107" s="42">
        <f t="shared" si="38"/>
        <v>8.0409356725146194E-3</v>
      </c>
      <c r="K107" s="42">
        <f t="shared" si="38"/>
        <v>1.5432098765432098E-3</v>
      </c>
      <c r="L107" s="42">
        <f t="shared" si="38"/>
        <v>1.2183235867446393E-3</v>
      </c>
      <c r="M107" s="42">
        <f t="shared" si="38"/>
        <v>0.4489116309291748</v>
      </c>
      <c r="N107" s="42">
        <f t="shared" si="38"/>
        <v>0</v>
      </c>
      <c r="R107" s="19"/>
      <c r="S107" s="19"/>
      <c r="T107"/>
    </row>
    <row r="108" spans="2:20" ht="23.1" customHeight="1" x14ac:dyDescent="0.25">
      <c r="B108" s="53" t="s">
        <v>94</v>
      </c>
      <c r="C108" s="43">
        <f>C106/$O$106</f>
        <v>0.3705232129697863</v>
      </c>
      <c r="D108" s="43">
        <f t="shared" ref="D108:N108" si="39">D106/$O$106</f>
        <v>0.33633014001473838</v>
      </c>
      <c r="E108" s="43">
        <f t="shared" si="39"/>
        <v>6.2785556374355192E-2</v>
      </c>
      <c r="F108" s="43">
        <f t="shared" si="39"/>
        <v>0.13411938098747236</v>
      </c>
      <c r="G108" s="43">
        <f t="shared" si="39"/>
        <v>2.6529108327192335E-3</v>
      </c>
      <c r="H108" s="43">
        <f t="shared" si="39"/>
        <v>2.3581429624170967E-3</v>
      </c>
      <c r="I108" s="43">
        <f t="shared" si="39"/>
        <v>7.1628592483419309E-2</v>
      </c>
      <c r="J108" s="43">
        <f t="shared" si="39"/>
        <v>1.4591009579955785E-2</v>
      </c>
      <c r="K108" s="43">
        <f t="shared" si="39"/>
        <v>2.8002947678703021E-3</v>
      </c>
      <c r="L108" s="43">
        <f t="shared" si="39"/>
        <v>2.2107590272660281E-3</v>
      </c>
      <c r="M108" s="43"/>
      <c r="N108" s="43">
        <f t="shared" si="39"/>
        <v>0</v>
      </c>
      <c r="R108" s="19"/>
      <c r="S108" s="19"/>
      <c r="T108"/>
    </row>
    <row r="109" spans="2:20" ht="23.1" customHeight="1" x14ac:dyDescent="0.25">
      <c r="C109" s="18"/>
      <c r="R109" s="19"/>
      <c r="S109" s="19"/>
      <c r="T109"/>
    </row>
    <row r="110" spans="2:20" ht="23.1" customHeight="1" x14ac:dyDescent="0.25">
      <c r="C110" s="18"/>
      <c r="R110" s="19"/>
      <c r="S110" s="19"/>
      <c r="T110"/>
    </row>
    <row r="111" spans="2:20" ht="23.1" customHeight="1" x14ac:dyDescent="0.25">
      <c r="C111" s="18"/>
      <c r="R111"/>
      <c r="S111" s="19"/>
      <c r="T111" s="19"/>
    </row>
    <row r="112" spans="2:20" ht="23.1" customHeight="1" x14ac:dyDescent="0.25">
      <c r="C112" s="18"/>
      <c r="R112"/>
      <c r="S112" s="19"/>
      <c r="T112" s="19"/>
    </row>
    <row r="113" spans="1:32" s="7" customFormat="1" ht="23.1" customHeight="1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 s="19"/>
      <c r="T113" s="19"/>
      <c r="U113"/>
      <c r="V113"/>
      <c r="W113"/>
      <c r="X113"/>
      <c r="Y113"/>
      <c r="Z113"/>
      <c r="AA113"/>
      <c r="AB113"/>
      <c r="AC113"/>
      <c r="AD113"/>
      <c r="AE113"/>
      <c r="AF113"/>
    </row>
    <row r="114" spans="1:32" s="7" customFormat="1" ht="23.1" customHeight="1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 s="19"/>
      <c r="T114" s="19"/>
      <c r="U114"/>
      <c r="V114"/>
      <c r="W114"/>
      <c r="X114"/>
      <c r="Y114"/>
      <c r="Z114"/>
      <c r="AA114"/>
      <c r="AB114"/>
      <c r="AC114"/>
      <c r="AD114"/>
      <c r="AE114"/>
      <c r="AF114"/>
    </row>
    <row r="115" spans="1:32" s="7" customFormat="1" ht="23.1" customHeight="1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 s="19"/>
      <c r="T115" s="19"/>
      <c r="U115"/>
      <c r="V115"/>
      <c r="W115"/>
      <c r="X115"/>
      <c r="Y115"/>
      <c r="Z115"/>
      <c r="AA115"/>
      <c r="AB115"/>
      <c r="AC115"/>
      <c r="AD115"/>
      <c r="AE115"/>
      <c r="AF115"/>
    </row>
    <row r="116" spans="1:32" s="7" customFormat="1" ht="23.1" customHeight="1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 s="19"/>
      <c r="T116" s="19"/>
      <c r="U116"/>
      <c r="V116"/>
      <c r="W116"/>
      <c r="X116"/>
      <c r="Y116"/>
      <c r="Z116"/>
      <c r="AA116"/>
      <c r="AB116"/>
      <c r="AC116"/>
      <c r="AD116"/>
      <c r="AE116"/>
      <c r="AF116"/>
    </row>
    <row r="117" spans="1:32" s="7" customFormat="1" ht="23.1" customHeight="1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 s="19"/>
      <c r="T117" s="19"/>
      <c r="U117"/>
      <c r="V117"/>
      <c r="W117"/>
      <c r="X117"/>
      <c r="Y117"/>
      <c r="Z117"/>
      <c r="AA117"/>
      <c r="AB117"/>
      <c r="AC117"/>
      <c r="AD117"/>
      <c r="AE117"/>
      <c r="AF117"/>
    </row>
    <row r="118" spans="1:32" s="7" customFormat="1" ht="23.1" customHeight="1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 s="19"/>
      <c r="T118" s="19"/>
      <c r="U118"/>
      <c r="V118"/>
      <c r="W118"/>
      <c r="X118"/>
      <c r="Y118"/>
      <c r="Z118"/>
      <c r="AA118"/>
      <c r="AB118"/>
      <c r="AC118"/>
      <c r="AD118"/>
      <c r="AE118"/>
      <c r="AF118"/>
    </row>
    <row r="119" spans="1:32" s="7" customFormat="1" ht="23.1" customHeight="1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 s="19"/>
      <c r="T119" s="19"/>
      <c r="U119"/>
      <c r="V119"/>
      <c r="W119"/>
      <c r="X119"/>
      <c r="Y119"/>
      <c r="Z119"/>
      <c r="AA119"/>
      <c r="AB119"/>
      <c r="AC119"/>
      <c r="AD119"/>
      <c r="AE119"/>
      <c r="AF119"/>
    </row>
    <row r="120" spans="1:32" s="7" customFormat="1" ht="23.1" customHeight="1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 s="19"/>
      <c r="T120" s="19"/>
      <c r="U120"/>
      <c r="V120"/>
      <c r="W120"/>
      <c r="X120"/>
      <c r="Y120"/>
      <c r="Z120"/>
      <c r="AA120"/>
      <c r="AB120"/>
      <c r="AC120"/>
      <c r="AD120"/>
      <c r="AE120"/>
      <c r="AF120"/>
    </row>
    <row r="121" spans="1:32" s="7" customFormat="1" ht="23.1" customHeight="1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 s="19"/>
      <c r="T121" s="19"/>
      <c r="U121"/>
      <c r="V121"/>
      <c r="W121"/>
      <c r="X121"/>
      <c r="Y121"/>
      <c r="Z121"/>
      <c r="AA121"/>
      <c r="AB121"/>
      <c r="AC121"/>
      <c r="AD121"/>
      <c r="AE121"/>
      <c r="AF121"/>
    </row>
    <row r="122" spans="1:32" s="7" customFormat="1" ht="23.1" customHeight="1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 s="19"/>
      <c r="T122" s="19"/>
      <c r="U122"/>
      <c r="V122"/>
      <c r="W122"/>
      <c r="X122"/>
      <c r="Y122"/>
      <c r="Z122"/>
      <c r="AA122"/>
      <c r="AB122"/>
      <c r="AC122"/>
      <c r="AD122"/>
      <c r="AE122"/>
      <c r="AF122"/>
    </row>
    <row r="123" spans="1:32" s="7" customFormat="1" ht="23.1" customHeight="1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 s="19"/>
      <c r="T123" s="19"/>
      <c r="U123"/>
      <c r="V123"/>
      <c r="W123"/>
      <c r="X123"/>
      <c r="Y123"/>
      <c r="Z123"/>
      <c r="AA123"/>
      <c r="AB123"/>
      <c r="AC123"/>
      <c r="AD123"/>
      <c r="AE123"/>
      <c r="AF123"/>
    </row>
    <row r="124" spans="1:32" s="7" customFormat="1" ht="23.1" customHeight="1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 s="19"/>
      <c r="T124" s="19"/>
      <c r="U124"/>
      <c r="V124"/>
      <c r="W124"/>
      <c r="X124"/>
      <c r="Y124"/>
      <c r="Z124"/>
      <c r="AA124"/>
      <c r="AB124"/>
      <c r="AC124"/>
      <c r="AD124"/>
      <c r="AE124"/>
      <c r="AF124"/>
    </row>
    <row r="125" spans="1:32" s="7" customFormat="1" ht="23.1" customHeight="1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 s="19"/>
      <c r="T125" s="19"/>
      <c r="U125"/>
      <c r="V125"/>
      <c r="W125"/>
      <c r="X125"/>
      <c r="Y125"/>
      <c r="Z125"/>
      <c r="AA125"/>
      <c r="AB125"/>
      <c r="AC125"/>
      <c r="AD125"/>
      <c r="AE125"/>
      <c r="AF125"/>
    </row>
    <row r="126" spans="1:32" s="7" customFormat="1" ht="23.1" customHeight="1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 s="19"/>
      <c r="T126" s="19"/>
      <c r="U126"/>
      <c r="V126"/>
      <c r="W126"/>
      <c r="X126"/>
      <c r="Y126"/>
      <c r="Z126"/>
      <c r="AA126"/>
      <c r="AB126"/>
      <c r="AC126"/>
      <c r="AD126"/>
      <c r="AE126"/>
      <c r="AF126"/>
    </row>
    <row r="127" spans="1:32" s="7" customFormat="1" ht="23.1" customHeight="1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 s="19"/>
      <c r="T127" s="19"/>
      <c r="U127"/>
      <c r="V127"/>
      <c r="W127"/>
      <c r="X127"/>
      <c r="Y127"/>
      <c r="Z127"/>
      <c r="AA127"/>
      <c r="AB127"/>
      <c r="AC127"/>
      <c r="AD127"/>
      <c r="AE127"/>
      <c r="AF127"/>
    </row>
    <row r="128" spans="1:32" s="7" customFormat="1" ht="23.1" customHeight="1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 s="19"/>
      <c r="T128" s="19"/>
      <c r="U128"/>
      <c r="V128"/>
      <c r="W128"/>
      <c r="X128"/>
      <c r="Y128"/>
      <c r="Z128"/>
      <c r="AA128"/>
      <c r="AB128"/>
      <c r="AC128"/>
      <c r="AD128"/>
      <c r="AE128"/>
      <c r="AF128"/>
    </row>
    <row r="129" spans="18:20" ht="23.1" customHeight="1" x14ac:dyDescent="0.25">
      <c r="R129"/>
      <c r="S129" s="19"/>
      <c r="T129" s="19"/>
    </row>
    <row r="130" spans="18:20" ht="23.1" customHeight="1" x14ac:dyDescent="0.25">
      <c r="R130"/>
      <c r="S130" s="19"/>
      <c r="T130" s="19"/>
    </row>
    <row r="131" spans="18:20" ht="23.1" customHeight="1" x14ac:dyDescent="0.25">
      <c r="R131"/>
      <c r="S131" s="19"/>
      <c r="T131" s="19"/>
    </row>
    <row r="132" spans="18:20" ht="23.1" customHeight="1" x14ac:dyDescent="0.25">
      <c r="R132"/>
      <c r="S132" s="19"/>
      <c r="T132" s="19"/>
    </row>
    <row r="133" spans="18:20" ht="23.1" customHeight="1" x14ac:dyDescent="0.25">
      <c r="R133"/>
      <c r="S133" s="19"/>
      <c r="T133" s="19"/>
    </row>
    <row r="134" spans="18:20" ht="23.1" customHeight="1" x14ac:dyDescent="0.25">
      <c r="R134"/>
      <c r="S134" s="19"/>
      <c r="T134" s="19"/>
    </row>
    <row r="135" spans="18:20" ht="23.1" customHeight="1" x14ac:dyDescent="0.25">
      <c r="R135"/>
      <c r="S135" s="19"/>
      <c r="T135" s="19"/>
    </row>
    <row r="136" spans="18:20" ht="23.1" customHeight="1" x14ac:dyDescent="0.25">
      <c r="R136"/>
      <c r="S136" s="19"/>
      <c r="T136" s="19"/>
    </row>
    <row r="137" spans="18:20" ht="23.1" customHeight="1" x14ac:dyDescent="0.25">
      <c r="R137"/>
      <c r="S137" s="19"/>
      <c r="T137" s="19"/>
    </row>
    <row r="138" spans="18:20" ht="23.1" customHeight="1" x14ac:dyDescent="0.25">
      <c r="R138"/>
      <c r="S138" s="19"/>
      <c r="T138" s="19"/>
    </row>
    <row r="139" spans="18:20" ht="23.1" customHeight="1" x14ac:dyDescent="0.25">
      <c r="R139"/>
      <c r="S139" s="19"/>
      <c r="T139" s="19"/>
    </row>
    <row r="140" spans="18:20" ht="23.1" customHeight="1" x14ac:dyDescent="0.25">
      <c r="R140"/>
      <c r="S140" s="19"/>
      <c r="T140" s="19"/>
    </row>
    <row r="141" spans="18:20" ht="23.1" customHeight="1" x14ac:dyDescent="0.25">
      <c r="R141"/>
      <c r="S141" s="19"/>
      <c r="T141" s="19"/>
    </row>
    <row r="142" spans="18:20" ht="23.1" customHeight="1" x14ac:dyDescent="0.25">
      <c r="R142"/>
      <c r="S142" s="19"/>
      <c r="T142" s="19"/>
    </row>
    <row r="143" spans="18:20" ht="23.1" customHeight="1" x14ac:dyDescent="0.25">
      <c r="R143"/>
      <c r="S143" s="19"/>
      <c r="T143" s="19"/>
    </row>
    <row r="144" spans="18:20" ht="23.1" customHeight="1" x14ac:dyDescent="0.25">
      <c r="R144"/>
      <c r="S144" s="19"/>
      <c r="T144" s="19"/>
    </row>
    <row r="145" spans="2:20" ht="23.1" customHeight="1" x14ac:dyDescent="0.25">
      <c r="R145"/>
      <c r="S145" s="19"/>
      <c r="T145" s="19"/>
    </row>
    <row r="146" spans="2:20" ht="23.1" customHeight="1" x14ac:dyDescent="0.25">
      <c r="R146"/>
      <c r="S146" s="19"/>
      <c r="T146" s="19"/>
    </row>
    <row r="147" spans="2:20" ht="23.1" customHeight="1" x14ac:dyDescent="0.25">
      <c r="R147"/>
      <c r="S147" s="19"/>
      <c r="T147" s="19"/>
    </row>
    <row r="148" spans="2:20" ht="23.1" customHeight="1" x14ac:dyDescent="0.25">
      <c r="R148"/>
      <c r="S148" s="19"/>
      <c r="T148" s="19"/>
    </row>
    <row r="149" spans="2:20" ht="23.1" customHeight="1" x14ac:dyDescent="0.25">
      <c r="R149"/>
      <c r="S149" s="19"/>
      <c r="T149" s="19"/>
    </row>
    <row r="150" spans="2:20" ht="23.1" customHeight="1" x14ac:dyDescent="0.25">
      <c r="R150"/>
      <c r="S150" s="19"/>
      <c r="T150" s="19"/>
    </row>
    <row r="151" spans="2:20" ht="23.1" customHeight="1" x14ac:dyDescent="0.25">
      <c r="R151"/>
      <c r="S151" s="19"/>
      <c r="T151" s="19"/>
    </row>
    <row r="152" spans="2:20" ht="23.1" customHeight="1" x14ac:dyDescent="0.25">
      <c r="R152"/>
      <c r="S152" s="19"/>
      <c r="T152" s="19"/>
    </row>
    <row r="153" spans="2:20" ht="23.1" customHeight="1" x14ac:dyDescent="0.25">
      <c r="R153"/>
      <c r="S153" s="19"/>
      <c r="T153" s="19"/>
    </row>
    <row r="154" spans="2:20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20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20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20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20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20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20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B1:AE1"/>
    <mergeCell ref="B2:AE2"/>
    <mergeCell ref="C3:G3"/>
    <mergeCell ref="G5:H5"/>
    <mergeCell ref="K5:L5"/>
    <mergeCell ref="D6:E6"/>
    <mergeCell ref="G6:H6"/>
    <mergeCell ref="K6:L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2" tint="-0.249977111117893"/>
  </sheetPr>
  <dimension ref="A1:AF174"/>
  <sheetViews>
    <sheetView view="pageBreakPreview" topLeftCell="A55" zoomScale="60" workbookViewId="0">
      <selection activeCell="S6" sqref="S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3" t="s">
        <v>23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</row>
    <row r="2" spans="2:32" ht="20.100000000000001" customHeight="1" x14ac:dyDescent="0.25">
      <c r="B2" s="64" t="s">
        <v>95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 spans="2:32" ht="20.100000000000001" customHeight="1" x14ac:dyDescent="0.25">
      <c r="B3" s="21" t="s">
        <v>96</v>
      </c>
      <c r="C3" s="65" t="s">
        <v>192</v>
      </c>
      <c r="D3" s="65"/>
      <c r="E3" s="65"/>
      <c r="F3" s="65"/>
      <c r="G3" s="65"/>
      <c r="H3" s="21"/>
      <c r="I3" s="21"/>
      <c r="J3" s="21"/>
      <c r="K3" s="21"/>
      <c r="L3" s="21"/>
      <c r="M3" s="21"/>
      <c r="N3" s="21"/>
      <c r="O3" s="21"/>
      <c r="P3" s="21"/>
      <c r="R3"/>
      <c r="S3" s="19"/>
      <c r="T3" s="19"/>
    </row>
    <row r="4" spans="2:32" ht="20.100000000000001" customHeight="1" x14ac:dyDescent="0.25"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R4"/>
      <c r="S4" s="19"/>
      <c r="T4" s="19"/>
    </row>
    <row r="5" spans="2:32" ht="20.100000000000001" customHeight="1" x14ac:dyDescent="0.25">
      <c r="C5" s="2" t="s">
        <v>3</v>
      </c>
      <c r="D5" s="35" t="s">
        <v>189</v>
      </c>
      <c r="F5" s="40" t="s">
        <v>1</v>
      </c>
      <c r="G5" s="60" t="s">
        <v>193</v>
      </c>
      <c r="H5" s="61"/>
      <c r="I5" s="14"/>
      <c r="J5" s="2" t="s">
        <v>5</v>
      </c>
      <c r="K5" s="60" t="s">
        <v>194</v>
      </c>
      <c r="L5" s="61"/>
      <c r="M5" s="19"/>
      <c r="N5" s="19"/>
      <c r="R5"/>
      <c r="S5" s="19"/>
      <c r="T5" s="19"/>
    </row>
    <row r="6" spans="2:32" ht="23.25" customHeight="1" x14ac:dyDescent="0.25">
      <c r="C6" s="2" t="s">
        <v>4</v>
      </c>
      <c r="D6" s="60" t="s">
        <v>195</v>
      </c>
      <c r="E6" s="61"/>
      <c r="F6" s="2" t="s">
        <v>2</v>
      </c>
      <c r="G6" s="60" t="s">
        <v>168</v>
      </c>
      <c r="H6" s="61"/>
      <c r="J6" s="2" t="s">
        <v>21</v>
      </c>
      <c r="K6" s="60" t="s">
        <v>177</v>
      </c>
      <c r="L6" s="61"/>
      <c r="M6" s="19"/>
      <c r="N6" s="19"/>
      <c r="R6"/>
      <c r="S6" s="19"/>
      <c r="T6" s="19"/>
    </row>
    <row r="7" spans="2:32" ht="20.100000000000001" customHeight="1" x14ac:dyDescent="0.25">
      <c r="B7" s="2"/>
      <c r="I7" s="2"/>
      <c r="R7"/>
      <c r="S7" s="19"/>
      <c r="T7" s="19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2" t="s">
        <v>88</v>
      </c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6" t="s">
        <v>24</v>
      </c>
      <c r="T9" s="26" t="s">
        <v>25</v>
      </c>
      <c r="U9" s="26" t="s">
        <v>26</v>
      </c>
      <c r="V9" s="26" t="s">
        <v>27</v>
      </c>
      <c r="W9" s="26" t="s">
        <v>28</v>
      </c>
      <c r="X9" s="26" t="s">
        <v>29</v>
      </c>
      <c r="Y9" s="26" t="s">
        <v>30</v>
      </c>
      <c r="Z9" s="26" t="s">
        <v>31</v>
      </c>
      <c r="AA9" s="26" t="s">
        <v>32</v>
      </c>
      <c r="AB9" s="26" t="s">
        <v>33</v>
      </c>
      <c r="AC9" s="26" t="s">
        <v>34</v>
      </c>
      <c r="AD9" s="26" t="s">
        <v>35</v>
      </c>
      <c r="AE9" s="29" t="s">
        <v>89</v>
      </c>
      <c r="AF9" s="29" t="s">
        <v>22</v>
      </c>
    </row>
    <row r="10" spans="2:32" ht="23.1" customHeight="1" x14ac:dyDescent="0.25">
      <c r="B10" s="44" t="s">
        <v>37</v>
      </c>
      <c r="C10" s="49">
        <v>9</v>
      </c>
      <c r="D10" s="49">
        <v>6</v>
      </c>
      <c r="E10" s="49">
        <v>2</v>
      </c>
      <c r="F10" s="49">
        <v>5</v>
      </c>
      <c r="G10" s="49">
        <v>0</v>
      </c>
      <c r="H10" s="49">
        <v>1</v>
      </c>
      <c r="I10" s="49">
        <v>1</v>
      </c>
      <c r="J10" s="49">
        <v>3</v>
      </c>
      <c r="K10" s="49">
        <v>1</v>
      </c>
      <c r="L10" s="49">
        <v>0</v>
      </c>
      <c r="M10" s="49">
        <v>54</v>
      </c>
      <c r="N10" s="49">
        <v>0</v>
      </c>
      <c r="O10" s="17">
        <f t="shared" ref="O10:O73" si="0">SUM(C10:L10,N10)</f>
        <v>28</v>
      </c>
      <c r="P10" s="17">
        <f t="shared" ref="P10:P73" si="1">SUM(C10:N10)</f>
        <v>82</v>
      </c>
      <c r="R10" s="1" t="s">
        <v>6</v>
      </c>
      <c r="S10" s="17">
        <f t="shared" ref="S10:AF10" si="2">SUM(C10:C13)</f>
        <v>69</v>
      </c>
      <c r="T10" s="17">
        <f t="shared" si="2"/>
        <v>25</v>
      </c>
      <c r="U10" s="17">
        <f t="shared" si="2"/>
        <v>6</v>
      </c>
      <c r="V10" s="17">
        <f t="shared" si="2"/>
        <v>15</v>
      </c>
      <c r="W10" s="17">
        <f t="shared" si="2"/>
        <v>0</v>
      </c>
      <c r="X10" s="17">
        <f t="shared" si="2"/>
        <v>1</v>
      </c>
      <c r="Y10" s="17">
        <f t="shared" si="2"/>
        <v>15</v>
      </c>
      <c r="Z10" s="17">
        <f t="shared" si="2"/>
        <v>4</v>
      </c>
      <c r="AA10" s="17">
        <f t="shared" si="2"/>
        <v>1</v>
      </c>
      <c r="AB10" s="17">
        <f t="shared" si="2"/>
        <v>0</v>
      </c>
      <c r="AC10" s="17">
        <f t="shared" si="2"/>
        <v>251</v>
      </c>
      <c r="AD10" s="17">
        <f t="shared" si="2"/>
        <v>0</v>
      </c>
      <c r="AE10" s="30">
        <f t="shared" si="2"/>
        <v>136</v>
      </c>
      <c r="AF10" s="30">
        <f t="shared" si="2"/>
        <v>387</v>
      </c>
    </row>
    <row r="11" spans="2:32" s="6" customFormat="1" ht="23.1" customHeight="1" x14ac:dyDescent="0.25">
      <c r="B11" s="44" t="s">
        <v>38</v>
      </c>
      <c r="C11" s="49">
        <v>13</v>
      </c>
      <c r="D11" s="49">
        <v>9</v>
      </c>
      <c r="E11" s="49">
        <v>0</v>
      </c>
      <c r="F11" s="49">
        <v>6</v>
      </c>
      <c r="G11" s="49">
        <v>0</v>
      </c>
      <c r="H11" s="49">
        <v>0</v>
      </c>
      <c r="I11" s="49">
        <v>3</v>
      </c>
      <c r="J11" s="49">
        <v>0</v>
      </c>
      <c r="K11" s="49">
        <v>0</v>
      </c>
      <c r="L11" s="49">
        <v>0</v>
      </c>
      <c r="M11" s="49">
        <v>50</v>
      </c>
      <c r="N11" s="49">
        <v>0</v>
      </c>
      <c r="O11" s="17">
        <f t="shared" si="0"/>
        <v>31</v>
      </c>
      <c r="P11" s="17">
        <f t="shared" si="1"/>
        <v>81</v>
      </c>
      <c r="R11" s="1" t="s">
        <v>7</v>
      </c>
      <c r="S11" s="17">
        <f t="shared" ref="S11:AF11" si="3">SUM(C14:C17)</f>
        <v>168</v>
      </c>
      <c r="T11" s="17">
        <f t="shared" si="3"/>
        <v>21</v>
      </c>
      <c r="U11" s="17">
        <f t="shared" si="3"/>
        <v>24</v>
      </c>
      <c r="V11" s="17">
        <f t="shared" si="3"/>
        <v>25</v>
      </c>
      <c r="W11" s="17">
        <f t="shared" si="3"/>
        <v>1</v>
      </c>
      <c r="X11" s="17">
        <f t="shared" si="3"/>
        <v>0</v>
      </c>
      <c r="Y11" s="17">
        <f t="shared" si="3"/>
        <v>17</v>
      </c>
      <c r="Z11" s="17">
        <f t="shared" si="3"/>
        <v>6</v>
      </c>
      <c r="AA11" s="17">
        <f t="shared" si="3"/>
        <v>0</v>
      </c>
      <c r="AB11" s="17">
        <f t="shared" si="3"/>
        <v>0</v>
      </c>
      <c r="AC11" s="17">
        <f t="shared" si="3"/>
        <v>289</v>
      </c>
      <c r="AD11" s="17">
        <f t="shared" si="3"/>
        <v>0</v>
      </c>
      <c r="AE11" s="30">
        <f t="shared" si="3"/>
        <v>262</v>
      </c>
      <c r="AF11" s="30">
        <f t="shared" si="3"/>
        <v>551</v>
      </c>
    </row>
    <row r="12" spans="2:32" ht="23.1" customHeight="1" x14ac:dyDescent="0.25">
      <c r="B12" s="44" t="s">
        <v>39</v>
      </c>
      <c r="C12" s="49">
        <v>18</v>
      </c>
      <c r="D12" s="49">
        <v>6</v>
      </c>
      <c r="E12" s="49">
        <v>1</v>
      </c>
      <c r="F12" s="49">
        <v>1</v>
      </c>
      <c r="G12" s="49">
        <v>0</v>
      </c>
      <c r="H12" s="49">
        <v>0</v>
      </c>
      <c r="I12" s="49">
        <v>4</v>
      </c>
      <c r="J12" s="49">
        <v>0</v>
      </c>
      <c r="K12" s="49">
        <v>0</v>
      </c>
      <c r="L12" s="49">
        <v>0</v>
      </c>
      <c r="M12" s="49">
        <v>60</v>
      </c>
      <c r="N12" s="49">
        <v>0</v>
      </c>
      <c r="O12" s="17">
        <f t="shared" si="0"/>
        <v>30</v>
      </c>
      <c r="P12" s="17">
        <f t="shared" si="1"/>
        <v>90</v>
      </c>
      <c r="R12" s="1" t="s">
        <v>8</v>
      </c>
      <c r="S12" s="17">
        <f t="shared" ref="S12:AF12" si="4">SUM(C18:C21)</f>
        <v>171</v>
      </c>
      <c r="T12" s="17">
        <f t="shared" si="4"/>
        <v>31</v>
      </c>
      <c r="U12" s="17">
        <f t="shared" si="4"/>
        <v>35</v>
      </c>
      <c r="V12" s="17">
        <f t="shared" si="4"/>
        <v>24</v>
      </c>
      <c r="W12" s="17">
        <f t="shared" si="4"/>
        <v>1</v>
      </c>
      <c r="X12" s="17">
        <f t="shared" si="4"/>
        <v>3</v>
      </c>
      <c r="Y12" s="17">
        <f t="shared" si="4"/>
        <v>22</v>
      </c>
      <c r="Z12" s="17">
        <f t="shared" si="4"/>
        <v>1</v>
      </c>
      <c r="AA12" s="17">
        <f t="shared" si="4"/>
        <v>3</v>
      </c>
      <c r="AB12" s="17">
        <f t="shared" si="4"/>
        <v>0</v>
      </c>
      <c r="AC12" s="17">
        <f t="shared" si="4"/>
        <v>301</v>
      </c>
      <c r="AD12" s="17">
        <f t="shared" si="4"/>
        <v>0</v>
      </c>
      <c r="AE12" s="30">
        <f t="shared" si="4"/>
        <v>291</v>
      </c>
      <c r="AF12" s="30">
        <f t="shared" si="4"/>
        <v>592</v>
      </c>
    </row>
    <row r="13" spans="2:32" ht="23.1" customHeight="1" x14ac:dyDescent="0.25">
      <c r="B13" s="44" t="s">
        <v>40</v>
      </c>
      <c r="C13" s="49">
        <v>29</v>
      </c>
      <c r="D13" s="49">
        <v>4</v>
      </c>
      <c r="E13" s="49">
        <v>3</v>
      </c>
      <c r="F13" s="49">
        <v>3</v>
      </c>
      <c r="G13" s="49">
        <v>0</v>
      </c>
      <c r="H13" s="49">
        <v>0</v>
      </c>
      <c r="I13" s="49">
        <v>7</v>
      </c>
      <c r="J13" s="49">
        <v>1</v>
      </c>
      <c r="K13" s="49">
        <v>0</v>
      </c>
      <c r="L13" s="49">
        <v>0</v>
      </c>
      <c r="M13" s="49">
        <v>87</v>
      </c>
      <c r="N13" s="49">
        <v>0</v>
      </c>
      <c r="O13" s="17">
        <f t="shared" si="0"/>
        <v>47</v>
      </c>
      <c r="P13" s="17">
        <f t="shared" si="1"/>
        <v>134</v>
      </c>
      <c r="R13" s="1" t="s">
        <v>9</v>
      </c>
      <c r="S13" s="17">
        <f t="shared" ref="S13:AF13" si="5">SUM(C22:C25)</f>
        <v>222</v>
      </c>
      <c r="T13" s="17">
        <f t="shared" si="5"/>
        <v>32</v>
      </c>
      <c r="U13" s="17">
        <f t="shared" si="5"/>
        <v>35</v>
      </c>
      <c r="V13" s="17">
        <f t="shared" si="5"/>
        <v>17</v>
      </c>
      <c r="W13" s="17">
        <f t="shared" si="5"/>
        <v>1</v>
      </c>
      <c r="X13" s="17">
        <f t="shared" si="5"/>
        <v>0</v>
      </c>
      <c r="Y13" s="17">
        <f t="shared" si="5"/>
        <v>24</v>
      </c>
      <c r="Z13" s="17">
        <f t="shared" si="5"/>
        <v>10</v>
      </c>
      <c r="AA13" s="17">
        <f t="shared" si="5"/>
        <v>1</v>
      </c>
      <c r="AB13" s="17">
        <f t="shared" si="5"/>
        <v>2</v>
      </c>
      <c r="AC13" s="17">
        <f t="shared" si="5"/>
        <v>297</v>
      </c>
      <c r="AD13" s="17">
        <f t="shared" si="5"/>
        <v>0</v>
      </c>
      <c r="AE13" s="30">
        <f t="shared" si="5"/>
        <v>344</v>
      </c>
      <c r="AF13" s="30">
        <f t="shared" si="5"/>
        <v>641</v>
      </c>
    </row>
    <row r="14" spans="2:32" ht="23.1" customHeight="1" x14ac:dyDescent="0.25">
      <c r="B14" s="44" t="s">
        <v>41</v>
      </c>
      <c r="C14" s="49">
        <v>41</v>
      </c>
      <c r="D14" s="49">
        <v>4</v>
      </c>
      <c r="E14" s="49">
        <v>9</v>
      </c>
      <c r="F14" s="49">
        <v>11</v>
      </c>
      <c r="G14" s="49">
        <v>0</v>
      </c>
      <c r="H14" s="49">
        <v>0</v>
      </c>
      <c r="I14" s="49">
        <v>6</v>
      </c>
      <c r="J14" s="49">
        <v>3</v>
      </c>
      <c r="K14" s="49">
        <v>0</v>
      </c>
      <c r="L14" s="49">
        <v>0</v>
      </c>
      <c r="M14" s="49">
        <v>72</v>
      </c>
      <c r="N14" s="49">
        <v>0</v>
      </c>
      <c r="O14" s="17">
        <f t="shared" si="0"/>
        <v>74</v>
      </c>
      <c r="P14" s="17">
        <f t="shared" si="1"/>
        <v>146</v>
      </c>
      <c r="R14" s="1" t="s">
        <v>10</v>
      </c>
      <c r="S14" s="17">
        <f t="shared" ref="S14:AF14" si="6">SUM(C26:C29)</f>
        <v>209</v>
      </c>
      <c r="T14" s="17">
        <f t="shared" si="6"/>
        <v>29</v>
      </c>
      <c r="U14" s="17">
        <f t="shared" si="6"/>
        <v>34</v>
      </c>
      <c r="V14" s="17">
        <f t="shared" si="6"/>
        <v>20</v>
      </c>
      <c r="W14" s="17">
        <f t="shared" si="6"/>
        <v>0</v>
      </c>
      <c r="X14" s="17">
        <f t="shared" si="6"/>
        <v>0</v>
      </c>
      <c r="Y14" s="17">
        <f t="shared" si="6"/>
        <v>17</v>
      </c>
      <c r="Z14" s="17">
        <f t="shared" si="6"/>
        <v>9</v>
      </c>
      <c r="AA14" s="17">
        <f t="shared" si="6"/>
        <v>5</v>
      </c>
      <c r="AB14" s="17">
        <f t="shared" si="6"/>
        <v>3</v>
      </c>
      <c r="AC14" s="17">
        <f t="shared" si="6"/>
        <v>280</v>
      </c>
      <c r="AD14" s="17">
        <f t="shared" si="6"/>
        <v>1</v>
      </c>
      <c r="AE14" s="30">
        <f t="shared" si="6"/>
        <v>327</v>
      </c>
      <c r="AF14" s="30">
        <f t="shared" si="6"/>
        <v>607</v>
      </c>
    </row>
    <row r="15" spans="2:32" ht="23.1" customHeight="1" x14ac:dyDescent="0.25">
      <c r="B15" s="44" t="s">
        <v>42</v>
      </c>
      <c r="C15" s="49">
        <v>39</v>
      </c>
      <c r="D15" s="49">
        <v>8</v>
      </c>
      <c r="E15" s="49">
        <v>4</v>
      </c>
      <c r="F15" s="49">
        <v>4</v>
      </c>
      <c r="G15" s="49">
        <v>1</v>
      </c>
      <c r="H15" s="49">
        <v>0</v>
      </c>
      <c r="I15" s="49">
        <v>6</v>
      </c>
      <c r="J15" s="49">
        <v>1</v>
      </c>
      <c r="K15" s="49">
        <v>0</v>
      </c>
      <c r="L15" s="49">
        <v>0</v>
      </c>
      <c r="M15" s="49">
        <v>66</v>
      </c>
      <c r="N15" s="49">
        <v>0</v>
      </c>
      <c r="O15" s="17">
        <f t="shared" si="0"/>
        <v>63</v>
      </c>
      <c r="P15" s="17">
        <f t="shared" si="1"/>
        <v>129</v>
      </c>
      <c r="R15" s="1" t="s">
        <v>11</v>
      </c>
      <c r="S15" s="17">
        <f t="shared" ref="S15:AF15" si="7">SUM(C30:C33)</f>
        <v>224</v>
      </c>
      <c r="T15" s="17">
        <f t="shared" si="7"/>
        <v>33</v>
      </c>
      <c r="U15" s="17">
        <f t="shared" si="7"/>
        <v>23</v>
      </c>
      <c r="V15" s="17">
        <f t="shared" si="7"/>
        <v>15</v>
      </c>
      <c r="W15" s="17">
        <f t="shared" si="7"/>
        <v>2</v>
      </c>
      <c r="X15" s="17">
        <f t="shared" si="7"/>
        <v>0</v>
      </c>
      <c r="Y15" s="17">
        <f t="shared" si="7"/>
        <v>28</v>
      </c>
      <c r="Z15" s="17">
        <f t="shared" si="7"/>
        <v>8</v>
      </c>
      <c r="AA15" s="17">
        <f t="shared" si="7"/>
        <v>4</v>
      </c>
      <c r="AB15" s="17">
        <f t="shared" si="7"/>
        <v>4</v>
      </c>
      <c r="AC15" s="17">
        <f t="shared" si="7"/>
        <v>308</v>
      </c>
      <c r="AD15" s="17">
        <f t="shared" si="7"/>
        <v>0</v>
      </c>
      <c r="AE15" s="30">
        <f t="shared" si="7"/>
        <v>341</v>
      </c>
      <c r="AF15" s="30">
        <f t="shared" si="7"/>
        <v>649</v>
      </c>
    </row>
    <row r="16" spans="2:32" ht="23.1" customHeight="1" x14ac:dyDescent="0.25">
      <c r="B16" s="44" t="s">
        <v>43</v>
      </c>
      <c r="C16" s="49">
        <v>46</v>
      </c>
      <c r="D16" s="49">
        <v>8</v>
      </c>
      <c r="E16" s="49">
        <v>4</v>
      </c>
      <c r="F16" s="49">
        <v>5</v>
      </c>
      <c r="G16" s="49">
        <v>0</v>
      </c>
      <c r="H16" s="49">
        <v>0</v>
      </c>
      <c r="I16" s="49">
        <v>2</v>
      </c>
      <c r="J16" s="49">
        <v>2</v>
      </c>
      <c r="K16" s="49">
        <v>0</v>
      </c>
      <c r="L16" s="49">
        <v>0</v>
      </c>
      <c r="M16" s="49">
        <v>74</v>
      </c>
      <c r="N16" s="49">
        <v>0</v>
      </c>
      <c r="O16" s="17">
        <f t="shared" si="0"/>
        <v>67</v>
      </c>
      <c r="P16" s="17">
        <f t="shared" si="1"/>
        <v>141</v>
      </c>
      <c r="R16" s="1" t="s">
        <v>12</v>
      </c>
      <c r="S16" s="17">
        <f t="shared" ref="S16:AF16" si="8">SUM(C34:C37)</f>
        <v>209</v>
      </c>
      <c r="T16" s="17">
        <f t="shared" si="8"/>
        <v>26</v>
      </c>
      <c r="U16" s="17">
        <f t="shared" si="8"/>
        <v>25</v>
      </c>
      <c r="V16" s="17">
        <f t="shared" si="8"/>
        <v>15</v>
      </c>
      <c r="W16" s="17">
        <f t="shared" si="8"/>
        <v>2</v>
      </c>
      <c r="X16" s="17">
        <f t="shared" si="8"/>
        <v>0</v>
      </c>
      <c r="Y16" s="17">
        <f t="shared" si="8"/>
        <v>28</v>
      </c>
      <c r="Z16" s="17">
        <f t="shared" si="8"/>
        <v>6</v>
      </c>
      <c r="AA16" s="17">
        <f t="shared" si="8"/>
        <v>3</v>
      </c>
      <c r="AB16" s="17">
        <f t="shared" si="8"/>
        <v>3</v>
      </c>
      <c r="AC16" s="17">
        <f t="shared" si="8"/>
        <v>282</v>
      </c>
      <c r="AD16" s="17">
        <f t="shared" si="8"/>
        <v>0</v>
      </c>
      <c r="AE16" s="30">
        <f t="shared" si="8"/>
        <v>317</v>
      </c>
      <c r="AF16" s="30">
        <f t="shared" si="8"/>
        <v>599</v>
      </c>
    </row>
    <row r="17" spans="2:32" ht="23.1" customHeight="1" x14ac:dyDescent="0.25">
      <c r="B17" s="44" t="s">
        <v>44</v>
      </c>
      <c r="C17" s="49">
        <v>42</v>
      </c>
      <c r="D17" s="49">
        <v>1</v>
      </c>
      <c r="E17" s="49">
        <v>7</v>
      </c>
      <c r="F17" s="49">
        <v>5</v>
      </c>
      <c r="G17" s="49">
        <v>0</v>
      </c>
      <c r="H17" s="49">
        <v>0</v>
      </c>
      <c r="I17" s="49">
        <v>3</v>
      </c>
      <c r="J17" s="49">
        <v>0</v>
      </c>
      <c r="K17" s="49">
        <v>0</v>
      </c>
      <c r="L17" s="49">
        <v>0</v>
      </c>
      <c r="M17" s="49">
        <v>77</v>
      </c>
      <c r="N17" s="49">
        <v>0</v>
      </c>
      <c r="O17" s="17">
        <f t="shared" si="0"/>
        <v>58</v>
      </c>
      <c r="P17" s="17">
        <f t="shared" si="1"/>
        <v>135</v>
      </c>
      <c r="R17" s="1" t="s">
        <v>13</v>
      </c>
      <c r="S17" s="17">
        <f t="shared" ref="S17:AF17" si="9">SUM(C38:C41)</f>
        <v>199</v>
      </c>
      <c r="T17" s="17">
        <f t="shared" si="9"/>
        <v>24</v>
      </c>
      <c r="U17" s="17">
        <f t="shared" si="9"/>
        <v>29</v>
      </c>
      <c r="V17" s="17">
        <f t="shared" si="9"/>
        <v>17</v>
      </c>
      <c r="W17" s="17">
        <f t="shared" si="9"/>
        <v>2</v>
      </c>
      <c r="X17" s="17">
        <f t="shared" si="9"/>
        <v>0</v>
      </c>
      <c r="Y17" s="17">
        <f t="shared" si="9"/>
        <v>24</v>
      </c>
      <c r="Z17" s="17">
        <f t="shared" si="9"/>
        <v>17</v>
      </c>
      <c r="AA17" s="17">
        <f t="shared" si="9"/>
        <v>4</v>
      </c>
      <c r="AB17" s="17">
        <f t="shared" si="9"/>
        <v>0</v>
      </c>
      <c r="AC17" s="17">
        <f t="shared" si="9"/>
        <v>266</v>
      </c>
      <c r="AD17" s="17">
        <f t="shared" si="9"/>
        <v>0</v>
      </c>
      <c r="AE17" s="30">
        <f t="shared" si="9"/>
        <v>316</v>
      </c>
      <c r="AF17" s="30">
        <f t="shared" si="9"/>
        <v>582</v>
      </c>
    </row>
    <row r="18" spans="2:32" ht="23.1" customHeight="1" x14ac:dyDescent="0.25">
      <c r="B18" s="44" t="s">
        <v>45</v>
      </c>
      <c r="C18" s="49">
        <v>31</v>
      </c>
      <c r="D18" s="49">
        <v>7</v>
      </c>
      <c r="E18" s="49">
        <v>9</v>
      </c>
      <c r="F18" s="49">
        <v>10</v>
      </c>
      <c r="G18" s="49">
        <v>0</v>
      </c>
      <c r="H18" s="49">
        <v>1</v>
      </c>
      <c r="I18" s="49">
        <v>3</v>
      </c>
      <c r="J18" s="49">
        <v>0</v>
      </c>
      <c r="K18" s="49">
        <v>1</v>
      </c>
      <c r="L18" s="49">
        <v>0</v>
      </c>
      <c r="M18" s="49">
        <v>75</v>
      </c>
      <c r="N18" s="49">
        <v>0</v>
      </c>
      <c r="O18" s="17">
        <f t="shared" si="0"/>
        <v>62</v>
      </c>
      <c r="P18" s="17">
        <f t="shared" si="1"/>
        <v>137</v>
      </c>
      <c r="R18" s="1" t="s">
        <v>14</v>
      </c>
      <c r="S18" s="17">
        <f t="shared" ref="S18:AF18" si="10">SUM(C42:C45)</f>
        <v>239</v>
      </c>
      <c r="T18" s="17">
        <f t="shared" si="10"/>
        <v>35</v>
      </c>
      <c r="U18" s="17">
        <f t="shared" si="10"/>
        <v>28</v>
      </c>
      <c r="V18" s="17">
        <f t="shared" si="10"/>
        <v>16</v>
      </c>
      <c r="W18" s="17">
        <f t="shared" si="10"/>
        <v>0</v>
      </c>
      <c r="X18" s="17">
        <f t="shared" si="10"/>
        <v>0</v>
      </c>
      <c r="Y18" s="17">
        <f t="shared" si="10"/>
        <v>13</v>
      </c>
      <c r="Z18" s="17">
        <f t="shared" si="10"/>
        <v>9</v>
      </c>
      <c r="AA18" s="17">
        <f t="shared" si="10"/>
        <v>0</v>
      </c>
      <c r="AB18" s="17">
        <f t="shared" si="10"/>
        <v>1</v>
      </c>
      <c r="AC18" s="17">
        <f t="shared" si="10"/>
        <v>258</v>
      </c>
      <c r="AD18" s="17">
        <f t="shared" si="10"/>
        <v>0</v>
      </c>
      <c r="AE18" s="30">
        <f t="shared" si="10"/>
        <v>341</v>
      </c>
      <c r="AF18" s="30">
        <f t="shared" si="10"/>
        <v>599</v>
      </c>
    </row>
    <row r="19" spans="2:32" ht="23.1" customHeight="1" x14ac:dyDescent="0.25">
      <c r="B19" s="44" t="s">
        <v>46</v>
      </c>
      <c r="C19" s="49">
        <v>55</v>
      </c>
      <c r="D19" s="49">
        <v>11</v>
      </c>
      <c r="E19" s="49">
        <v>9</v>
      </c>
      <c r="F19" s="49">
        <v>4</v>
      </c>
      <c r="G19" s="49">
        <v>1</v>
      </c>
      <c r="H19" s="49">
        <v>0</v>
      </c>
      <c r="I19" s="49">
        <v>7</v>
      </c>
      <c r="J19" s="49">
        <v>1</v>
      </c>
      <c r="K19" s="49">
        <v>1</v>
      </c>
      <c r="L19" s="49">
        <v>0</v>
      </c>
      <c r="M19" s="49">
        <v>88</v>
      </c>
      <c r="N19" s="49">
        <v>0</v>
      </c>
      <c r="O19" s="17">
        <f t="shared" si="0"/>
        <v>89</v>
      </c>
      <c r="P19" s="17">
        <f t="shared" si="1"/>
        <v>177</v>
      </c>
      <c r="R19" s="1" t="s">
        <v>15</v>
      </c>
      <c r="S19" s="17">
        <f t="shared" ref="S19:AF19" si="11">SUM(C46:C49)</f>
        <v>172</v>
      </c>
      <c r="T19" s="17">
        <f t="shared" si="11"/>
        <v>47</v>
      </c>
      <c r="U19" s="17">
        <f t="shared" si="11"/>
        <v>29</v>
      </c>
      <c r="V19" s="17">
        <f t="shared" si="11"/>
        <v>18</v>
      </c>
      <c r="W19" s="17">
        <f t="shared" si="11"/>
        <v>2</v>
      </c>
      <c r="X19" s="17">
        <f t="shared" si="11"/>
        <v>0</v>
      </c>
      <c r="Y19" s="17">
        <f t="shared" si="11"/>
        <v>11</v>
      </c>
      <c r="Z19" s="17">
        <f t="shared" si="11"/>
        <v>9</v>
      </c>
      <c r="AA19" s="17">
        <f t="shared" si="11"/>
        <v>0</v>
      </c>
      <c r="AB19" s="17">
        <f t="shared" si="11"/>
        <v>0</v>
      </c>
      <c r="AC19" s="17">
        <f t="shared" si="11"/>
        <v>194</v>
      </c>
      <c r="AD19" s="17">
        <f t="shared" si="11"/>
        <v>0</v>
      </c>
      <c r="AE19" s="30">
        <f t="shared" si="11"/>
        <v>288</v>
      </c>
      <c r="AF19" s="30">
        <f t="shared" si="11"/>
        <v>482</v>
      </c>
    </row>
    <row r="20" spans="2:32" ht="23.1" customHeight="1" x14ac:dyDescent="0.25">
      <c r="B20" s="44" t="s">
        <v>47</v>
      </c>
      <c r="C20" s="49">
        <v>41</v>
      </c>
      <c r="D20" s="49">
        <v>8</v>
      </c>
      <c r="E20" s="49">
        <v>10</v>
      </c>
      <c r="F20" s="49">
        <v>3</v>
      </c>
      <c r="G20" s="49">
        <v>0</v>
      </c>
      <c r="H20" s="49">
        <v>0</v>
      </c>
      <c r="I20" s="49">
        <v>5</v>
      </c>
      <c r="J20" s="49">
        <v>0</v>
      </c>
      <c r="K20" s="49">
        <v>0</v>
      </c>
      <c r="L20" s="49">
        <v>0</v>
      </c>
      <c r="M20" s="49">
        <v>65</v>
      </c>
      <c r="N20" s="49">
        <v>0</v>
      </c>
      <c r="O20" s="17">
        <f t="shared" si="0"/>
        <v>67</v>
      </c>
      <c r="P20" s="17">
        <f t="shared" si="1"/>
        <v>132</v>
      </c>
      <c r="R20" s="1" t="s">
        <v>16</v>
      </c>
      <c r="S20" s="17">
        <f t="shared" ref="S20:AF20" si="12">SUM(C50:C53)</f>
        <v>174</v>
      </c>
      <c r="T20" s="17">
        <f t="shared" si="12"/>
        <v>32</v>
      </c>
      <c r="U20" s="17">
        <f t="shared" si="12"/>
        <v>19</v>
      </c>
      <c r="V20" s="17">
        <f t="shared" si="12"/>
        <v>18</v>
      </c>
      <c r="W20" s="17">
        <f t="shared" si="12"/>
        <v>0</v>
      </c>
      <c r="X20" s="17">
        <f t="shared" si="12"/>
        <v>0</v>
      </c>
      <c r="Y20" s="17">
        <f t="shared" si="12"/>
        <v>22</v>
      </c>
      <c r="Z20" s="17">
        <f t="shared" si="12"/>
        <v>5</v>
      </c>
      <c r="AA20" s="17">
        <f t="shared" si="12"/>
        <v>3</v>
      </c>
      <c r="AB20" s="17">
        <f t="shared" si="12"/>
        <v>0</v>
      </c>
      <c r="AC20" s="17">
        <f t="shared" si="12"/>
        <v>116</v>
      </c>
      <c r="AD20" s="17">
        <f t="shared" si="12"/>
        <v>0</v>
      </c>
      <c r="AE20" s="30">
        <f t="shared" si="12"/>
        <v>273</v>
      </c>
      <c r="AF20" s="30">
        <f t="shared" si="12"/>
        <v>389</v>
      </c>
    </row>
    <row r="21" spans="2:32" ht="23.1" customHeight="1" x14ac:dyDescent="0.25">
      <c r="B21" s="44" t="s">
        <v>48</v>
      </c>
      <c r="C21" s="49">
        <v>44</v>
      </c>
      <c r="D21" s="49">
        <v>5</v>
      </c>
      <c r="E21" s="49">
        <v>7</v>
      </c>
      <c r="F21" s="49">
        <v>7</v>
      </c>
      <c r="G21" s="49">
        <v>0</v>
      </c>
      <c r="H21" s="49">
        <v>2</v>
      </c>
      <c r="I21" s="49">
        <v>7</v>
      </c>
      <c r="J21" s="49">
        <v>0</v>
      </c>
      <c r="K21" s="49">
        <v>1</v>
      </c>
      <c r="L21" s="49">
        <v>0</v>
      </c>
      <c r="M21" s="49">
        <v>73</v>
      </c>
      <c r="N21" s="49">
        <v>0</v>
      </c>
      <c r="O21" s="17">
        <f t="shared" si="0"/>
        <v>73</v>
      </c>
      <c r="P21" s="17">
        <f t="shared" si="1"/>
        <v>146</v>
      </c>
      <c r="R21" s="35" t="s">
        <v>20</v>
      </c>
      <c r="S21" s="33">
        <f t="shared" ref="S21:AF21" si="13">SUM(C54:C57)</f>
        <v>253</v>
      </c>
      <c r="T21" s="17">
        <f t="shared" si="13"/>
        <v>26</v>
      </c>
      <c r="U21" s="17">
        <f t="shared" si="13"/>
        <v>25</v>
      </c>
      <c r="V21" s="17">
        <f t="shared" si="13"/>
        <v>23</v>
      </c>
      <c r="W21" s="17">
        <f t="shared" si="13"/>
        <v>2</v>
      </c>
      <c r="X21" s="17">
        <f t="shared" si="13"/>
        <v>3</v>
      </c>
      <c r="Y21" s="17">
        <f t="shared" si="13"/>
        <v>12</v>
      </c>
      <c r="Z21" s="17">
        <f t="shared" si="13"/>
        <v>8</v>
      </c>
      <c r="AA21" s="17">
        <f t="shared" si="13"/>
        <v>2</v>
      </c>
      <c r="AB21" s="17">
        <f t="shared" si="13"/>
        <v>1</v>
      </c>
      <c r="AC21" s="17">
        <f t="shared" si="13"/>
        <v>230</v>
      </c>
      <c r="AD21" s="17">
        <f t="shared" si="13"/>
        <v>0</v>
      </c>
      <c r="AE21" s="30">
        <f t="shared" si="13"/>
        <v>355</v>
      </c>
      <c r="AF21" s="30">
        <f t="shared" si="13"/>
        <v>585</v>
      </c>
    </row>
    <row r="22" spans="2:32" ht="23.1" customHeight="1" x14ac:dyDescent="0.25">
      <c r="B22" s="44" t="s">
        <v>49</v>
      </c>
      <c r="C22" s="49">
        <v>57</v>
      </c>
      <c r="D22" s="49">
        <v>3</v>
      </c>
      <c r="E22" s="49">
        <v>10</v>
      </c>
      <c r="F22" s="49">
        <v>6</v>
      </c>
      <c r="G22" s="49">
        <v>0</v>
      </c>
      <c r="H22" s="49">
        <v>0</v>
      </c>
      <c r="I22" s="49">
        <v>7</v>
      </c>
      <c r="J22" s="49">
        <v>2</v>
      </c>
      <c r="K22" s="49">
        <v>0</v>
      </c>
      <c r="L22" s="49">
        <v>0</v>
      </c>
      <c r="M22" s="49">
        <v>65</v>
      </c>
      <c r="N22" s="49">
        <v>0</v>
      </c>
      <c r="O22" s="17">
        <f t="shared" si="0"/>
        <v>85</v>
      </c>
      <c r="P22" s="17">
        <f t="shared" si="1"/>
        <v>150</v>
      </c>
      <c r="R22" s="35" t="s">
        <v>146</v>
      </c>
      <c r="S22" s="33">
        <f>SUM(C58:C61)</f>
        <v>230</v>
      </c>
      <c r="T22" s="33">
        <f t="shared" ref="T22:AF22" si="14">SUM(D58:D61)</f>
        <v>18</v>
      </c>
      <c r="U22" s="33">
        <f t="shared" si="14"/>
        <v>15</v>
      </c>
      <c r="V22" s="33">
        <f t="shared" si="14"/>
        <v>19</v>
      </c>
      <c r="W22" s="33">
        <f t="shared" si="14"/>
        <v>1</v>
      </c>
      <c r="X22" s="33">
        <f t="shared" si="14"/>
        <v>0</v>
      </c>
      <c r="Y22" s="33">
        <f t="shared" si="14"/>
        <v>10</v>
      </c>
      <c r="Z22" s="33">
        <f t="shared" si="14"/>
        <v>6</v>
      </c>
      <c r="AA22" s="33">
        <f t="shared" si="14"/>
        <v>0</v>
      </c>
      <c r="AB22" s="33">
        <f t="shared" si="14"/>
        <v>0</v>
      </c>
      <c r="AC22" s="33">
        <f t="shared" si="14"/>
        <v>272</v>
      </c>
      <c r="AD22" s="33">
        <f t="shared" si="14"/>
        <v>0</v>
      </c>
      <c r="AE22" s="30">
        <f t="shared" si="14"/>
        <v>299</v>
      </c>
      <c r="AF22" s="30">
        <f t="shared" si="14"/>
        <v>571</v>
      </c>
    </row>
    <row r="23" spans="2:32" ht="23.1" customHeight="1" x14ac:dyDescent="0.25">
      <c r="B23" s="44" t="s">
        <v>50</v>
      </c>
      <c r="C23" s="49">
        <v>43</v>
      </c>
      <c r="D23" s="49">
        <v>10</v>
      </c>
      <c r="E23" s="49">
        <v>6</v>
      </c>
      <c r="F23" s="49">
        <v>2</v>
      </c>
      <c r="G23" s="49">
        <v>0</v>
      </c>
      <c r="H23" s="49">
        <v>0</v>
      </c>
      <c r="I23" s="49">
        <v>0</v>
      </c>
      <c r="J23" s="49">
        <v>0</v>
      </c>
      <c r="K23" s="49">
        <v>0</v>
      </c>
      <c r="L23" s="49">
        <v>1</v>
      </c>
      <c r="M23" s="49">
        <v>70</v>
      </c>
      <c r="N23" s="49">
        <v>0</v>
      </c>
      <c r="O23" s="17">
        <f t="shared" si="0"/>
        <v>62</v>
      </c>
      <c r="P23" s="17">
        <f t="shared" si="1"/>
        <v>132</v>
      </c>
      <c r="R23" s="35" t="s">
        <v>147</v>
      </c>
      <c r="S23" s="33">
        <f>SUM(C62:C65)</f>
        <v>260</v>
      </c>
      <c r="T23" s="33">
        <f t="shared" ref="T23:AF23" si="15">SUM(D62:D65)</f>
        <v>21</v>
      </c>
      <c r="U23" s="33">
        <f t="shared" si="15"/>
        <v>13</v>
      </c>
      <c r="V23" s="33">
        <f t="shared" si="15"/>
        <v>20</v>
      </c>
      <c r="W23" s="33">
        <f t="shared" si="15"/>
        <v>2</v>
      </c>
      <c r="X23" s="33">
        <f t="shared" si="15"/>
        <v>3</v>
      </c>
      <c r="Y23" s="33">
        <f t="shared" si="15"/>
        <v>9</v>
      </c>
      <c r="Z23" s="33">
        <f t="shared" si="15"/>
        <v>6</v>
      </c>
      <c r="AA23" s="33">
        <f t="shared" si="15"/>
        <v>2</v>
      </c>
      <c r="AB23" s="33">
        <f t="shared" si="15"/>
        <v>0</v>
      </c>
      <c r="AC23" s="33">
        <f t="shared" si="15"/>
        <v>267</v>
      </c>
      <c r="AD23" s="33">
        <f t="shared" si="15"/>
        <v>0</v>
      </c>
      <c r="AE23" s="30">
        <f t="shared" si="15"/>
        <v>336</v>
      </c>
      <c r="AF23" s="30">
        <f t="shared" si="15"/>
        <v>603</v>
      </c>
    </row>
    <row r="24" spans="2:32" ht="23.1" customHeight="1" x14ac:dyDescent="0.25">
      <c r="B24" s="44" t="s">
        <v>51</v>
      </c>
      <c r="C24" s="49">
        <v>65</v>
      </c>
      <c r="D24" s="49">
        <v>13</v>
      </c>
      <c r="E24" s="49">
        <v>10</v>
      </c>
      <c r="F24" s="49">
        <v>6</v>
      </c>
      <c r="G24" s="49">
        <v>0</v>
      </c>
      <c r="H24" s="49">
        <v>0</v>
      </c>
      <c r="I24" s="49">
        <v>10</v>
      </c>
      <c r="J24" s="49">
        <v>5</v>
      </c>
      <c r="K24" s="49">
        <v>0</v>
      </c>
      <c r="L24" s="49">
        <v>1</v>
      </c>
      <c r="M24" s="49">
        <v>80</v>
      </c>
      <c r="N24" s="49">
        <v>0</v>
      </c>
      <c r="O24" s="17">
        <f t="shared" si="0"/>
        <v>110</v>
      </c>
      <c r="P24" s="17">
        <f t="shared" si="1"/>
        <v>190</v>
      </c>
      <c r="R24" s="35" t="s">
        <v>148</v>
      </c>
      <c r="S24" s="33">
        <f>SUM(C66:C69)</f>
        <v>204</v>
      </c>
      <c r="T24" s="33">
        <f t="shared" ref="T24:AF24" si="16">SUM(D66:D69)</f>
        <v>26</v>
      </c>
      <c r="U24" s="33">
        <f t="shared" si="16"/>
        <v>23</v>
      </c>
      <c r="V24" s="33">
        <f t="shared" si="16"/>
        <v>27</v>
      </c>
      <c r="W24" s="33">
        <f t="shared" si="16"/>
        <v>2</v>
      </c>
      <c r="X24" s="33">
        <f t="shared" si="16"/>
        <v>1</v>
      </c>
      <c r="Y24" s="33">
        <f t="shared" si="16"/>
        <v>2</v>
      </c>
      <c r="Z24" s="33">
        <f t="shared" si="16"/>
        <v>4</v>
      </c>
      <c r="AA24" s="33">
        <f t="shared" si="16"/>
        <v>1</v>
      </c>
      <c r="AB24" s="33">
        <f t="shared" si="16"/>
        <v>0</v>
      </c>
      <c r="AC24" s="33">
        <f t="shared" si="16"/>
        <v>168</v>
      </c>
      <c r="AD24" s="33">
        <f t="shared" si="16"/>
        <v>0</v>
      </c>
      <c r="AE24" s="30">
        <f t="shared" si="16"/>
        <v>290</v>
      </c>
      <c r="AF24" s="30">
        <f t="shared" si="16"/>
        <v>458</v>
      </c>
    </row>
    <row r="25" spans="2:32" ht="23.1" customHeight="1" x14ac:dyDescent="0.25">
      <c r="B25" s="44" t="s">
        <v>52</v>
      </c>
      <c r="C25" s="49">
        <v>57</v>
      </c>
      <c r="D25" s="49">
        <v>6</v>
      </c>
      <c r="E25" s="49">
        <v>9</v>
      </c>
      <c r="F25" s="49">
        <v>3</v>
      </c>
      <c r="G25" s="49">
        <v>1</v>
      </c>
      <c r="H25" s="49">
        <v>0</v>
      </c>
      <c r="I25" s="49">
        <v>7</v>
      </c>
      <c r="J25" s="49">
        <v>3</v>
      </c>
      <c r="K25" s="49">
        <v>1</v>
      </c>
      <c r="L25" s="49">
        <v>0</v>
      </c>
      <c r="M25" s="49">
        <v>82</v>
      </c>
      <c r="N25" s="49">
        <v>0</v>
      </c>
      <c r="O25" s="17">
        <f t="shared" si="0"/>
        <v>87</v>
      </c>
      <c r="P25" s="17">
        <f t="shared" si="1"/>
        <v>169</v>
      </c>
      <c r="R25" s="35" t="s">
        <v>149</v>
      </c>
      <c r="S25" s="33">
        <f>SUM(C70:C73)</f>
        <v>274</v>
      </c>
      <c r="T25" s="33">
        <f t="shared" ref="T25:AF25" si="17">SUM(D70:D73)</f>
        <v>24</v>
      </c>
      <c r="U25" s="33">
        <f t="shared" si="17"/>
        <v>14</v>
      </c>
      <c r="V25" s="33">
        <f t="shared" si="17"/>
        <v>23</v>
      </c>
      <c r="W25" s="33">
        <f t="shared" si="17"/>
        <v>0</v>
      </c>
      <c r="X25" s="33">
        <f t="shared" si="17"/>
        <v>0</v>
      </c>
      <c r="Y25" s="33">
        <f t="shared" si="17"/>
        <v>5</v>
      </c>
      <c r="Z25" s="33">
        <f t="shared" si="17"/>
        <v>0</v>
      </c>
      <c r="AA25" s="33">
        <f t="shared" si="17"/>
        <v>2</v>
      </c>
      <c r="AB25" s="33">
        <f t="shared" si="17"/>
        <v>0</v>
      </c>
      <c r="AC25" s="33">
        <f t="shared" si="17"/>
        <v>205</v>
      </c>
      <c r="AD25" s="33">
        <f t="shared" si="17"/>
        <v>0</v>
      </c>
      <c r="AE25" s="30">
        <f t="shared" si="17"/>
        <v>342</v>
      </c>
      <c r="AF25" s="30">
        <f t="shared" si="17"/>
        <v>547</v>
      </c>
    </row>
    <row r="26" spans="2:32" ht="23.1" customHeight="1" x14ac:dyDescent="0.25">
      <c r="B26" s="44" t="s">
        <v>53</v>
      </c>
      <c r="C26" s="49">
        <v>43</v>
      </c>
      <c r="D26" s="49">
        <v>8</v>
      </c>
      <c r="E26" s="49">
        <v>6</v>
      </c>
      <c r="F26" s="49">
        <v>3</v>
      </c>
      <c r="G26" s="49">
        <v>0</v>
      </c>
      <c r="H26" s="49">
        <v>0</v>
      </c>
      <c r="I26" s="49">
        <v>3</v>
      </c>
      <c r="J26" s="49">
        <v>2</v>
      </c>
      <c r="K26" s="49">
        <v>0</v>
      </c>
      <c r="L26" s="49">
        <v>0</v>
      </c>
      <c r="M26" s="49">
        <v>78</v>
      </c>
      <c r="N26" s="49">
        <v>0</v>
      </c>
      <c r="O26" s="17">
        <f t="shared" si="0"/>
        <v>65</v>
      </c>
      <c r="P26" s="17">
        <f t="shared" si="1"/>
        <v>143</v>
      </c>
      <c r="R26" s="35" t="s">
        <v>150</v>
      </c>
      <c r="S26" s="33">
        <f>SUM(C74:C77)</f>
        <v>194</v>
      </c>
      <c r="T26" s="33">
        <f t="shared" ref="T26:AF26" si="18">SUM(D74:D77)</f>
        <v>24</v>
      </c>
      <c r="U26" s="33">
        <f t="shared" si="18"/>
        <v>6</v>
      </c>
      <c r="V26" s="33">
        <f t="shared" si="18"/>
        <v>13</v>
      </c>
      <c r="W26" s="33">
        <f t="shared" si="18"/>
        <v>1</v>
      </c>
      <c r="X26" s="33">
        <f t="shared" si="18"/>
        <v>0</v>
      </c>
      <c r="Y26" s="33">
        <f t="shared" si="18"/>
        <v>4</v>
      </c>
      <c r="Z26" s="33">
        <f t="shared" si="18"/>
        <v>0</v>
      </c>
      <c r="AA26" s="33">
        <f t="shared" si="18"/>
        <v>0</v>
      </c>
      <c r="AB26" s="33">
        <f t="shared" si="18"/>
        <v>0</v>
      </c>
      <c r="AC26" s="33">
        <f t="shared" si="18"/>
        <v>140</v>
      </c>
      <c r="AD26" s="33">
        <f t="shared" si="18"/>
        <v>0</v>
      </c>
      <c r="AE26" s="30">
        <f t="shared" si="18"/>
        <v>242</v>
      </c>
      <c r="AF26" s="30">
        <f t="shared" si="18"/>
        <v>382</v>
      </c>
    </row>
    <row r="27" spans="2:32" ht="23.1" customHeight="1" x14ac:dyDescent="0.25">
      <c r="B27" s="44" t="s">
        <v>54</v>
      </c>
      <c r="C27" s="49">
        <v>47</v>
      </c>
      <c r="D27" s="49">
        <v>6</v>
      </c>
      <c r="E27" s="49">
        <v>10</v>
      </c>
      <c r="F27" s="49">
        <v>5</v>
      </c>
      <c r="G27" s="49">
        <v>0</v>
      </c>
      <c r="H27" s="49">
        <v>0</v>
      </c>
      <c r="I27" s="49">
        <v>1</v>
      </c>
      <c r="J27" s="49">
        <v>1</v>
      </c>
      <c r="K27" s="49">
        <v>2</v>
      </c>
      <c r="L27" s="49">
        <v>2</v>
      </c>
      <c r="M27" s="49">
        <v>66</v>
      </c>
      <c r="N27" s="49">
        <v>0</v>
      </c>
      <c r="O27" s="17">
        <f t="shared" si="0"/>
        <v>74</v>
      </c>
      <c r="P27" s="17">
        <f t="shared" si="1"/>
        <v>140</v>
      </c>
      <c r="R27" s="35" t="s">
        <v>151</v>
      </c>
      <c r="S27" s="33">
        <f>SUM(C78:C81)</f>
        <v>130</v>
      </c>
      <c r="T27" s="33">
        <f t="shared" ref="T27:AF27" si="19">SUM(D78:D81)</f>
        <v>13</v>
      </c>
      <c r="U27" s="33">
        <f t="shared" si="19"/>
        <v>12</v>
      </c>
      <c r="V27" s="33">
        <f t="shared" si="19"/>
        <v>12</v>
      </c>
      <c r="W27" s="33">
        <f t="shared" si="19"/>
        <v>0</v>
      </c>
      <c r="X27" s="33">
        <f t="shared" si="19"/>
        <v>0</v>
      </c>
      <c r="Y27" s="33">
        <f t="shared" si="19"/>
        <v>5</v>
      </c>
      <c r="Z27" s="33">
        <f t="shared" si="19"/>
        <v>2</v>
      </c>
      <c r="AA27" s="33">
        <f t="shared" si="19"/>
        <v>1</v>
      </c>
      <c r="AB27" s="33">
        <f t="shared" si="19"/>
        <v>0</v>
      </c>
      <c r="AC27" s="33">
        <f t="shared" si="19"/>
        <v>80</v>
      </c>
      <c r="AD27" s="33">
        <f t="shared" si="19"/>
        <v>0</v>
      </c>
      <c r="AE27" s="30">
        <f t="shared" si="19"/>
        <v>175</v>
      </c>
      <c r="AF27" s="30">
        <f t="shared" si="19"/>
        <v>255</v>
      </c>
    </row>
    <row r="28" spans="2:32" ht="23.1" customHeight="1" x14ac:dyDescent="0.25">
      <c r="B28" s="44" t="s">
        <v>55</v>
      </c>
      <c r="C28" s="49">
        <v>60</v>
      </c>
      <c r="D28" s="49">
        <v>12</v>
      </c>
      <c r="E28" s="49">
        <v>6</v>
      </c>
      <c r="F28" s="49">
        <v>7</v>
      </c>
      <c r="G28" s="49">
        <v>0</v>
      </c>
      <c r="H28" s="49">
        <v>0</v>
      </c>
      <c r="I28" s="49">
        <v>8</v>
      </c>
      <c r="J28" s="49">
        <v>3</v>
      </c>
      <c r="K28" s="49">
        <v>1</v>
      </c>
      <c r="L28" s="49">
        <v>1</v>
      </c>
      <c r="M28" s="49">
        <v>70</v>
      </c>
      <c r="N28" s="49">
        <v>0</v>
      </c>
      <c r="O28" s="17">
        <f t="shared" si="0"/>
        <v>98</v>
      </c>
      <c r="P28" s="17">
        <f t="shared" si="1"/>
        <v>168</v>
      </c>
      <c r="R28" s="35" t="s">
        <v>152</v>
      </c>
      <c r="S28" s="33">
        <f>SUM(C82:C85)</f>
        <v>108</v>
      </c>
      <c r="T28" s="33">
        <f t="shared" ref="T28:AF28" si="20">SUM(D82:D85)</f>
        <v>8</v>
      </c>
      <c r="U28" s="33">
        <f t="shared" si="20"/>
        <v>15</v>
      </c>
      <c r="V28" s="33">
        <f t="shared" si="20"/>
        <v>2</v>
      </c>
      <c r="W28" s="33">
        <f t="shared" si="20"/>
        <v>0</v>
      </c>
      <c r="X28" s="33">
        <f t="shared" si="20"/>
        <v>0</v>
      </c>
      <c r="Y28" s="33">
        <f t="shared" si="20"/>
        <v>0</v>
      </c>
      <c r="Z28" s="33">
        <f t="shared" si="20"/>
        <v>4</v>
      </c>
      <c r="AA28" s="33">
        <f t="shared" si="20"/>
        <v>0</v>
      </c>
      <c r="AB28" s="33">
        <f t="shared" si="20"/>
        <v>0</v>
      </c>
      <c r="AC28" s="33">
        <f t="shared" si="20"/>
        <v>87</v>
      </c>
      <c r="AD28" s="33">
        <f t="shared" si="20"/>
        <v>0</v>
      </c>
      <c r="AE28" s="30">
        <f t="shared" si="20"/>
        <v>137</v>
      </c>
      <c r="AF28" s="30">
        <f t="shared" si="20"/>
        <v>224</v>
      </c>
    </row>
    <row r="29" spans="2:32" ht="23.1" customHeight="1" x14ac:dyDescent="0.25">
      <c r="B29" s="44" t="s">
        <v>56</v>
      </c>
      <c r="C29" s="49">
        <v>59</v>
      </c>
      <c r="D29" s="49">
        <v>3</v>
      </c>
      <c r="E29" s="49">
        <v>12</v>
      </c>
      <c r="F29" s="49">
        <v>5</v>
      </c>
      <c r="G29" s="49">
        <v>0</v>
      </c>
      <c r="H29" s="49">
        <v>0</v>
      </c>
      <c r="I29" s="49">
        <v>5</v>
      </c>
      <c r="J29" s="49">
        <v>3</v>
      </c>
      <c r="K29" s="49">
        <v>2</v>
      </c>
      <c r="L29" s="49">
        <v>0</v>
      </c>
      <c r="M29" s="49">
        <v>66</v>
      </c>
      <c r="N29" s="49">
        <v>1</v>
      </c>
      <c r="O29" s="17">
        <f t="shared" si="0"/>
        <v>90</v>
      </c>
      <c r="P29" s="17">
        <f t="shared" si="1"/>
        <v>156</v>
      </c>
      <c r="R29" s="35" t="s">
        <v>153</v>
      </c>
      <c r="S29" s="33">
        <f>SUM(C86:C89)</f>
        <v>63</v>
      </c>
      <c r="T29" s="33">
        <f t="shared" ref="T29:AF29" si="21">SUM(D86:D89)</f>
        <v>11</v>
      </c>
      <c r="U29" s="33">
        <f t="shared" si="21"/>
        <v>5</v>
      </c>
      <c r="V29" s="33">
        <f t="shared" si="21"/>
        <v>2</v>
      </c>
      <c r="W29" s="33">
        <f t="shared" si="21"/>
        <v>0</v>
      </c>
      <c r="X29" s="33">
        <f t="shared" si="21"/>
        <v>0</v>
      </c>
      <c r="Y29" s="33">
        <f t="shared" si="21"/>
        <v>3</v>
      </c>
      <c r="Z29" s="33">
        <f t="shared" si="21"/>
        <v>6</v>
      </c>
      <c r="AA29" s="33">
        <f t="shared" si="21"/>
        <v>0</v>
      </c>
      <c r="AB29" s="33">
        <f t="shared" si="21"/>
        <v>1</v>
      </c>
      <c r="AC29" s="33">
        <f t="shared" si="21"/>
        <v>58</v>
      </c>
      <c r="AD29" s="33">
        <f t="shared" si="21"/>
        <v>0</v>
      </c>
      <c r="AE29" s="30">
        <f t="shared" si="21"/>
        <v>91</v>
      </c>
      <c r="AF29" s="30">
        <f t="shared" si="21"/>
        <v>149</v>
      </c>
    </row>
    <row r="30" spans="2:32" ht="23.1" customHeight="1" x14ac:dyDescent="0.25">
      <c r="B30" s="44" t="s">
        <v>57</v>
      </c>
      <c r="C30" s="49">
        <v>56</v>
      </c>
      <c r="D30" s="49">
        <v>12</v>
      </c>
      <c r="E30" s="49">
        <v>6</v>
      </c>
      <c r="F30" s="49">
        <v>4</v>
      </c>
      <c r="G30" s="49">
        <v>1</v>
      </c>
      <c r="H30" s="49">
        <v>0</v>
      </c>
      <c r="I30" s="49">
        <v>8</v>
      </c>
      <c r="J30" s="49">
        <v>1</v>
      </c>
      <c r="K30" s="49">
        <v>0</v>
      </c>
      <c r="L30" s="49">
        <v>3</v>
      </c>
      <c r="M30" s="49">
        <v>78</v>
      </c>
      <c r="N30" s="49">
        <v>0</v>
      </c>
      <c r="O30" s="17">
        <f t="shared" si="0"/>
        <v>91</v>
      </c>
      <c r="P30" s="17">
        <f t="shared" si="1"/>
        <v>169</v>
      </c>
      <c r="R30" s="35" t="s">
        <v>154</v>
      </c>
      <c r="S30" s="33">
        <f>SUM(C90:C93)</f>
        <v>36</v>
      </c>
      <c r="T30" s="33">
        <f t="shared" ref="T30:AF30" si="22">SUM(D90:D93)</f>
        <v>18</v>
      </c>
      <c r="U30" s="33">
        <f t="shared" si="22"/>
        <v>5</v>
      </c>
      <c r="V30" s="33">
        <f t="shared" si="22"/>
        <v>3</v>
      </c>
      <c r="W30" s="33">
        <f t="shared" si="22"/>
        <v>0</v>
      </c>
      <c r="X30" s="33">
        <f t="shared" si="22"/>
        <v>0</v>
      </c>
      <c r="Y30" s="33">
        <f t="shared" si="22"/>
        <v>2</v>
      </c>
      <c r="Z30" s="33">
        <f t="shared" si="22"/>
        <v>3</v>
      </c>
      <c r="AA30" s="33">
        <f t="shared" si="22"/>
        <v>0</v>
      </c>
      <c r="AB30" s="33">
        <f t="shared" si="22"/>
        <v>0</v>
      </c>
      <c r="AC30" s="33">
        <f t="shared" si="22"/>
        <v>43</v>
      </c>
      <c r="AD30" s="33">
        <f t="shared" si="22"/>
        <v>0</v>
      </c>
      <c r="AE30" s="30">
        <f t="shared" si="22"/>
        <v>67</v>
      </c>
      <c r="AF30" s="30">
        <f t="shared" si="22"/>
        <v>110</v>
      </c>
    </row>
    <row r="31" spans="2:32" ht="23.1" customHeight="1" x14ac:dyDescent="0.25">
      <c r="B31" s="45" t="s">
        <v>58</v>
      </c>
      <c r="C31" s="49">
        <v>57</v>
      </c>
      <c r="D31" s="49">
        <v>4</v>
      </c>
      <c r="E31" s="49">
        <v>9</v>
      </c>
      <c r="F31" s="49">
        <v>7</v>
      </c>
      <c r="G31" s="49">
        <v>0</v>
      </c>
      <c r="H31" s="49">
        <v>0</v>
      </c>
      <c r="I31" s="49">
        <v>6</v>
      </c>
      <c r="J31" s="49">
        <v>1</v>
      </c>
      <c r="K31" s="49">
        <v>2</v>
      </c>
      <c r="L31" s="49">
        <v>0</v>
      </c>
      <c r="M31" s="49">
        <v>78</v>
      </c>
      <c r="N31" s="49">
        <v>0</v>
      </c>
      <c r="O31" s="17">
        <f t="shared" si="0"/>
        <v>86</v>
      </c>
      <c r="P31" s="17">
        <f t="shared" si="1"/>
        <v>164</v>
      </c>
      <c r="R31" s="35" t="s">
        <v>155</v>
      </c>
      <c r="S31" s="33">
        <f>SUM(C94:C97)</f>
        <v>29</v>
      </c>
      <c r="T31" s="33">
        <f t="shared" ref="T31:AF31" si="23">SUM(D94:D97)</f>
        <v>5</v>
      </c>
      <c r="U31" s="33">
        <f t="shared" si="23"/>
        <v>4</v>
      </c>
      <c r="V31" s="33">
        <f t="shared" si="23"/>
        <v>4</v>
      </c>
      <c r="W31" s="33">
        <f t="shared" si="23"/>
        <v>0</v>
      </c>
      <c r="X31" s="33">
        <f t="shared" si="23"/>
        <v>0</v>
      </c>
      <c r="Y31" s="33">
        <f t="shared" si="23"/>
        <v>1</v>
      </c>
      <c r="Z31" s="33">
        <f t="shared" si="23"/>
        <v>1</v>
      </c>
      <c r="AA31" s="33">
        <f t="shared" si="23"/>
        <v>0</v>
      </c>
      <c r="AB31" s="33">
        <f t="shared" si="23"/>
        <v>0</v>
      </c>
      <c r="AC31" s="33">
        <f t="shared" si="23"/>
        <v>33</v>
      </c>
      <c r="AD31" s="33">
        <f t="shared" si="23"/>
        <v>0</v>
      </c>
      <c r="AE31" s="30">
        <f t="shared" si="23"/>
        <v>44</v>
      </c>
      <c r="AF31" s="30">
        <f t="shared" si="23"/>
        <v>77</v>
      </c>
    </row>
    <row r="32" spans="2:32" ht="23.1" customHeight="1" x14ac:dyDescent="0.25">
      <c r="B32" s="45" t="s">
        <v>59</v>
      </c>
      <c r="C32" s="49">
        <v>46</v>
      </c>
      <c r="D32" s="49">
        <v>6</v>
      </c>
      <c r="E32" s="49">
        <v>5</v>
      </c>
      <c r="F32" s="49">
        <v>3</v>
      </c>
      <c r="G32" s="49">
        <v>1</v>
      </c>
      <c r="H32" s="49">
        <v>0</v>
      </c>
      <c r="I32" s="49">
        <v>7</v>
      </c>
      <c r="J32" s="49">
        <v>5</v>
      </c>
      <c r="K32" s="49">
        <v>2</v>
      </c>
      <c r="L32" s="49">
        <v>1</v>
      </c>
      <c r="M32" s="49">
        <v>77</v>
      </c>
      <c r="N32" s="49">
        <v>0</v>
      </c>
      <c r="O32" s="17">
        <f t="shared" si="0"/>
        <v>76</v>
      </c>
      <c r="P32" s="17">
        <f t="shared" si="1"/>
        <v>153</v>
      </c>
      <c r="R32" s="54" t="s">
        <v>156</v>
      </c>
      <c r="S32" s="33">
        <f>SUM(C98:C101)</f>
        <v>14</v>
      </c>
      <c r="T32" s="33">
        <f t="shared" ref="T32:AF32" si="24">SUM(D98:D101)</f>
        <v>3</v>
      </c>
      <c r="U32" s="33">
        <f t="shared" si="24"/>
        <v>0</v>
      </c>
      <c r="V32" s="33">
        <f t="shared" si="24"/>
        <v>1</v>
      </c>
      <c r="W32" s="33">
        <f t="shared" si="24"/>
        <v>0</v>
      </c>
      <c r="X32" s="33">
        <f t="shared" si="24"/>
        <v>0</v>
      </c>
      <c r="Y32" s="33">
        <f t="shared" si="24"/>
        <v>1</v>
      </c>
      <c r="Z32" s="33">
        <f t="shared" si="24"/>
        <v>2</v>
      </c>
      <c r="AA32" s="33">
        <f t="shared" si="24"/>
        <v>0</v>
      </c>
      <c r="AB32" s="33">
        <f t="shared" si="24"/>
        <v>0</v>
      </c>
      <c r="AC32" s="33">
        <f t="shared" si="24"/>
        <v>37</v>
      </c>
      <c r="AD32" s="33">
        <f t="shared" si="24"/>
        <v>0</v>
      </c>
      <c r="AE32" s="30">
        <f t="shared" si="24"/>
        <v>21</v>
      </c>
      <c r="AF32" s="30">
        <f t="shared" si="24"/>
        <v>58</v>
      </c>
    </row>
    <row r="33" spans="2:32" ht="23.1" customHeight="1" x14ac:dyDescent="0.25">
      <c r="B33" s="44" t="s">
        <v>60</v>
      </c>
      <c r="C33" s="49">
        <v>65</v>
      </c>
      <c r="D33" s="49">
        <v>11</v>
      </c>
      <c r="E33" s="49">
        <v>3</v>
      </c>
      <c r="F33" s="49">
        <v>1</v>
      </c>
      <c r="G33" s="49">
        <v>0</v>
      </c>
      <c r="H33" s="49">
        <v>0</v>
      </c>
      <c r="I33" s="49">
        <v>7</v>
      </c>
      <c r="J33" s="49">
        <v>1</v>
      </c>
      <c r="K33" s="49">
        <v>0</v>
      </c>
      <c r="L33" s="49">
        <v>0</v>
      </c>
      <c r="M33" s="49">
        <v>75</v>
      </c>
      <c r="N33" s="49">
        <v>0</v>
      </c>
      <c r="O33" s="17">
        <f t="shared" si="0"/>
        <v>88</v>
      </c>
      <c r="P33" s="17">
        <f t="shared" si="1"/>
        <v>163</v>
      </c>
      <c r="R33" s="54" t="s">
        <v>157</v>
      </c>
      <c r="S33" s="33">
        <f>SUM(C102:C105)</f>
        <v>34</v>
      </c>
      <c r="T33" s="33">
        <f t="shared" ref="T33:AF33" si="25">SUM(D102:D105)</f>
        <v>7</v>
      </c>
      <c r="U33" s="33">
        <f t="shared" si="25"/>
        <v>2</v>
      </c>
      <c r="V33" s="33">
        <f t="shared" si="25"/>
        <v>8</v>
      </c>
      <c r="W33" s="33">
        <f t="shared" si="25"/>
        <v>0</v>
      </c>
      <c r="X33" s="33">
        <f t="shared" si="25"/>
        <v>0</v>
      </c>
      <c r="Y33" s="33">
        <f t="shared" si="25"/>
        <v>3</v>
      </c>
      <c r="Z33" s="33">
        <f t="shared" si="25"/>
        <v>0</v>
      </c>
      <c r="AA33" s="33">
        <f t="shared" si="25"/>
        <v>0</v>
      </c>
      <c r="AB33" s="33">
        <f t="shared" si="25"/>
        <v>0</v>
      </c>
      <c r="AC33" s="33">
        <f t="shared" si="25"/>
        <v>53</v>
      </c>
      <c r="AD33" s="33">
        <f t="shared" si="25"/>
        <v>0</v>
      </c>
      <c r="AE33" s="30">
        <f t="shared" si="25"/>
        <v>54</v>
      </c>
      <c r="AF33" s="30">
        <f t="shared" si="25"/>
        <v>107</v>
      </c>
    </row>
    <row r="34" spans="2:32" ht="23.1" customHeight="1" x14ac:dyDescent="0.25">
      <c r="B34" s="45" t="s">
        <v>61</v>
      </c>
      <c r="C34" s="49">
        <v>61</v>
      </c>
      <c r="D34" s="49">
        <v>8</v>
      </c>
      <c r="E34" s="49">
        <v>5</v>
      </c>
      <c r="F34" s="49">
        <v>9</v>
      </c>
      <c r="G34" s="49">
        <v>0</v>
      </c>
      <c r="H34" s="49">
        <v>0</v>
      </c>
      <c r="I34" s="49">
        <v>7</v>
      </c>
      <c r="J34" s="49">
        <v>2</v>
      </c>
      <c r="K34" s="49">
        <v>1</v>
      </c>
      <c r="L34" s="49">
        <v>0</v>
      </c>
      <c r="M34" s="49">
        <v>78</v>
      </c>
      <c r="N34" s="49">
        <v>0</v>
      </c>
      <c r="O34" s="17">
        <f t="shared" si="0"/>
        <v>93</v>
      </c>
      <c r="P34" s="17">
        <f t="shared" si="1"/>
        <v>171</v>
      </c>
      <c r="R34" s="50" t="s">
        <v>90</v>
      </c>
      <c r="S34" s="51">
        <f t="shared" ref="S34:AF34" si="26">MAX(S10:S12)</f>
        <v>171</v>
      </c>
      <c r="T34" s="51">
        <f t="shared" si="26"/>
        <v>31</v>
      </c>
      <c r="U34" s="51">
        <f t="shared" si="26"/>
        <v>35</v>
      </c>
      <c r="V34" s="51">
        <f t="shared" si="26"/>
        <v>25</v>
      </c>
      <c r="W34" s="51">
        <f t="shared" si="26"/>
        <v>1</v>
      </c>
      <c r="X34" s="51">
        <f t="shared" si="26"/>
        <v>3</v>
      </c>
      <c r="Y34" s="51">
        <f t="shared" si="26"/>
        <v>22</v>
      </c>
      <c r="Z34" s="51">
        <f t="shared" si="26"/>
        <v>6</v>
      </c>
      <c r="AA34" s="51">
        <f t="shared" si="26"/>
        <v>3</v>
      </c>
      <c r="AB34" s="51">
        <f t="shared" si="26"/>
        <v>0</v>
      </c>
      <c r="AC34" s="51">
        <f t="shared" si="26"/>
        <v>301</v>
      </c>
      <c r="AD34" s="51">
        <f t="shared" si="26"/>
        <v>0</v>
      </c>
      <c r="AE34" s="39">
        <f t="shared" si="26"/>
        <v>291</v>
      </c>
      <c r="AF34" s="39">
        <f t="shared" si="26"/>
        <v>592</v>
      </c>
    </row>
    <row r="35" spans="2:32" ht="23.1" customHeight="1" x14ac:dyDescent="0.25">
      <c r="B35" s="45" t="s">
        <v>62</v>
      </c>
      <c r="C35" s="49">
        <v>45</v>
      </c>
      <c r="D35" s="49">
        <v>5</v>
      </c>
      <c r="E35" s="49">
        <v>7</v>
      </c>
      <c r="F35" s="49">
        <v>1</v>
      </c>
      <c r="G35" s="49">
        <v>0</v>
      </c>
      <c r="H35" s="49">
        <v>0</v>
      </c>
      <c r="I35" s="49">
        <v>5</v>
      </c>
      <c r="J35" s="49">
        <v>3</v>
      </c>
      <c r="K35" s="49">
        <v>0</v>
      </c>
      <c r="L35" s="49">
        <v>1</v>
      </c>
      <c r="M35" s="49">
        <v>67</v>
      </c>
      <c r="N35" s="49">
        <v>0</v>
      </c>
      <c r="O35" s="17">
        <f t="shared" si="0"/>
        <v>67</v>
      </c>
      <c r="P35" s="17">
        <f t="shared" si="1"/>
        <v>134</v>
      </c>
      <c r="R35" s="50" t="s">
        <v>91</v>
      </c>
      <c r="S35" s="51">
        <f t="shared" ref="S35:AF35" si="27">MAX(S13:S18)</f>
        <v>239</v>
      </c>
      <c r="T35" s="51">
        <f t="shared" si="27"/>
        <v>35</v>
      </c>
      <c r="U35" s="51">
        <f t="shared" si="27"/>
        <v>35</v>
      </c>
      <c r="V35" s="51">
        <f t="shared" si="27"/>
        <v>20</v>
      </c>
      <c r="W35" s="51">
        <f t="shared" si="27"/>
        <v>2</v>
      </c>
      <c r="X35" s="51">
        <f t="shared" si="27"/>
        <v>0</v>
      </c>
      <c r="Y35" s="51">
        <f t="shared" si="27"/>
        <v>28</v>
      </c>
      <c r="Z35" s="51">
        <f t="shared" si="27"/>
        <v>17</v>
      </c>
      <c r="AA35" s="51">
        <f t="shared" si="27"/>
        <v>5</v>
      </c>
      <c r="AB35" s="51">
        <f t="shared" si="27"/>
        <v>4</v>
      </c>
      <c r="AC35" s="51">
        <f t="shared" si="27"/>
        <v>308</v>
      </c>
      <c r="AD35" s="51">
        <f t="shared" si="27"/>
        <v>1</v>
      </c>
      <c r="AE35" s="39">
        <f t="shared" si="27"/>
        <v>344</v>
      </c>
      <c r="AF35" s="39">
        <f t="shared" si="27"/>
        <v>649</v>
      </c>
    </row>
    <row r="36" spans="2:32" ht="23.1" customHeight="1" x14ac:dyDescent="0.25">
      <c r="B36" s="45" t="s">
        <v>63</v>
      </c>
      <c r="C36" s="49">
        <v>41</v>
      </c>
      <c r="D36" s="49">
        <v>6</v>
      </c>
      <c r="E36" s="49">
        <v>11</v>
      </c>
      <c r="F36" s="49">
        <v>3</v>
      </c>
      <c r="G36" s="49">
        <v>1</v>
      </c>
      <c r="H36" s="49">
        <v>0</v>
      </c>
      <c r="I36" s="49">
        <v>8</v>
      </c>
      <c r="J36" s="49">
        <v>0</v>
      </c>
      <c r="K36" s="49">
        <v>2</v>
      </c>
      <c r="L36" s="49">
        <v>1</v>
      </c>
      <c r="M36" s="49">
        <v>82</v>
      </c>
      <c r="N36" s="49">
        <v>0</v>
      </c>
      <c r="O36" s="17">
        <f t="shared" si="0"/>
        <v>73</v>
      </c>
      <c r="P36" s="17">
        <f t="shared" si="1"/>
        <v>155</v>
      </c>
      <c r="R36" s="50" t="s">
        <v>92</v>
      </c>
      <c r="S36" s="51">
        <f t="shared" ref="S36:AF36" si="28">MAX(S19:S21)</f>
        <v>253</v>
      </c>
      <c r="T36" s="51">
        <f t="shared" si="28"/>
        <v>47</v>
      </c>
      <c r="U36" s="51">
        <f t="shared" si="28"/>
        <v>29</v>
      </c>
      <c r="V36" s="51">
        <f t="shared" si="28"/>
        <v>23</v>
      </c>
      <c r="W36" s="51">
        <f t="shared" si="28"/>
        <v>2</v>
      </c>
      <c r="X36" s="51">
        <f t="shared" si="28"/>
        <v>3</v>
      </c>
      <c r="Y36" s="51">
        <f t="shared" si="28"/>
        <v>22</v>
      </c>
      <c r="Z36" s="51">
        <f t="shared" si="28"/>
        <v>9</v>
      </c>
      <c r="AA36" s="51">
        <f t="shared" si="28"/>
        <v>3</v>
      </c>
      <c r="AB36" s="51">
        <f t="shared" si="28"/>
        <v>1</v>
      </c>
      <c r="AC36" s="51">
        <f t="shared" si="28"/>
        <v>230</v>
      </c>
      <c r="AD36" s="51">
        <f t="shared" si="28"/>
        <v>0</v>
      </c>
      <c r="AE36" s="39">
        <f t="shared" si="28"/>
        <v>355</v>
      </c>
      <c r="AF36" s="39">
        <f t="shared" si="28"/>
        <v>585</v>
      </c>
    </row>
    <row r="37" spans="2:32" ht="23.1" customHeight="1" x14ac:dyDescent="0.25">
      <c r="B37" s="44" t="s">
        <v>64</v>
      </c>
      <c r="C37" s="49">
        <v>62</v>
      </c>
      <c r="D37" s="49">
        <v>7</v>
      </c>
      <c r="E37" s="49">
        <v>2</v>
      </c>
      <c r="F37" s="49">
        <v>2</v>
      </c>
      <c r="G37" s="49">
        <v>1</v>
      </c>
      <c r="H37" s="49">
        <v>0</v>
      </c>
      <c r="I37" s="49">
        <v>8</v>
      </c>
      <c r="J37" s="49">
        <v>1</v>
      </c>
      <c r="K37" s="49">
        <v>0</v>
      </c>
      <c r="L37" s="49">
        <v>1</v>
      </c>
      <c r="M37" s="49">
        <v>55</v>
      </c>
      <c r="N37" s="49">
        <v>0</v>
      </c>
      <c r="O37" s="17">
        <f t="shared" si="0"/>
        <v>84</v>
      </c>
      <c r="P37" s="17">
        <f t="shared" si="1"/>
        <v>139</v>
      </c>
      <c r="R37" s="36" t="s">
        <v>85</v>
      </c>
      <c r="S37" s="34">
        <f t="shared" ref="S37:AF37" si="29">SUM(S10:S12)</f>
        <v>408</v>
      </c>
      <c r="T37" s="16">
        <f t="shared" si="29"/>
        <v>77</v>
      </c>
      <c r="U37" s="16">
        <f t="shared" si="29"/>
        <v>65</v>
      </c>
      <c r="V37" s="16">
        <f t="shared" si="29"/>
        <v>64</v>
      </c>
      <c r="W37" s="16">
        <f t="shared" si="29"/>
        <v>2</v>
      </c>
      <c r="X37" s="16">
        <f t="shared" si="29"/>
        <v>4</v>
      </c>
      <c r="Y37" s="16">
        <f t="shared" si="29"/>
        <v>54</v>
      </c>
      <c r="Z37" s="16">
        <f t="shared" si="29"/>
        <v>11</v>
      </c>
      <c r="AA37" s="16">
        <f t="shared" si="29"/>
        <v>4</v>
      </c>
      <c r="AB37" s="16">
        <f t="shared" si="29"/>
        <v>0</v>
      </c>
      <c r="AC37" s="16">
        <f t="shared" si="29"/>
        <v>841</v>
      </c>
      <c r="AD37" s="16">
        <f t="shared" si="29"/>
        <v>0</v>
      </c>
      <c r="AE37" s="31">
        <f t="shared" si="29"/>
        <v>689</v>
      </c>
      <c r="AF37" s="31">
        <f t="shared" si="29"/>
        <v>1530</v>
      </c>
    </row>
    <row r="38" spans="2:32" ht="23.1" customHeight="1" x14ac:dyDescent="0.25">
      <c r="B38" s="45" t="s">
        <v>65</v>
      </c>
      <c r="C38" s="49">
        <v>46</v>
      </c>
      <c r="D38" s="49">
        <v>1</v>
      </c>
      <c r="E38" s="49">
        <v>6</v>
      </c>
      <c r="F38" s="49">
        <v>4</v>
      </c>
      <c r="G38" s="49">
        <v>0</v>
      </c>
      <c r="H38" s="49">
        <v>0</v>
      </c>
      <c r="I38" s="49">
        <v>4</v>
      </c>
      <c r="J38" s="49">
        <v>2</v>
      </c>
      <c r="K38" s="49">
        <v>1</v>
      </c>
      <c r="L38" s="49">
        <v>0</v>
      </c>
      <c r="M38" s="49">
        <v>62</v>
      </c>
      <c r="N38" s="49">
        <v>0</v>
      </c>
      <c r="O38" s="17">
        <f t="shared" si="0"/>
        <v>64</v>
      </c>
      <c r="P38" s="17">
        <f t="shared" si="1"/>
        <v>126</v>
      </c>
      <c r="R38" s="27" t="s">
        <v>86</v>
      </c>
      <c r="S38" s="16">
        <f t="shared" ref="S38:AF38" si="30">SUM(S13:S18)</f>
        <v>1302</v>
      </c>
      <c r="T38" s="16">
        <f t="shared" si="30"/>
        <v>179</v>
      </c>
      <c r="U38" s="16">
        <f t="shared" si="30"/>
        <v>174</v>
      </c>
      <c r="V38" s="16">
        <f t="shared" si="30"/>
        <v>100</v>
      </c>
      <c r="W38" s="16">
        <f t="shared" si="30"/>
        <v>7</v>
      </c>
      <c r="X38" s="16">
        <f t="shared" si="30"/>
        <v>0</v>
      </c>
      <c r="Y38" s="16">
        <f t="shared" si="30"/>
        <v>134</v>
      </c>
      <c r="Z38" s="16">
        <f t="shared" si="30"/>
        <v>59</v>
      </c>
      <c r="AA38" s="16">
        <f t="shared" si="30"/>
        <v>17</v>
      </c>
      <c r="AB38" s="16">
        <f t="shared" si="30"/>
        <v>13</v>
      </c>
      <c r="AC38" s="16">
        <f t="shared" si="30"/>
        <v>1691</v>
      </c>
      <c r="AD38" s="16">
        <f t="shared" si="30"/>
        <v>1</v>
      </c>
      <c r="AE38" s="31">
        <f t="shared" si="30"/>
        <v>1986</v>
      </c>
      <c r="AF38" s="31">
        <f t="shared" si="30"/>
        <v>3677</v>
      </c>
    </row>
    <row r="39" spans="2:32" ht="23.1" customHeight="1" x14ac:dyDescent="0.25">
      <c r="B39" s="45" t="s">
        <v>66</v>
      </c>
      <c r="C39" s="49">
        <v>36</v>
      </c>
      <c r="D39" s="49">
        <v>9</v>
      </c>
      <c r="E39" s="49">
        <v>6</v>
      </c>
      <c r="F39" s="49">
        <v>0</v>
      </c>
      <c r="G39" s="49">
        <v>2</v>
      </c>
      <c r="H39" s="49">
        <v>0</v>
      </c>
      <c r="I39" s="49">
        <v>2</v>
      </c>
      <c r="J39" s="49">
        <v>5</v>
      </c>
      <c r="K39" s="49">
        <v>2</v>
      </c>
      <c r="L39" s="49">
        <v>0</v>
      </c>
      <c r="M39" s="49">
        <v>68</v>
      </c>
      <c r="N39" s="49">
        <v>0</v>
      </c>
      <c r="O39" s="17">
        <f t="shared" si="0"/>
        <v>62</v>
      </c>
      <c r="P39" s="17">
        <f t="shared" si="1"/>
        <v>130</v>
      </c>
      <c r="R39" s="28" t="s">
        <v>87</v>
      </c>
      <c r="S39" s="16">
        <f t="shared" ref="S39:AF39" si="31">SUM(S19:S21)</f>
        <v>599</v>
      </c>
      <c r="T39" s="16">
        <f t="shared" si="31"/>
        <v>105</v>
      </c>
      <c r="U39" s="16">
        <f t="shared" si="31"/>
        <v>73</v>
      </c>
      <c r="V39" s="16">
        <f t="shared" si="31"/>
        <v>59</v>
      </c>
      <c r="W39" s="16">
        <f t="shared" si="31"/>
        <v>4</v>
      </c>
      <c r="X39" s="16">
        <f t="shared" si="31"/>
        <v>3</v>
      </c>
      <c r="Y39" s="16">
        <f t="shared" si="31"/>
        <v>45</v>
      </c>
      <c r="Z39" s="16">
        <f t="shared" si="31"/>
        <v>22</v>
      </c>
      <c r="AA39" s="16">
        <f t="shared" si="31"/>
        <v>5</v>
      </c>
      <c r="AB39" s="16">
        <f t="shared" si="31"/>
        <v>1</v>
      </c>
      <c r="AC39" s="16">
        <f t="shared" si="31"/>
        <v>540</v>
      </c>
      <c r="AD39" s="16">
        <f t="shared" si="31"/>
        <v>0</v>
      </c>
      <c r="AE39" s="31">
        <f t="shared" si="31"/>
        <v>916</v>
      </c>
      <c r="AF39" s="31">
        <f t="shared" si="31"/>
        <v>1456</v>
      </c>
    </row>
    <row r="40" spans="2:32" ht="23.1" customHeight="1" x14ac:dyDescent="0.25">
      <c r="B40" s="45" t="s">
        <v>67</v>
      </c>
      <c r="C40" s="49">
        <v>55</v>
      </c>
      <c r="D40" s="49">
        <v>8</v>
      </c>
      <c r="E40" s="49">
        <v>7</v>
      </c>
      <c r="F40" s="49">
        <v>5</v>
      </c>
      <c r="G40" s="49">
        <v>0</v>
      </c>
      <c r="H40" s="49">
        <v>0</v>
      </c>
      <c r="I40" s="49">
        <v>7</v>
      </c>
      <c r="J40" s="49">
        <v>7</v>
      </c>
      <c r="K40" s="49">
        <v>1</v>
      </c>
      <c r="L40" s="49">
        <v>0</v>
      </c>
      <c r="M40" s="49">
        <v>65</v>
      </c>
      <c r="N40" s="49">
        <v>0</v>
      </c>
      <c r="O40" s="17">
        <f t="shared" si="0"/>
        <v>90</v>
      </c>
      <c r="P40" s="17">
        <f t="shared" si="1"/>
        <v>155</v>
      </c>
      <c r="R40" s="5" t="s">
        <v>17</v>
      </c>
      <c r="S40" s="16">
        <f t="shared" ref="S40:AF40" si="32">SUM(S10:S21)</f>
        <v>2309</v>
      </c>
      <c r="T40" s="16">
        <f t="shared" si="32"/>
        <v>361</v>
      </c>
      <c r="U40" s="16">
        <f t="shared" si="32"/>
        <v>312</v>
      </c>
      <c r="V40" s="16">
        <f t="shared" si="32"/>
        <v>223</v>
      </c>
      <c r="W40" s="16">
        <f t="shared" si="32"/>
        <v>13</v>
      </c>
      <c r="X40" s="16">
        <f t="shared" si="32"/>
        <v>7</v>
      </c>
      <c r="Y40" s="16">
        <f t="shared" si="32"/>
        <v>233</v>
      </c>
      <c r="Z40" s="16">
        <f t="shared" si="32"/>
        <v>92</v>
      </c>
      <c r="AA40" s="16">
        <f t="shared" si="32"/>
        <v>26</v>
      </c>
      <c r="AB40" s="16">
        <f t="shared" si="32"/>
        <v>14</v>
      </c>
      <c r="AC40" s="16">
        <f t="shared" si="32"/>
        <v>3072</v>
      </c>
      <c r="AD40" s="16">
        <f t="shared" si="32"/>
        <v>1</v>
      </c>
      <c r="AE40" s="31">
        <f t="shared" si="32"/>
        <v>3591</v>
      </c>
      <c r="AF40" s="31">
        <f t="shared" si="32"/>
        <v>6663</v>
      </c>
    </row>
    <row r="41" spans="2:32" ht="23.1" customHeight="1" x14ac:dyDescent="0.25">
      <c r="B41" s="44" t="s">
        <v>68</v>
      </c>
      <c r="C41" s="49">
        <v>62</v>
      </c>
      <c r="D41" s="49">
        <v>6</v>
      </c>
      <c r="E41" s="49">
        <v>10</v>
      </c>
      <c r="F41" s="49">
        <v>8</v>
      </c>
      <c r="G41" s="49">
        <v>0</v>
      </c>
      <c r="H41" s="49">
        <v>0</v>
      </c>
      <c r="I41" s="49">
        <v>11</v>
      </c>
      <c r="J41" s="49">
        <v>3</v>
      </c>
      <c r="K41" s="49">
        <v>0</v>
      </c>
      <c r="L41" s="49">
        <v>0</v>
      </c>
      <c r="M41" s="49">
        <v>71</v>
      </c>
      <c r="N41" s="49">
        <v>0</v>
      </c>
      <c r="O41" s="17">
        <f t="shared" si="0"/>
        <v>100</v>
      </c>
      <c r="P41" s="17">
        <f t="shared" si="1"/>
        <v>171</v>
      </c>
      <c r="R41" s="5" t="s">
        <v>159</v>
      </c>
      <c r="S41" s="16">
        <f>SUM(S10:S33)</f>
        <v>3885</v>
      </c>
      <c r="T41" s="16">
        <f t="shared" ref="T41:AF41" si="33">SUM(T10:T33)</f>
        <v>539</v>
      </c>
      <c r="U41" s="16">
        <f t="shared" si="33"/>
        <v>426</v>
      </c>
      <c r="V41" s="16">
        <f t="shared" si="33"/>
        <v>357</v>
      </c>
      <c r="W41" s="16">
        <f t="shared" si="33"/>
        <v>19</v>
      </c>
      <c r="X41" s="16">
        <f t="shared" si="33"/>
        <v>11</v>
      </c>
      <c r="Y41" s="16">
        <f t="shared" si="33"/>
        <v>278</v>
      </c>
      <c r="Z41" s="16">
        <f t="shared" si="33"/>
        <v>126</v>
      </c>
      <c r="AA41" s="16">
        <f t="shared" si="33"/>
        <v>32</v>
      </c>
      <c r="AB41" s="16">
        <f t="shared" si="33"/>
        <v>15</v>
      </c>
      <c r="AC41" s="16">
        <f t="shared" si="33"/>
        <v>4515</v>
      </c>
      <c r="AD41" s="16">
        <f t="shared" si="33"/>
        <v>1</v>
      </c>
      <c r="AE41" s="31">
        <f t="shared" si="33"/>
        <v>5689</v>
      </c>
      <c r="AF41" s="31">
        <f t="shared" si="33"/>
        <v>10204</v>
      </c>
    </row>
    <row r="42" spans="2:32" ht="23.1" customHeight="1" x14ac:dyDescent="0.25">
      <c r="B42" s="45" t="s">
        <v>69</v>
      </c>
      <c r="C42" s="49">
        <v>75</v>
      </c>
      <c r="D42" s="49">
        <v>8</v>
      </c>
      <c r="E42" s="49">
        <v>8</v>
      </c>
      <c r="F42" s="49">
        <v>1</v>
      </c>
      <c r="G42" s="49">
        <v>0</v>
      </c>
      <c r="H42" s="49">
        <v>0</v>
      </c>
      <c r="I42" s="49">
        <v>1</v>
      </c>
      <c r="J42" s="49">
        <v>4</v>
      </c>
      <c r="K42" s="49">
        <v>0</v>
      </c>
      <c r="L42" s="49">
        <v>0</v>
      </c>
      <c r="M42" s="49">
        <v>61</v>
      </c>
      <c r="N42" s="49">
        <v>0</v>
      </c>
      <c r="O42" s="17">
        <f t="shared" si="0"/>
        <v>97</v>
      </c>
      <c r="P42" s="17">
        <f t="shared" si="1"/>
        <v>158</v>
      </c>
      <c r="R42" s="5" t="s">
        <v>160</v>
      </c>
      <c r="S42" s="47">
        <f>S41/S40</f>
        <v>1.6825465569510611</v>
      </c>
      <c r="T42" s="47">
        <f t="shared" ref="T42:AF42" si="34">T41/T40</f>
        <v>1.4930747922437673</v>
      </c>
      <c r="U42" s="47">
        <f t="shared" si="34"/>
        <v>1.3653846153846154</v>
      </c>
      <c r="V42" s="47">
        <f t="shared" si="34"/>
        <v>1.600896860986547</v>
      </c>
      <c r="W42" s="47">
        <f t="shared" si="34"/>
        <v>1.4615384615384615</v>
      </c>
      <c r="X42" s="47">
        <f t="shared" si="34"/>
        <v>1.5714285714285714</v>
      </c>
      <c r="Y42" s="47">
        <f t="shared" si="34"/>
        <v>1.1931330472103003</v>
      </c>
      <c r="Z42" s="47">
        <f t="shared" si="34"/>
        <v>1.3695652173913044</v>
      </c>
      <c r="AA42" s="47">
        <f t="shared" si="34"/>
        <v>1.2307692307692308</v>
      </c>
      <c r="AB42" s="47">
        <f t="shared" si="34"/>
        <v>1.0714285714285714</v>
      </c>
      <c r="AC42" s="47">
        <f t="shared" si="34"/>
        <v>1.4697265625</v>
      </c>
      <c r="AD42" s="47">
        <f t="shared" si="34"/>
        <v>1</v>
      </c>
      <c r="AE42" s="47">
        <f t="shared" si="34"/>
        <v>1.584238373712058</v>
      </c>
      <c r="AF42" s="47">
        <f t="shared" si="34"/>
        <v>1.5314422932612937</v>
      </c>
    </row>
    <row r="43" spans="2:32" ht="23.1" customHeight="1" x14ac:dyDescent="0.25">
      <c r="B43" s="44" t="s">
        <v>70</v>
      </c>
      <c r="C43" s="49">
        <v>55</v>
      </c>
      <c r="D43" s="49">
        <v>12</v>
      </c>
      <c r="E43" s="49">
        <v>8</v>
      </c>
      <c r="F43" s="49">
        <v>4</v>
      </c>
      <c r="G43" s="49">
        <v>0</v>
      </c>
      <c r="H43" s="49">
        <v>0</v>
      </c>
      <c r="I43" s="49">
        <v>5</v>
      </c>
      <c r="J43" s="49">
        <v>1</v>
      </c>
      <c r="K43" s="49">
        <v>0</v>
      </c>
      <c r="L43" s="49">
        <v>1</v>
      </c>
      <c r="M43" s="49">
        <v>80</v>
      </c>
      <c r="N43" s="49">
        <v>0</v>
      </c>
      <c r="O43" s="17">
        <f t="shared" si="0"/>
        <v>86</v>
      </c>
      <c r="P43" s="17">
        <f t="shared" si="1"/>
        <v>166</v>
      </c>
      <c r="R43"/>
      <c r="S43" s="19"/>
      <c r="T43" s="19"/>
    </row>
    <row r="44" spans="2:32" ht="23.1" customHeight="1" x14ac:dyDescent="0.25">
      <c r="B44" s="46" t="s">
        <v>71</v>
      </c>
      <c r="C44" s="49">
        <v>49</v>
      </c>
      <c r="D44" s="49">
        <v>12</v>
      </c>
      <c r="E44" s="49">
        <v>3</v>
      </c>
      <c r="F44" s="49">
        <v>6</v>
      </c>
      <c r="G44" s="49">
        <v>0</v>
      </c>
      <c r="H44" s="49">
        <v>0</v>
      </c>
      <c r="I44" s="49">
        <v>6</v>
      </c>
      <c r="J44" s="49">
        <v>3</v>
      </c>
      <c r="K44" s="49">
        <v>0</v>
      </c>
      <c r="L44" s="49">
        <v>0</v>
      </c>
      <c r="M44" s="49">
        <v>55</v>
      </c>
      <c r="N44" s="49">
        <v>0</v>
      </c>
      <c r="O44" s="17">
        <f t="shared" si="0"/>
        <v>79</v>
      </c>
      <c r="P44" s="17">
        <f t="shared" si="1"/>
        <v>134</v>
      </c>
      <c r="R44"/>
      <c r="S44" s="19"/>
      <c r="T44" s="19"/>
    </row>
    <row r="45" spans="2:32" ht="23.1" customHeight="1" x14ac:dyDescent="0.25">
      <c r="B45" s="44" t="s">
        <v>72</v>
      </c>
      <c r="C45" s="49">
        <v>60</v>
      </c>
      <c r="D45" s="49">
        <v>3</v>
      </c>
      <c r="E45" s="49">
        <v>9</v>
      </c>
      <c r="F45" s="49">
        <v>5</v>
      </c>
      <c r="G45" s="49">
        <v>0</v>
      </c>
      <c r="H45" s="49">
        <v>0</v>
      </c>
      <c r="I45" s="49">
        <v>1</v>
      </c>
      <c r="J45" s="49">
        <v>1</v>
      </c>
      <c r="K45" s="49">
        <v>0</v>
      </c>
      <c r="L45" s="49">
        <v>0</v>
      </c>
      <c r="M45" s="49">
        <v>62</v>
      </c>
      <c r="N45" s="49">
        <v>0</v>
      </c>
      <c r="O45" s="17">
        <f t="shared" si="0"/>
        <v>79</v>
      </c>
      <c r="P45" s="17">
        <f t="shared" si="1"/>
        <v>141</v>
      </c>
      <c r="R45"/>
      <c r="S45" s="19"/>
      <c r="T45" s="19"/>
    </row>
    <row r="46" spans="2:32" ht="23.1" customHeight="1" x14ac:dyDescent="0.25">
      <c r="B46" s="45" t="s">
        <v>73</v>
      </c>
      <c r="C46" s="49">
        <v>30</v>
      </c>
      <c r="D46" s="49">
        <v>12</v>
      </c>
      <c r="E46" s="49">
        <v>5</v>
      </c>
      <c r="F46" s="49">
        <v>4</v>
      </c>
      <c r="G46" s="49">
        <v>2</v>
      </c>
      <c r="H46" s="49">
        <v>0</v>
      </c>
      <c r="I46" s="49">
        <v>4</v>
      </c>
      <c r="J46" s="49">
        <v>2</v>
      </c>
      <c r="K46" s="49">
        <v>0</v>
      </c>
      <c r="L46" s="49">
        <v>0</v>
      </c>
      <c r="M46" s="49">
        <v>35</v>
      </c>
      <c r="N46" s="49">
        <v>0</v>
      </c>
      <c r="O46" s="17">
        <f t="shared" si="0"/>
        <v>59</v>
      </c>
      <c r="P46" s="17">
        <f t="shared" si="1"/>
        <v>94</v>
      </c>
      <c r="R46" s="19"/>
      <c r="S46" s="19"/>
      <c r="T46"/>
    </row>
    <row r="47" spans="2:32" ht="23.1" customHeight="1" x14ac:dyDescent="0.25">
      <c r="B47" s="45" t="s">
        <v>74</v>
      </c>
      <c r="C47" s="49">
        <v>43</v>
      </c>
      <c r="D47" s="49">
        <v>17</v>
      </c>
      <c r="E47" s="49">
        <v>10</v>
      </c>
      <c r="F47" s="49">
        <v>6</v>
      </c>
      <c r="G47" s="49">
        <v>0</v>
      </c>
      <c r="H47" s="49">
        <v>0</v>
      </c>
      <c r="I47" s="49">
        <v>3</v>
      </c>
      <c r="J47" s="49">
        <v>4</v>
      </c>
      <c r="K47" s="49">
        <v>0</v>
      </c>
      <c r="L47" s="49">
        <v>0</v>
      </c>
      <c r="M47" s="49">
        <v>41</v>
      </c>
      <c r="N47" s="49">
        <v>0</v>
      </c>
      <c r="O47" s="17">
        <f t="shared" si="0"/>
        <v>83</v>
      </c>
      <c r="P47" s="17">
        <f t="shared" si="1"/>
        <v>124</v>
      </c>
      <c r="R47" s="19"/>
      <c r="S47" s="19"/>
      <c r="T47"/>
    </row>
    <row r="48" spans="2:32" ht="23.1" customHeight="1" x14ac:dyDescent="0.25">
      <c r="B48" s="45" t="s">
        <v>75</v>
      </c>
      <c r="C48" s="49">
        <v>45</v>
      </c>
      <c r="D48" s="49">
        <v>14</v>
      </c>
      <c r="E48" s="49">
        <v>11</v>
      </c>
      <c r="F48" s="49">
        <v>3</v>
      </c>
      <c r="G48" s="49">
        <v>0</v>
      </c>
      <c r="H48" s="49">
        <v>0</v>
      </c>
      <c r="I48" s="49">
        <v>2</v>
      </c>
      <c r="J48" s="49">
        <v>2</v>
      </c>
      <c r="K48" s="49">
        <v>0</v>
      </c>
      <c r="L48" s="49">
        <v>0</v>
      </c>
      <c r="M48" s="49">
        <v>61</v>
      </c>
      <c r="N48" s="49">
        <v>0</v>
      </c>
      <c r="O48" s="17">
        <f t="shared" si="0"/>
        <v>77</v>
      </c>
      <c r="P48" s="17">
        <f t="shared" si="1"/>
        <v>138</v>
      </c>
      <c r="R48" s="19"/>
      <c r="S48" s="19"/>
      <c r="T48"/>
    </row>
    <row r="49" spans="2:20" ht="23.1" customHeight="1" x14ac:dyDescent="0.25">
      <c r="B49" s="44" t="s">
        <v>76</v>
      </c>
      <c r="C49" s="49">
        <v>54</v>
      </c>
      <c r="D49" s="49">
        <v>4</v>
      </c>
      <c r="E49" s="49">
        <v>3</v>
      </c>
      <c r="F49" s="49">
        <v>5</v>
      </c>
      <c r="G49" s="49">
        <v>0</v>
      </c>
      <c r="H49" s="49">
        <v>0</v>
      </c>
      <c r="I49" s="49">
        <v>2</v>
      </c>
      <c r="J49" s="49">
        <v>1</v>
      </c>
      <c r="K49" s="49">
        <v>0</v>
      </c>
      <c r="L49" s="49">
        <v>0</v>
      </c>
      <c r="M49" s="49">
        <v>57</v>
      </c>
      <c r="N49" s="49">
        <v>0</v>
      </c>
      <c r="O49" s="17">
        <f t="shared" si="0"/>
        <v>69</v>
      </c>
      <c r="P49" s="17">
        <f t="shared" si="1"/>
        <v>126</v>
      </c>
      <c r="R49" s="19"/>
      <c r="S49" s="19"/>
      <c r="T49"/>
    </row>
    <row r="50" spans="2:20" ht="23.1" customHeight="1" x14ac:dyDescent="0.25">
      <c r="B50" s="45" t="s">
        <v>77</v>
      </c>
      <c r="C50" s="49">
        <v>30</v>
      </c>
      <c r="D50" s="49">
        <v>6</v>
      </c>
      <c r="E50" s="49">
        <v>3</v>
      </c>
      <c r="F50" s="49">
        <v>1</v>
      </c>
      <c r="G50" s="49">
        <v>0</v>
      </c>
      <c r="H50" s="49">
        <v>0</v>
      </c>
      <c r="I50" s="49">
        <v>2</v>
      </c>
      <c r="J50" s="49">
        <v>0</v>
      </c>
      <c r="K50" s="49">
        <v>0</v>
      </c>
      <c r="L50" s="49">
        <v>0</v>
      </c>
      <c r="M50" s="49">
        <v>21</v>
      </c>
      <c r="N50" s="49">
        <v>0</v>
      </c>
      <c r="O50" s="17">
        <f t="shared" si="0"/>
        <v>42</v>
      </c>
      <c r="P50" s="17">
        <f t="shared" si="1"/>
        <v>63</v>
      </c>
      <c r="R50" s="19"/>
      <c r="S50" s="19"/>
      <c r="T50"/>
    </row>
    <row r="51" spans="2:20" ht="23.1" customHeight="1" x14ac:dyDescent="0.25">
      <c r="B51" s="45" t="s">
        <v>78</v>
      </c>
      <c r="C51" s="49">
        <v>34</v>
      </c>
      <c r="D51" s="49">
        <v>3</v>
      </c>
      <c r="E51" s="49">
        <v>3</v>
      </c>
      <c r="F51" s="49">
        <v>4</v>
      </c>
      <c r="G51" s="49">
        <v>0</v>
      </c>
      <c r="H51" s="49">
        <v>0</v>
      </c>
      <c r="I51" s="49">
        <v>6</v>
      </c>
      <c r="J51" s="49">
        <v>1</v>
      </c>
      <c r="K51" s="49">
        <v>1</v>
      </c>
      <c r="L51" s="49">
        <v>0</v>
      </c>
      <c r="M51" s="49">
        <v>25</v>
      </c>
      <c r="N51" s="49">
        <v>0</v>
      </c>
      <c r="O51" s="17">
        <f t="shared" si="0"/>
        <v>52</v>
      </c>
      <c r="P51" s="17">
        <f t="shared" si="1"/>
        <v>77</v>
      </c>
      <c r="R51" s="19"/>
      <c r="S51" s="19"/>
      <c r="T51"/>
    </row>
    <row r="52" spans="2:20" ht="23.1" customHeight="1" x14ac:dyDescent="0.25">
      <c r="B52" s="45" t="s">
        <v>79</v>
      </c>
      <c r="C52" s="49">
        <v>58</v>
      </c>
      <c r="D52" s="49">
        <v>16</v>
      </c>
      <c r="E52" s="49">
        <v>6</v>
      </c>
      <c r="F52" s="49">
        <v>7</v>
      </c>
      <c r="G52" s="49">
        <v>0</v>
      </c>
      <c r="H52" s="49">
        <v>0</v>
      </c>
      <c r="I52" s="49">
        <v>5</v>
      </c>
      <c r="J52" s="49">
        <v>2</v>
      </c>
      <c r="K52" s="49">
        <v>0</v>
      </c>
      <c r="L52" s="49">
        <v>0</v>
      </c>
      <c r="M52" s="49">
        <v>23</v>
      </c>
      <c r="N52" s="49">
        <v>0</v>
      </c>
      <c r="O52" s="17">
        <f t="shared" si="0"/>
        <v>94</v>
      </c>
      <c r="P52" s="17">
        <f t="shared" si="1"/>
        <v>117</v>
      </c>
      <c r="R52" s="19"/>
      <c r="S52" s="19"/>
      <c r="T52"/>
    </row>
    <row r="53" spans="2:20" ht="23.1" customHeight="1" x14ac:dyDescent="0.25">
      <c r="B53" s="44" t="s">
        <v>80</v>
      </c>
      <c r="C53" s="49">
        <v>52</v>
      </c>
      <c r="D53" s="49">
        <v>7</v>
      </c>
      <c r="E53" s="49">
        <v>7</v>
      </c>
      <c r="F53" s="49">
        <v>6</v>
      </c>
      <c r="G53" s="49">
        <v>0</v>
      </c>
      <c r="H53" s="49">
        <v>0</v>
      </c>
      <c r="I53" s="49">
        <v>9</v>
      </c>
      <c r="J53" s="49">
        <v>2</v>
      </c>
      <c r="K53" s="49">
        <v>2</v>
      </c>
      <c r="L53" s="49">
        <v>0</v>
      </c>
      <c r="M53" s="49">
        <v>47</v>
      </c>
      <c r="N53" s="49">
        <v>0</v>
      </c>
      <c r="O53" s="17">
        <f t="shared" si="0"/>
        <v>85</v>
      </c>
      <c r="P53" s="17">
        <f t="shared" si="1"/>
        <v>132</v>
      </c>
      <c r="R53" s="19"/>
      <c r="S53" s="19"/>
      <c r="T53"/>
    </row>
    <row r="54" spans="2:20" ht="23.1" customHeight="1" x14ac:dyDescent="0.25">
      <c r="B54" s="44" t="s">
        <v>81</v>
      </c>
      <c r="C54" s="49">
        <v>71</v>
      </c>
      <c r="D54" s="49">
        <v>8</v>
      </c>
      <c r="E54" s="49">
        <v>4</v>
      </c>
      <c r="F54" s="49">
        <v>1</v>
      </c>
      <c r="G54" s="49">
        <v>1</v>
      </c>
      <c r="H54" s="49">
        <v>0</v>
      </c>
      <c r="I54" s="49">
        <v>4</v>
      </c>
      <c r="J54" s="49">
        <v>3</v>
      </c>
      <c r="K54" s="49">
        <v>1</v>
      </c>
      <c r="L54" s="49">
        <v>0</v>
      </c>
      <c r="M54" s="49">
        <v>65</v>
      </c>
      <c r="N54" s="49">
        <v>0</v>
      </c>
      <c r="O54" s="17">
        <f t="shared" si="0"/>
        <v>93</v>
      </c>
      <c r="P54" s="17">
        <f t="shared" si="1"/>
        <v>158</v>
      </c>
      <c r="R54" s="19"/>
      <c r="S54" s="19"/>
      <c r="T54"/>
    </row>
    <row r="55" spans="2:20" ht="23.1" customHeight="1" x14ac:dyDescent="0.25">
      <c r="B55" s="44" t="s">
        <v>82</v>
      </c>
      <c r="C55" s="49">
        <v>55</v>
      </c>
      <c r="D55" s="49">
        <v>8</v>
      </c>
      <c r="E55" s="49">
        <v>11</v>
      </c>
      <c r="F55" s="49">
        <v>11</v>
      </c>
      <c r="G55" s="49">
        <v>0</v>
      </c>
      <c r="H55" s="49">
        <v>3</v>
      </c>
      <c r="I55" s="49">
        <v>3</v>
      </c>
      <c r="J55" s="49">
        <v>2</v>
      </c>
      <c r="K55" s="49">
        <v>0</v>
      </c>
      <c r="L55" s="49">
        <v>0</v>
      </c>
      <c r="M55" s="49">
        <v>60</v>
      </c>
      <c r="N55" s="49">
        <v>0</v>
      </c>
      <c r="O55" s="17">
        <f t="shared" si="0"/>
        <v>93</v>
      </c>
      <c r="P55" s="17">
        <f t="shared" si="1"/>
        <v>153</v>
      </c>
      <c r="R55" s="19"/>
      <c r="S55" s="19"/>
      <c r="T55"/>
    </row>
    <row r="56" spans="2:20" ht="23.1" customHeight="1" x14ac:dyDescent="0.25">
      <c r="B56" s="44" t="s">
        <v>83</v>
      </c>
      <c r="C56" s="49">
        <v>70</v>
      </c>
      <c r="D56" s="49">
        <v>4</v>
      </c>
      <c r="E56" s="49">
        <v>5</v>
      </c>
      <c r="F56" s="49">
        <v>8</v>
      </c>
      <c r="G56" s="49">
        <v>1</v>
      </c>
      <c r="H56" s="49">
        <v>0</v>
      </c>
      <c r="I56" s="49">
        <v>5</v>
      </c>
      <c r="J56" s="49">
        <v>1</v>
      </c>
      <c r="K56" s="49">
        <v>0</v>
      </c>
      <c r="L56" s="49">
        <v>0</v>
      </c>
      <c r="M56" s="49">
        <v>62</v>
      </c>
      <c r="N56" s="49">
        <v>0</v>
      </c>
      <c r="O56" s="17">
        <f t="shared" si="0"/>
        <v>94</v>
      </c>
      <c r="P56" s="17">
        <f t="shared" si="1"/>
        <v>156</v>
      </c>
      <c r="R56" s="19"/>
      <c r="S56" s="19"/>
      <c r="T56"/>
    </row>
    <row r="57" spans="2:20" ht="23.1" customHeight="1" x14ac:dyDescent="0.25">
      <c r="B57" s="44" t="s">
        <v>84</v>
      </c>
      <c r="C57" s="49">
        <v>57</v>
      </c>
      <c r="D57" s="49">
        <v>6</v>
      </c>
      <c r="E57" s="49">
        <v>5</v>
      </c>
      <c r="F57" s="49">
        <v>3</v>
      </c>
      <c r="G57" s="49">
        <v>0</v>
      </c>
      <c r="H57" s="49">
        <v>0</v>
      </c>
      <c r="I57" s="49">
        <v>0</v>
      </c>
      <c r="J57" s="49">
        <v>2</v>
      </c>
      <c r="K57" s="49">
        <v>1</v>
      </c>
      <c r="L57" s="49">
        <v>1</v>
      </c>
      <c r="M57" s="49">
        <v>43</v>
      </c>
      <c r="N57" s="49">
        <v>0</v>
      </c>
      <c r="O57" s="17">
        <f t="shared" si="0"/>
        <v>75</v>
      </c>
      <c r="P57" s="17">
        <f t="shared" si="1"/>
        <v>118</v>
      </c>
      <c r="R57" s="19"/>
      <c r="S57" s="19"/>
      <c r="T57"/>
    </row>
    <row r="58" spans="2:20" ht="23.1" customHeight="1" x14ac:dyDescent="0.25">
      <c r="B58" s="44" t="s">
        <v>99</v>
      </c>
      <c r="C58" s="49">
        <v>66</v>
      </c>
      <c r="D58" s="49">
        <v>4</v>
      </c>
      <c r="E58" s="49">
        <v>4</v>
      </c>
      <c r="F58" s="49">
        <v>7</v>
      </c>
      <c r="G58" s="49">
        <v>0</v>
      </c>
      <c r="H58" s="49">
        <v>0</v>
      </c>
      <c r="I58" s="49">
        <v>2</v>
      </c>
      <c r="J58" s="49">
        <v>3</v>
      </c>
      <c r="K58" s="49">
        <v>0</v>
      </c>
      <c r="L58" s="49">
        <v>0</v>
      </c>
      <c r="M58" s="49">
        <v>60</v>
      </c>
      <c r="N58" s="49">
        <v>0</v>
      </c>
      <c r="O58" s="17">
        <f t="shared" si="0"/>
        <v>86</v>
      </c>
      <c r="P58" s="17">
        <f t="shared" si="1"/>
        <v>146</v>
      </c>
      <c r="R58" s="19"/>
      <c r="S58" s="19"/>
      <c r="T58"/>
    </row>
    <row r="59" spans="2:20" ht="23.1" customHeight="1" x14ac:dyDescent="0.25">
      <c r="B59" s="44" t="s">
        <v>100</v>
      </c>
      <c r="C59" s="49">
        <v>47</v>
      </c>
      <c r="D59" s="49">
        <v>4</v>
      </c>
      <c r="E59" s="49">
        <v>3</v>
      </c>
      <c r="F59" s="49">
        <v>4</v>
      </c>
      <c r="G59" s="49">
        <v>0</v>
      </c>
      <c r="H59" s="49">
        <v>0</v>
      </c>
      <c r="I59" s="49">
        <v>4</v>
      </c>
      <c r="J59" s="49">
        <v>1</v>
      </c>
      <c r="K59" s="49">
        <v>0</v>
      </c>
      <c r="L59" s="49">
        <v>0</v>
      </c>
      <c r="M59" s="49">
        <v>62</v>
      </c>
      <c r="N59" s="49">
        <v>0</v>
      </c>
      <c r="O59" s="17">
        <f t="shared" si="0"/>
        <v>63</v>
      </c>
      <c r="P59" s="17">
        <f t="shared" si="1"/>
        <v>125</v>
      </c>
      <c r="R59" s="19"/>
      <c r="S59" s="19"/>
      <c r="T59"/>
    </row>
    <row r="60" spans="2:20" ht="23.1" customHeight="1" x14ac:dyDescent="0.25">
      <c r="B60" s="44" t="s">
        <v>101</v>
      </c>
      <c r="C60" s="49">
        <v>60</v>
      </c>
      <c r="D60" s="49">
        <v>5</v>
      </c>
      <c r="E60" s="49">
        <v>6</v>
      </c>
      <c r="F60" s="49">
        <v>2</v>
      </c>
      <c r="G60" s="49">
        <v>1</v>
      </c>
      <c r="H60" s="49">
        <v>0</v>
      </c>
      <c r="I60" s="49">
        <v>1</v>
      </c>
      <c r="J60" s="49">
        <v>2</v>
      </c>
      <c r="K60" s="49">
        <v>0</v>
      </c>
      <c r="L60" s="49">
        <v>0</v>
      </c>
      <c r="M60" s="49">
        <v>72</v>
      </c>
      <c r="N60" s="49">
        <v>0</v>
      </c>
      <c r="O60" s="17">
        <f t="shared" si="0"/>
        <v>77</v>
      </c>
      <c r="P60" s="17">
        <f t="shared" si="1"/>
        <v>149</v>
      </c>
      <c r="R60" s="19"/>
      <c r="S60" s="19"/>
      <c r="T60"/>
    </row>
    <row r="61" spans="2:20" ht="23.1" customHeight="1" x14ac:dyDescent="0.25">
      <c r="B61" s="44" t="s">
        <v>102</v>
      </c>
      <c r="C61" s="49">
        <v>57</v>
      </c>
      <c r="D61" s="49">
        <v>5</v>
      </c>
      <c r="E61" s="49">
        <v>2</v>
      </c>
      <c r="F61" s="49">
        <v>6</v>
      </c>
      <c r="G61" s="49">
        <v>0</v>
      </c>
      <c r="H61" s="49">
        <v>0</v>
      </c>
      <c r="I61" s="49">
        <v>3</v>
      </c>
      <c r="J61" s="49">
        <v>0</v>
      </c>
      <c r="K61" s="49">
        <v>0</v>
      </c>
      <c r="L61" s="49">
        <v>0</v>
      </c>
      <c r="M61" s="49">
        <v>78</v>
      </c>
      <c r="N61" s="49">
        <v>0</v>
      </c>
      <c r="O61" s="17">
        <f t="shared" si="0"/>
        <v>73</v>
      </c>
      <c r="P61" s="17">
        <f t="shared" si="1"/>
        <v>151</v>
      </c>
      <c r="R61" s="19"/>
      <c r="S61" s="19"/>
      <c r="T61"/>
    </row>
    <row r="62" spans="2:20" ht="23.1" customHeight="1" x14ac:dyDescent="0.25">
      <c r="B62" s="44" t="s">
        <v>107</v>
      </c>
      <c r="C62" s="49">
        <v>62</v>
      </c>
      <c r="D62" s="49">
        <v>4</v>
      </c>
      <c r="E62" s="49">
        <v>6</v>
      </c>
      <c r="F62" s="49">
        <v>6</v>
      </c>
      <c r="G62" s="49">
        <v>1</v>
      </c>
      <c r="H62" s="49">
        <v>3</v>
      </c>
      <c r="I62" s="49">
        <v>4</v>
      </c>
      <c r="J62" s="49">
        <v>3</v>
      </c>
      <c r="K62" s="49">
        <v>2</v>
      </c>
      <c r="L62" s="49">
        <v>0</v>
      </c>
      <c r="M62" s="49">
        <v>77</v>
      </c>
      <c r="N62" s="49">
        <v>0</v>
      </c>
      <c r="O62" s="17">
        <f t="shared" si="0"/>
        <v>91</v>
      </c>
      <c r="P62" s="17">
        <f t="shared" si="1"/>
        <v>168</v>
      </c>
      <c r="R62" s="19"/>
      <c r="S62" s="19"/>
      <c r="T62"/>
    </row>
    <row r="63" spans="2:20" ht="23.1" customHeight="1" x14ac:dyDescent="0.25">
      <c r="B63" s="44" t="s">
        <v>108</v>
      </c>
      <c r="C63" s="49">
        <v>60</v>
      </c>
      <c r="D63" s="49">
        <v>5</v>
      </c>
      <c r="E63" s="49">
        <v>3</v>
      </c>
      <c r="F63" s="49">
        <v>5</v>
      </c>
      <c r="G63" s="49">
        <v>0</v>
      </c>
      <c r="H63" s="49">
        <v>0</v>
      </c>
      <c r="I63" s="49">
        <v>0</v>
      </c>
      <c r="J63" s="49">
        <v>1</v>
      </c>
      <c r="K63" s="49">
        <v>0</v>
      </c>
      <c r="L63" s="49">
        <v>0</v>
      </c>
      <c r="M63" s="49">
        <v>66</v>
      </c>
      <c r="N63" s="49">
        <v>0</v>
      </c>
      <c r="O63" s="17">
        <f t="shared" si="0"/>
        <v>74</v>
      </c>
      <c r="P63" s="17">
        <f t="shared" si="1"/>
        <v>140</v>
      </c>
      <c r="R63" s="19"/>
      <c r="S63" s="19"/>
      <c r="T63"/>
    </row>
    <row r="64" spans="2:20" ht="23.1" customHeight="1" x14ac:dyDescent="0.25">
      <c r="B64" s="44" t="s">
        <v>109</v>
      </c>
      <c r="C64" s="49">
        <v>75</v>
      </c>
      <c r="D64" s="49">
        <v>6</v>
      </c>
      <c r="E64" s="49">
        <v>3</v>
      </c>
      <c r="F64" s="49">
        <v>6</v>
      </c>
      <c r="G64" s="49">
        <v>1</v>
      </c>
      <c r="H64" s="49">
        <v>0</v>
      </c>
      <c r="I64" s="49">
        <v>3</v>
      </c>
      <c r="J64" s="49">
        <v>0</v>
      </c>
      <c r="K64" s="49">
        <v>0</v>
      </c>
      <c r="L64" s="49">
        <v>0</v>
      </c>
      <c r="M64" s="49">
        <v>73</v>
      </c>
      <c r="N64" s="49">
        <v>0</v>
      </c>
      <c r="O64" s="17">
        <f t="shared" si="0"/>
        <v>94</v>
      </c>
      <c r="P64" s="17">
        <f t="shared" si="1"/>
        <v>167</v>
      </c>
      <c r="R64" s="19"/>
      <c r="S64" s="19"/>
      <c r="T64"/>
    </row>
    <row r="65" spans="2:20" ht="23.1" customHeight="1" x14ac:dyDescent="0.25">
      <c r="B65" s="44" t="s">
        <v>158</v>
      </c>
      <c r="C65" s="49">
        <v>63</v>
      </c>
      <c r="D65" s="49">
        <v>6</v>
      </c>
      <c r="E65" s="49">
        <v>1</v>
      </c>
      <c r="F65" s="49">
        <v>3</v>
      </c>
      <c r="G65" s="49">
        <v>0</v>
      </c>
      <c r="H65" s="49">
        <v>0</v>
      </c>
      <c r="I65" s="49">
        <v>2</v>
      </c>
      <c r="J65" s="49">
        <v>2</v>
      </c>
      <c r="K65" s="49">
        <v>0</v>
      </c>
      <c r="L65" s="49">
        <v>0</v>
      </c>
      <c r="M65" s="49">
        <v>51</v>
      </c>
      <c r="N65" s="49">
        <v>0</v>
      </c>
      <c r="O65" s="17">
        <f t="shared" si="0"/>
        <v>77</v>
      </c>
      <c r="P65" s="17">
        <f t="shared" si="1"/>
        <v>128</v>
      </c>
      <c r="R65" s="19"/>
      <c r="S65" s="19"/>
      <c r="T65"/>
    </row>
    <row r="66" spans="2:20" ht="23.1" customHeight="1" x14ac:dyDescent="0.25">
      <c r="B66" s="44" t="s">
        <v>103</v>
      </c>
      <c r="C66" s="49">
        <v>62</v>
      </c>
      <c r="D66" s="49">
        <v>6</v>
      </c>
      <c r="E66" s="49">
        <v>4</v>
      </c>
      <c r="F66" s="49">
        <v>7</v>
      </c>
      <c r="G66" s="49">
        <v>2</v>
      </c>
      <c r="H66" s="49">
        <v>0</v>
      </c>
      <c r="I66" s="49">
        <v>0</v>
      </c>
      <c r="J66" s="49">
        <v>2</v>
      </c>
      <c r="K66" s="49">
        <v>1</v>
      </c>
      <c r="L66" s="49">
        <v>0</v>
      </c>
      <c r="M66" s="49">
        <v>43</v>
      </c>
      <c r="N66" s="49">
        <v>0</v>
      </c>
      <c r="O66" s="17">
        <f t="shared" si="0"/>
        <v>84</v>
      </c>
      <c r="P66" s="17">
        <f t="shared" si="1"/>
        <v>127</v>
      </c>
      <c r="R66" s="19"/>
      <c r="S66" s="19"/>
      <c r="T66"/>
    </row>
    <row r="67" spans="2:20" ht="23.1" customHeight="1" x14ac:dyDescent="0.25">
      <c r="B67" s="44" t="s">
        <v>104</v>
      </c>
      <c r="C67" s="49">
        <v>46</v>
      </c>
      <c r="D67" s="49">
        <v>11</v>
      </c>
      <c r="E67" s="49">
        <v>6</v>
      </c>
      <c r="F67" s="49">
        <v>5</v>
      </c>
      <c r="G67" s="49">
        <v>0</v>
      </c>
      <c r="H67" s="49">
        <v>1</v>
      </c>
      <c r="I67" s="49">
        <v>0</v>
      </c>
      <c r="J67" s="49">
        <v>0</v>
      </c>
      <c r="K67" s="49">
        <v>0</v>
      </c>
      <c r="L67" s="49">
        <v>0</v>
      </c>
      <c r="M67" s="49">
        <v>47</v>
      </c>
      <c r="N67" s="49">
        <v>0</v>
      </c>
      <c r="O67" s="17">
        <f t="shared" si="0"/>
        <v>69</v>
      </c>
      <c r="P67" s="17">
        <f t="shared" si="1"/>
        <v>116</v>
      </c>
      <c r="R67" s="19"/>
      <c r="S67" s="19"/>
      <c r="T67"/>
    </row>
    <row r="68" spans="2:20" ht="23.1" customHeight="1" x14ac:dyDescent="0.25">
      <c r="B68" s="44" t="s">
        <v>105</v>
      </c>
      <c r="C68" s="49">
        <v>60</v>
      </c>
      <c r="D68" s="49">
        <v>4</v>
      </c>
      <c r="E68" s="49">
        <v>6</v>
      </c>
      <c r="F68" s="49">
        <v>11</v>
      </c>
      <c r="G68" s="49">
        <v>0</v>
      </c>
      <c r="H68" s="49">
        <v>0</v>
      </c>
      <c r="I68" s="49">
        <v>2</v>
      </c>
      <c r="J68" s="49">
        <v>1</v>
      </c>
      <c r="K68" s="49">
        <v>0</v>
      </c>
      <c r="L68" s="49">
        <v>0</v>
      </c>
      <c r="M68" s="49">
        <v>47</v>
      </c>
      <c r="N68" s="49">
        <v>0</v>
      </c>
      <c r="O68" s="17">
        <f t="shared" si="0"/>
        <v>84</v>
      </c>
      <c r="P68" s="17">
        <f t="shared" si="1"/>
        <v>131</v>
      </c>
      <c r="R68" s="19"/>
      <c r="S68" s="19"/>
      <c r="T68"/>
    </row>
    <row r="69" spans="2:20" ht="23.1" customHeight="1" x14ac:dyDescent="0.25">
      <c r="B69" s="44" t="s">
        <v>106</v>
      </c>
      <c r="C69" s="49">
        <v>36</v>
      </c>
      <c r="D69" s="49">
        <v>5</v>
      </c>
      <c r="E69" s="49">
        <v>7</v>
      </c>
      <c r="F69" s="49">
        <v>4</v>
      </c>
      <c r="G69" s="49">
        <v>0</v>
      </c>
      <c r="H69" s="49">
        <v>0</v>
      </c>
      <c r="I69" s="49">
        <v>0</v>
      </c>
      <c r="J69" s="49">
        <v>1</v>
      </c>
      <c r="K69" s="49">
        <v>0</v>
      </c>
      <c r="L69" s="49">
        <v>0</v>
      </c>
      <c r="M69" s="49">
        <v>31</v>
      </c>
      <c r="N69" s="49">
        <v>0</v>
      </c>
      <c r="O69" s="17">
        <f t="shared" si="0"/>
        <v>53</v>
      </c>
      <c r="P69" s="17">
        <f t="shared" si="1"/>
        <v>84</v>
      </c>
      <c r="R69" s="19"/>
      <c r="S69" s="19"/>
      <c r="T69"/>
    </row>
    <row r="70" spans="2:20" ht="23.1" customHeight="1" x14ac:dyDescent="0.25">
      <c r="B70" s="44" t="s">
        <v>110</v>
      </c>
      <c r="C70" s="49">
        <v>64</v>
      </c>
      <c r="D70" s="49">
        <v>4</v>
      </c>
      <c r="E70" s="49">
        <v>1</v>
      </c>
      <c r="F70" s="49">
        <v>9</v>
      </c>
      <c r="G70" s="49">
        <v>0</v>
      </c>
      <c r="H70" s="49">
        <v>0</v>
      </c>
      <c r="I70" s="49">
        <v>0</v>
      </c>
      <c r="J70" s="49">
        <v>0</v>
      </c>
      <c r="K70" s="49">
        <v>0</v>
      </c>
      <c r="L70" s="49">
        <v>0</v>
      </c>
      <c r="M70" s="49">
        <v>45</v>
      </c>
      <c r="N70" s="49">
        <v>0</v>
      </c>
      <c r="O70" s="17">
        <f t="shared" si="0"/>
        <v>78</v>
      </c>
      <c r="P70" s="17">
        <f t="shared" si="1"/>
        <v>123</v>
      </c>
      <c r="R70" s="19"/>
      <c r="S70" s="19"/>
      <c r="T70"/>
    </row>
    <row r="71" spans="2:20" ht="23.1" customHeight="1" x14ac:dyDescent="0.25">
      <c r="B71" s="44" t="s">
        <v>111</v>
      </c>
      <c r="C71" s="49">
        <v>60</v>
      </c>
      <c r="D71" s="49">
        <v>6</v>
      </c>
      <c r="E71" s="49">
        <v>2</v>
      </c>
      <c r="F71" s="49">
        <v>6</v>
      </c>
      <c r="G71" s="49">
        <v>0</v>
      </c>
      <c r="H71" s="49">
        <v>0</v>
      </c>
      <c r="I71" s="49">
        <v>2</v>
      </c>
      <c r="J71" s="49">
        <v>0</v>
      </c>
      <c r="K71" s="49">
        <v>2</v>
      </c>
      <c r="L71" s="49">
        <v>0</v>
      </c>
      <c r="M71" s="49">
        <v>60</v>
      </c>
      <c r="N71" s="49">
        <v>0</v>
      </c>
      <c r="O71" s="17">
        <f t="shared" si="0"/>
        <v>78</v>
      </c>
      <c r="P71" s="17">
        <f t="shared" si="1"/>
        <v>138</v>
      </c>
      <c r="R71" s="19"/>
      <c r="S71" s="19"/>
      <c r="T71"/>
    </row>
    <row r="72" spans="2:20" ht="23.1" customHeight="1" x14ac:dyDescent="0.25">
      <c r="B72" s="44" t="s">
        <v>112</v>
      </c>
      <c r="C72" s="49">
        <v>60</v>
      </c>
      <c r="D72" s="49">
        <v>6</v>
      </c>
      <c r="E72" s="49">
        <v>5</v>
      </c>
      <c r="F72" s="49">
        <v>5</v>
      </c>
      <c r="G72" s="49">
        <v>0</v>
      </c>
      <c r="H72" s="49">
        <v>0</v>
      </c>
      <c r="I72" s="49">
        <v>2</v>
      </c>
      <c r="J72" s="49">
        <v>0</v>
      </c>
      <c r="K72" s="49">
        <v>0</v>
      </c>
      <c r="L72" s="49">
        <v>0</v>
      </c>
      <c r="M72" s="49">
        <v>45</v>
      </c>
      <c r="N72" s="49">
        <v>0</v>
      </c>
      <c r="O72" s="17">
        <f t="shared" si="0"/>
        <v>78</v>
      </c>
      <c r="P72" s="17">
        <f t="shared" si="1"/>
        <v>123</v>
      </c>
      <c r="R72" s="19"/>
      <c r="S72" s="19"/>
      <c r="T72"/>
    </row>
    <row r="73" spans="2:20" ht="23.1" customHeight="1" x14ac:dyDescent="0.25">
      <c r="B73" s="44" t="s">
        <v>113</v>
      </c>
      <c r="C73" s="49">
        <v>90</v>
      </c>
      <c r="D73" s="49">
        <v>8</v>
      </c>
      <c r="E73" s="49">
        <v>6</v>
      </c>
      <c r="F73" s="49">
        <v>3</v>
      </c>
      <c r="G73" s="49">
        <v>0</v>
      </c>
      <c r="H73" s="49">
        <v>0</v>
      </c>
      <c r="I73" s="49">
        <v>1</v>
      </c>
      <c r="J73" s="49">
        <v>0</v>
      </c>
      <c r="K73" s="49">
        <v>0</v>
      </c>
      <c r="L73" s="49">
        <v>0</v>
      </c>
      <c r="M73" s="49">
        <v>55</v>
      </c>
      <c r="N73" s="49">
        <v>0</v>
      </c>
      <c r="O73" s="17">
        <f t="shared" si="0"/>
        <v>108</v>
      </c>
      <c r="P73" s="17">
        <f t="shared" si="1"/>
        <v>163</v>
      </c>
      <c r="R73" s="19"/>
      <c r="S73" s="19"/>
      <c r="T73"/>
    </row>
    <row r="74" spans="2:20" ht="23.1" customHeight="1" x14ac:dyDescent="0.25">
      <c r="B74" s="44" t="s">
        <v>114</v>
      </c>
      <c r="C74" s="49">
        <v>64</v>
      </c>
      <c r="D74" s="49">
        <v>4</v>
      </c>
      <c r="E74" s="49">
        <v>1</v>
      </c>
      <c r="F74" s="49">
        <v>3</v>
      </c>
      <c r="G74" s="49">
        <v>0</v>
      </c>
      <c r="H74" s="49">
        <v>0</v>
      </c>
      <c r="I74" s="49">
        <v>1</v>
      </c>
      <c r="J74" s="49">
        <v>0</v>
      </c>
      <c r="K74" s="49">
        <v>0</v>
      </c>
      <c r="L74" s="49">
        <v>0</v>
      </c>
      <c r="M74" s="49">
        <v>46</v>
      </c>
      <c r="N74" s="49">
        <v>0</v>
      </c>
      <c r="O74" s="17">
        <f t="shared" ref="O74:O105" si="35">SUM(C74:L74,N74)</f>
        <v>73</v>
      </c>
      <c r="P74" s="17">
        <f t="shared" ref="P74:P105" si="36">SUM(C74:N74)</f>
        <v>119</v>
      </c>
      <c r="R74" s="19"/>
      <c r="S74" s="19"/>
      <c r="T74"/>
    </row>
    <row r="75" spans="2:20" ht="23.1" customHeight="1" x14ac:dyDescent="0.25">
      <c r="B75" s="44" t="s">
        <v>115</v>
      </c>
      <c r="C75" s="49">
        <v>47</v>
      </c>
      <c r="D75" s="49">
        <v>5</v>
      </c>
      <c r="E75" s="49">
        <v>1</v>
      </c>
      <c r="F75" s="49">
        <v>2</v>
      </c>
      <c r="G75" s="49">
        <v>0</v>
      </c>
      <c r="H75" s="49">
        <v>0</v>
      </c>
      <c r="I75" s="49">
        <v>2</v>
      </c>
      <c r="J75" s="49">
        <v>0</v>
      </c>
      <c r="K75" s="49">
        <v>0</v>
      </c>
      <c r="L75" s="49">
        <v>0</v>
      </c>
      <c r="M75" s="49">
        <v>43</v>
      </c>
      <c r="N75" s="49">
        <v>0</v>
      </c>
      <c r="O75" s="17">
        <f t="shared" si="35"/>
        <v>57</v>
      </c>
      <c r="P75" s="17">
        <f t="shared" si="36"/>
        <v>100</v>
      </c>
      <c r="R75" s="19"/>
      <c r="S75" s="19"/>
      <c r="T75"/>
    </row>
    <row r="76" spans="2:20" ht="23.1" customHeight="1" x14ac:dyDescent="0.25">
      <c r="B76" s="44" t="s">
        <v>116</v>
      </c>
      <c r="C76" s="49">
        <v>37</v>
      </c>
      <c r="D76" s="49">
        <v>7</v>
      </c>
      <c r="E76" s="49">
        <v>1</v>
      </c>
      <c r="F76" s="49">
        <v>4</v>
      </c>
      <c r="G76" s="49">
        <v>0</v>
      </c>
      <c r="H76" s="49">
        <v>0</v>
      </c>
      <c r="I76" s="49">
        <v>1</v>
      </c>
      <c r="J76" s="49">
        <v>0</v>
      </c>
      <c r="K76" s="49">
        <v>0</v>
      </c>
      <c r="L76" s="49">
        <v>0</v>
      </c>
      <c r="M76" s="49">
        <v>23</v>
      </c>
      <c r="N76" s="49">
        <v>0</v>
      </c>
      <c r="O76" s="17">
        <f t="shared" si="35"/>
        <v>50</v>
      </c>
      <c r="P76" s="17">
        <f t="shared" si="36"/>
        <v>73</v>
      </c>
      <c r="R76" s="19"/>
      <c r="S76" s="19"/>
      <c r="T76"/>
    </row>
    <row r="77" spans="2:20" ht="23.1" customHeight="1" x14ac:dyDescent="0.25">
      <c r="B77" s="44" t="s">
        <v>117</v>
      </c>
      <c r="C77" s="49">
        <v>46</v>
      </c>
      <c r="D77" s="49">
        <v>8</v>
      </c>
      <c r="E77" s="49">
        <v>3</v>
      </c>
      <c r="F77" s="49">
        <v>4</v>
      </c>
      <c r="G77" s="49">
        <v>1</v>
      </c>
      <c r="H77" s="49">
        <v>0</v>
      </c>
      <c r="I77" s="49">
        <v>0</v>
      </c>
      <c r="J77" s="49">
        <v>0</v>
      </c>
      <c r="K77" s="49">
        <v>0</v>
      </c>
      <c r="L77" s="49">
        <v>0</v>
      </c>
      <c r="M77" s="49">
        <v>28</v>
      </c>
      <c r="N77" s="49">
        <v>0</v>
      </c>
      <c r="O77" s="17">
        <f t="shared" si="35"/>
        <v>62</v>
      </c>
      <c r="P77" s="17">
        <f t="shared" si="36"/>
        <v>90</v>
      </c>
      <c r="R77" s="19"/>
      <c r="S77" s="19"/>
      <c r="T77"/>
    </row>
    <row r="78" spans="2:20" ht="23.1" customHeight="1" x14ac:dyDescent="0.25">
      <c r="B78" s="45" t="s">
        <v>118</v>
      </c>
      <c r="C78" s="49">
        <v>26</v>
      </c>
      <c r="D78" s="49">
        <v>2</v>
      </c>
      <c r="E78" s="49">
        <v>2</v>
      </c>
      <c r="F78" s="49">
        <v>2</v>
      </c>
      <c r="G78" s="49">
        <v>0</v>
      </c>
      <c r="H78" s="49">
        <v>0</v>
      </c>
      <c r="I78" s="49">
        <v>2</v>
      </c>
      <c r="J78" s="49">
        <v>1</v>
      </c>
      <c r="K78" s="49">
        <v>0</v>
      </c>
      <c r="L78" s="49">
        <v>0</v>
      </c>
      <c r="M78" s="49">
        <v>16</v>
      </c>
      <c r="N78" s="49">
        <v>0</v>
      </c>
      <c r="O78" s="17">
        <f t="shared" si="35"/>
        <v>35</v>
      </c>
      <c r="P78" s="17">
        <f t="shared" si="36"/>
        <v>51</v>
      </c>
      <c r="R78" s="19"/>
      <c r="S78" s="19"/>
      <c r="T78"/>
    </row>
    <row r="79" spans="2:20" ht="23.1" customHeight="1" x14ac:dyDescent="0.25">
      <c r="B79" s="44" t="s">
        <v>119</v>
      </c>
      <c r="C79" s="49">
        <v>38</v>
      </c>
      <c r="D79" s="49">
        <v>2</v>
      </c>
      <c r="E79" s="49">
        <v>5</v>
      </c>
      <c r="F79" s="49">
        <v>2</v>
      </c>
      <c r="G79" s="49">
        <v>0</v>
      </c>
      <c r="H79" s="49">
        <v>0</v>
      </c>
      <c r="I79" s="49">
        <v>2</v>
      </c>
      <c r="J79" s="49">
        <v>0</v>
      </c>
      <c r="K79" s="49">
        <v>1</v>
      </c>
      <c r="L79" s="49">
        <v>0</v>
      </c>
      <c r="M79" s="49">
        <v>19</v>
      </c>
      <c r="N79" s="49">
        <v>0</v>
      </c>
      <c r="O79" s="17">
        <f t="shared" si="35"/>
        <v>50</v>
      </c>
      <c r="P79" s="17">
        <f t="shared" si="36"/>
        <v>69</v>
      </c>
      <c r="R79" s="19"/>
      <c r="S79" s="19"/>
      <c r="T79"/>
    </row>
    <row r="80" spans="2:20" ht="23.1" customHeight="1" x14ac:dyDescent="0.25">
      <c r="B80" s="46" t="s">
        <v>120</v>
      </c>
      <c r="C80" s="49">
        <v>33</v>
      </c>
      <c r="D80" s="49">
        <v>4</v>
      </c>
      <c r="E80" s="49">
        <v>2</v>
      </c>
      <c r="F80" s="49">
        <v>5</v>
      </c>
      <c r="G80" s="49">
        <v>0</v>
      </c>
      <c r="H80" s="49">
        <v>0</v>
      </c>
      <c r="I80" s="49">
        <v>1</v>
      </c>
      <c r="J80" s="49">
        <v>1</v>
      </c>
      <c r="K80" s="49">
        <v>0</v>
      </c>
      <c r="L80" s="49">
        <v>0</v>
      </c>
      <c r="M80" s="49">
        <v>26</v>
      </c>
      <c r="N80" s="49">
        <v>0</v>
      </c>
      <c r="O80" s="17">
        <f t="shared" si="35"/>
        <v>46</v>
      </c>
      <c r="P80" s="17">
        <f t="shared" si="36"/>
        <v>72</v>
      </c>
      <c r="R80" s="19"/>
      <c r="S80" s="19"/>
      <c r="T80"/>
    </row>
    <row r="81" spans="2:20" ht="23.1" customHeight="1" x14ac:dyDescent="0.25">
      <c r="B81" s="44" t="s">
        <v>121</v>
      </c>
      <c r="C81" s="49">
        <v>33</v>
      </c>
      <c r="D81" s="49">
        <v>5</v>
      </c>
      <c r="E81" s="49">
        <v>3</v>
      </c>
      <c r="F81" s="49">
        <v>3</v>
      </c>
      <c r="G81" s="49">
        <v>0</v>
      </c>
      <c r="H81" s="49">
        <v>0</v>
      </c>
      <c r="I81" s="49">
        <v>0</v>
      </c>
      <c r="J81" s="49">
        <v>0</v>
      </c>
      <c r="K81" s="49">
        <v>0</v>
      </c>
      <c r="L81" s="49">
        <v>0</v>
      </c>
      <c r="M81" s="49">
        <v>19</v>
      </c>
      <c r="N81" s="49">
        <v>0</v>
      </c>
      <c r="O81" s="17">
        <f t="shared" si="35"/>
        <v>44</v>
      </c>
      <c r="P81" s="17">
        <f t="shared" si="36"/>
        <v>63</v>
      </c>
      <c r="R81" s="19"/>
      <c r="S81" s="19"/>
      <c r="T81"/>
    </row>
    <row r="82" spans="2:20" ht="23.1" customHeight="1" x14ac:dyDescent="0.25">
      <c r="B82" s="45" t="s">
        <v>122</v>
      </c>
      <c r="C82" s="49">
        <v>35</v>
      </c>
      <c r="D82" s="49">
        <v>1</v>
      </c>
      <c r="E82" s="49">
        <v>5</v>
      </c>
      <c r="F82" s="49">
        <v>2</v>
      </c>
      <c r="G82" s="49">
        <v>0</v>
      </c>
      <c r="H82" s="49">
        <v>0</v>
      </c>
      <c r="I82" s="49">
        <v>0</v>
      </c>
      <c r="J82" s="49">
        <v>0</v>
      </c>
      <c r="K82" s="49">
        <v>0</v>
      </c>
      <c r="L82" s="49">
        <v>0</v>
      </c>
      <c r="M82" s="49">
        <v>21</v>
      </c>
      <c r="N82" s="49">
        <v>0</v>
      </c>
      <c r="O82" s="17">
        <f t="shared" si="35"/>
        <v>43</v>
      </c>
      <c r="P82" s="17">
        <f t="shared" si="36"/>
        <v>64</v>
      </c>
      <c r="R82" s="19"/>
      <c r="S82" s="19"/>
      <c r="T82"/>
    </row>
    <row r="83" spans="2:20" ht="23.1" customHeight="1" x14ac:dyDescent="0.25">
      <c r="B83" s="44" t="s">
        <v>123</v>
      </c>
      <c r="C83" s="49">
        <v>25</v>
      </c>
      <c r="D83" s="49">
        <v>3</v>
      </c>
      <c r="E83" s="49">
        <v>8</v>
      </c>
      <c r="F83" s="49">
        <v>0</v>
      </c>
      <c r="G83" s="49">
        <v>0</v>
      </c>
      <c r="H83" s="49">
        <v>0</v>
      </c>
      <c r="I83" s="49">
        <v>0</v>
      </c>
      <c r="J83" s="49">
        <v>0</v>
      </c>
      <c r="K83" s="49">
        <v>0</v>
      </c>
      <c r="L83" s="49">
        <v>0</v>
      </c>
      <c r="M83" s="49">
        <v>26</v>
      </c>
      <c r="N83" s="49">
        <v>0</v>
      </c>
      <c r="O83" s="17">
        <f t="shared" si="35"/>
        <v>36</v>
      </c>
      <c r="P83" s="17">
        <f t="shared" si="36"/>
        <v>62</v>
      </c>
      <c r="R83" s="19"/>
      <c r="S83" s="19"/>
      <c r="T83"/>
    </row>
    <row r="84" spans="2:20" ht="23.1" customHeight="1" x14ac:dyDescent="0.25">
      <c r="B84" s="46" t="s">
        <v>124</v>
      </c>
      <c r="C84" s="49">
        <v>26</v>
      </c>
      <c r="D84" s="49">
        <v>4</v>
      </c>
      <c r="E84" s="49">
        <v>2</v>
      </c>
      <c r="F84" s="49">
        <v>0</v>
      </c>
      <c r="G84" s="49">
        <v>0</v>
      </c>
      <c r="H84" s="49">
        <v>0</v>
      </c>
      <c r="I84" s="49">
        <v>0</v>
      </c>
      <c r="J84" s="49">
        <v>3</v>
      </c>
      <c r="K84" s="49">
        <v>0</v>
      </c>
      <c r="L84" s="49">
        <v>0</v>
      </c>
      <c r="M84" s="49">
        <v>19</v>
      </c>
      <c r="N84" s="49">
        <v>0</v>
      </c>
      <c r="O84" s="17">
        <f t="shared" si="35"/>
        <v>35</v>
      </c>
      <c r="P84" s="17">
        <f t="shared" si="36"/>
        <v>54</v>
      </c>
      <c r="R84" s="19"/>
      <c r="S84" s="19"/>
      <c r="T84"/>
    </row>
    <row r="85" spans="2:20" ht="23.1" customHeight="1" x14ac:dyDescent="0.25">
      <c r="B85" s="44" t="s">
        <v>125</v>
      </c>
      <c r="C85" s="49">
        <v>22</v>
      </c>
      <c r="D85" s="49">
        <v>0</v>
      </c>
      <c r="E85" s="49">
        <v>0</v>
      </c>
      <c r="F85" s="49">
        <v>0</v>
      </c>
      <c r="G85" s="49">
        <v>0</v>
      </c>
      <c r="H85" s="49">
        <v>0</v>
      </c>
      <c r="I85" s="49">
        <v>0</v>
      </c>
      <c r="J85" s="49">
        <v>1</v>
      </c>
      <c r="K85" s="49">
        <v>0</v>
      </c>
      <c r="L85" s="49">
        <v>0</v>
      </c>
      <c r="M85" s="49">
        <v>21</v>
      </c>
      <c r="N85" s="49">
        <v>0</v>
      </c>
      <c r="O85" s="17">
        <f t="shared" si="35"/>
        <v>23</v>
      </c>
      <c r="P85" s="17">
        <f t="shared" si="36"/>
        <v>44</v>
      </c>
      <c r="R85" s="19"/>
      <c r="S85" s="19"/>
      <c r="T85"/>
    </row>
    <row r="86" spans="2:20" ht="23.1" customHeight="1" x14ac:dyDescent="0.25">
      <c r="B86" s="45" t="s">
        <v>126</v>
      </c>
      <c r="C86" s="49">
        <v>20</v>
      </c>
      <c r="D86" s="49">
        <v>4</v>
      </c>
      <c r="E86" s="49">
        <v>0</v>
      </c>
      <c r="F86" s="49">
        <v>0</v>
      </c>
      <c r="G86" s="49">
        <v>0</v>
      </c>
      <c r="H86" s="49">
        <v>0</v>
      </c>
      <c r="I86" s="49">
        <v>1</v>
      </c>
      <c r="J86" s="49">
        <v>0</v>
      </c>
      <c r="K86" s="49">
        <v>0</v>
      </c>
      <c r="L86" s="49">
        <v>0</v>
      </c>
      <c r="M86" s="49">
        <v>22</v>
      </c>
      <c r="N86" s="49">
        <v>0</v>
      </c>
      <c r="O86" s="17">
        <f t="shared" si="35"/>
        <v>25</v>
      </c>
      <c r="P86" s="17">
        <f t="shared" si="36"/>
        <v>47</v>
      </c>
      <c r="R86" s="19"/>
      <c r="S86" s="19"/>
      <c r="T86"/>
    </row>
    <row r="87" spans="2:20" ht="23.1" customHeight="1" x14ac:dyDescent="0.25">
      <c r="B87" s="44" t="s">
        <v>127</v>
      </c>
      <c r="C87" s="49">
        <v>16</v>
      </c>
      <c r="D87" s="49">
        <v>0</v>
      </c>
      <c r="E87" s="49">
        <v>1</v>
      </c>
      <c r="F87" s="49">
        <v>2</v>
      </c>
      <c r="G87" s="49">
        <v>0</v>
      </c>
      <c r="H87" s="49">
        <v>0</v>
      </c>
      <c r="I87" s="49">
        <v>1</v>
      </c>
      <c r="J87" s="49">
        <v>1</v>
      </c>
      <c r="K87" s="49">
        <v>0</v>
      </c>
      <c r="L87" s="49">
        <v>1</v>
      </c>
      <c r="M87" s="49">
        <v>6</v>
      </c>
      <c r="N87" s="49">
        <v>0</v>
      </c>
      <c r="O87" s="17">
        <f t="shared" si="35"/>
        <v>22</v>
      </c>
      <c r="P87" s="17">
        <f t="shared" si="36"/>
        <v>28</v>
      </c>
      <c r="R87" s="19"/>
      <c r="S87" s="19"/>
      <c r="T87"/>
    </row>
    <row r="88" spans="2:20" ht="23.1" customHeight="1" x14ac:dyDescent="0.25">
      <c r="B88" s="46" t="s">
        <v>128</v>
      </c>
      <c r="C88" s="49">
        <v>15</v>
      </c>
      <c r="D88" s="49">
        <v>5</v>
      </c>
      <c r="E88" s="49">
        <v>2</v>
      </c>
      <c r="F88" s="49">
        <v>0</v>
      </c>
      <c r="G88" s="49">
        <v>0</v>
      </c>
      <c r="H88" s="49">
        <v>0</v>
      </c>
      <c r="I88" s="49">
        <v>1</v>
      </c>
      <c r="J88" s="49">
        <v>1</v>
      </c>
      <c r="K88" s="49">
        <v>0</v>
      </c>
      <c r="L88" s="49">
        <v>0</v>
      </c>
      <c r="M88" s="49">
        <v>24</v>
      </c>
      <c r="N88" s="49">
        <v>0</v>
      </c>
      <c r="O88" s="17">
        <f t="shared" si="35"/>
        <v>24</v>
      </c>
      <c r="P88" s="17">
        <f t="shared" si="36"/>
        <v>48</v>
      </c>
      <c r="R88" s="19"/>
      <c r="S88" s="19"/>
      <c r="T88"/>
    </row>
    <row r="89" spans="2:20" ht="23.1" customHeight="1" x14ac:dyDescent="0.25">
      <c r="B89" s="44" t="s">
        <v>129</v>
      </c>
      <c r="C89" s="49">
        <v>12</v>
      </c>
      <c r="D89" s="49">
        <v>2</v>
      </c>
      <c r="E89" s="49">
        <v>2</v>
      </c>
      <c r="F89" s="49">
        <v>0</v>
      </c>
      <c r="G89" s="49">
        <v>0</v>
      </c>
      <c r="H89" s="49">
        <v>0</v>
      </c>
      <c r="I89" s="49">
        <v>0</v>
      </c>
      <c r="J89" s="49">
        <v>4</v>
      </c>
      <c r="K89" s="49">
        <v>0</v>
      </c>
      <c r="L89" s="49">
        <v>0</v>
      </c>
      <c r="M89" s="49">
        <v>6</v>
      </c>
      <c r="N89" s="49">
        <v>0</v>
      </c>
      <c r="O89" s="17">
        <f t="shared" si="35"/>
        <v>20</v>
      </c>
      <c r="P89" s="17">
        <f t="shared" si="36"/>
        <v>26</v>
      </c>
      <c r="R89" s="19"/>
      <c r="S89" s="19"/>
      <c r="T89"/>
    </row>
    <row r="90" spans="2:20" ht="23.1" customHeight="1" x14ac:dyDescent="0.25">
      <c r="B90" s="45" t="s">
        <v>130</v>
      </c>
      <c r="C90" s="49">
        <v>10</v>
      </c>
      <c r="D90" s="49">
        <v>0</v>
      </c>
      <c r="E90" s="49">
        <v>0</v>
      </c>
      <c r="F90" s="49">
        <v>0</v>
      </c>
      <c r="G90" s="49">
        <v>0</v>
      </c>
      <c r="H90" s="49">
        <v>0</v>
      </c>
      <c r="I90" s="49">
        <v>0</v>
      </c>
      <c r="J90" s="49">
        <v>0</v>
      </c>
      <c r="K90" s="49">
        <v>0</v>
      </c>
      <c r="L90" s="49">
        <v>0</v>
      </c>
      <c r="M90" s="49">
        <v>8</v>
      </c>
      <c r="N90" s="49">
        <v>0</v>
      </c>
      <c r="O90" s="17">
        <f t="shared" si="35"/>
        <v>10</v>
      </c>
      <c r="P90" s="17">
        <f t="shared" si="36"/>
        <v>18</v>
      </c>
      <c r="R90" s="19"/>
      <c r="S90" s="19"/>
      <c r="T90"/>
    </row>
    <row r="91" spans="2:20" ht="23.1" customHeight="1" x14ac:dyDescent="0.25">
      <c r="B91" s="44" t="s">
        <v>131</v>
      </c>
      <c r="C91" s="49">
        <v>8</v>
      </c>
      <c r="D91" s="49">
        <v>1</v>
      </c>
      <c r="E91" s="49">
        <v>0</v>
      </c>
      <c r="F91" s="49">
        <v>0</v>
      </c>
      <c r="G91" s="49">
        <v>0</v>
      </c>
      <c r="H91" s="49">
        <v>0</v>
      </c>
      <c r="I91" s="49">
        <v>0</v>
      </c>
      <c r="J91" s="49">
        <v>1</v>
      </c>
      <c r="K91" s="49">
        <v>0</v>
      </c>
      <c r="L91" s="49">
        <v>0</v>
      </c>
      <c r="M91" s="49">
        <v>10</v>
      </c>
      <c r="N91" s="49">
        <v>0</v>
      </c>
      <c r="O91" s="17">
        <f t="shared" si="35"/>
        <v>10</v>
      </c>
      <c r="P91" s="17">
        <f t="shared" si="36"/>
        <v>20</v>
      </c>
      <c r="R91" s="19"/>
      <c r="S91" s="19"/>
      <c r="T91"/>
    </row>
    <row r="92" spans="2:20" ht="23.1" customHeight="1" x14ac:dyDescent="0.25">
      <c r="B92" s="46" t="s">
        <v>132</v>
      </c>
      <c r="C92" s="49">
        <v>8</v>
      </c>
      <c r="D92" s="49">
        <v>10</v>
      </c>
      <c r="E92" s="49">
        <v>2</v>
      </c>
      <c r="F92" s="49">
        <v>1</v>
      </c>
      <c r="G92" s="49">
        <v>0</v>
      </c>
      <c r="H92" s="49">
        <v>0</v>
      </c>
      <c r="I92" s="49">
        <v>2</v>
      </c>
      <c r="J92" s="49">
        <v>1</v>
      </c>
      <c r="K92" s="49">
        <v>0</v>
      </c>
      <c r="L92" s="49">
        <v>0</v>
      </c>
      <c r="M92" s="49">
        <v>11</v>
      </c>
      <c r="N92" s="49">
        <v>0</v>
      </c>
      <c r="O92" s="17">
        <f t="shared" si="35"/>
        <v>24</v>
      </c>
      <c r="P92" s="17">
        <f t="shared" si="36"/>
        <v>35</v>
      </c>
      <c r="R92" s="19"/>
      <c r="S92" s="19"/>
      <c r="T92"/>
    </row>
    <row r="93" spans="2:20" ht="23.1" customHeight="1" x14ac:dyDescent="0.25">
      <c r="B93" s="44" t="s">
        <v>133</v>
      </c>
      <c r="C93" s="49">
        <v>10</v>
      </c>
      <c r="D93" s="49">
        <v>7</v>
      </c>
      <c r="E93" s="49">
        <v>3</v>
      </c>
      <c r="F93" s="49">
        <v>2</v>
      </c>
      <c r="G93" s="49">
        <v>0</v>
      </c>
      <c r="H93" s="49">
        <v>0</v>
      </c>
      <c r="I93" s="49">
        <v>0</v>
      </c>
      <c r="J93" s="49">
        <v>1</v>
      </c>
      <c r="K93" s="49">
        <v>0</v>
      </c>
      <c r="L93" s="49">
        <v>0</v>
      </c>
      <c r="M93" s="49">
        <v>14</v>
      </c>
      <c r="N93" s="49">
        <v>0</v>
      </c>
      <c r="O93" s="17">
        <f t="shared" si="35"/>
        <v>23</v>
      </c>
      <c r="P93" s="17">
        <f t="shared" si="36"/>
        <v>37</v>
      </c>
      <c r="R93" s="19"/>
      <c r="S93" s="19"/>
      <c r="T93"/>
    </row>
    <row r="94" spans="2:20" ht="23.1" customHeight="1" x14ac:dyDescent="0.25">
      <c r="B94" s="45" t="s">
        <v>134</v>
      </c>
      <c r="C94" s="49">
        <v>7</v>
      </c>
      <c r="D94" s="49">
        <v>3</v>
      </c>
      <c r="E94" s="49">
        <v>3</v>
      </c>
      <c r="F94" s="49">
        <v>2</v>
      </c>
      <c r="G94" s="49">
        <v>0</v>
      </c>
      <c r="H94" s="49">
        <v>0</v>
      </c>
      <c r="I94" s="49">
        <v>1</v>
      </c>
      <c r="J94" s="49">
        <v>0</v>
      </c>
      <c r="K94" s="49">
        <v>0</v>
      </c>
      <c r="L94" s="49">
        <v>0</v>
      </c>
      <c r="M94" s="49">
        <v>14</v>
      </c>
      <c r="N94" s="49">
        <v>0</v>
      </c>
      <c r="O94" s="17">
        <f t="shared" si="35"/>
        <v>16</v>
      </c>
      <c r="P94" s="17">
        <f t="shared" si="36"/>
        <v>30</v>
      </c>
      <c r="R94" s="19"/>
      <c r="S94" s="19"/>
      <c r="T94"/>
    </row>
    <row r="95" spans="2:20" ht="23.1" customHeight="1" x14ac:dyDescent="0.25">
      <c r="B95" s="44" t="s">
        <v>135</v>
      </c>
      <c r="C95" s="49">
        <v>6</v>
      </c>
      <c r="D95" s="49">
        <v>2</v>
      </c>
      <c r="E95" s="49">
        <v>0</v>
      </c>
      <c r="F95" s="49">
        <v>1</v>
      </c>
      <c r="G95" s="49">
        <v>0</v>
      </c>
      <c r="H95" s="49">
        <v>0</v>
      </c>
      <c r="I95" s="49">
        <v>0</v>
      </c>
      <c r="J95" s="49">
        <v>0</v>
      </c>
      <c r="K95" s="49">
        <v>0</v>
      </c>
      <c r="L95" s="49">
        <v>0</v>
      </c>
      <c r="M95" s="49">
        <v>8</v>
      </c>
      <c r="N95" s="49">
        <v>0</v>
      </c>
      <c r="O95" s="17">
        <f t="shared" si="35"/>
        <v>9</v>
      </c>
      <c r="P95" s="17">
        <f t="shared" si="36"/>
        <v>17</v>
      </c>
      <c r="R95" s="19"/>
      <c r="S95" s="19"/>
      <c r="T95"/>
    </row>
    <row r="96" spans="2:20" ht="23.1" customHeight="1" x14ac:dyDescent="0.25">
      <c r="B96" s="46" t="s">
        <v>136</v>
      </c>
      <c r="C96" s="49">
        <v>8</v>
      </c>
      <c r="D96" s="49">
        <v>0</v>
      </c>
      <c r="E96" s="49">
        <v>1</v>
      </c>
      <c r="F96" s="49">
        <v>1</v>
      </c>
      <c r="G96" s="49">
        <v>0</v>
      </c>
      <c r="H96" s="49">
        <v>0</v>
      </c>
      <c r="I96" s="49">
        <v>0</v>
      </c>
      <c r="J96" s="49">
        <v>1</v>
      </c>
      <c r="K96" s="49">
        <v>0</v>
      </c>
      <c r="L96" s="49">
        <v>0</v>
      </c>
      <c r="M96" s="49">
        <v>5</v>
      </c>
      <c r="N96" s="49">
        <v>0</v>
      </c>
      <c r="O96" s="17">
        <f t="shared" si="35"/>
        <v>11</v>
      </c>
      <c r="P96" s="17">
        <f t="shared" si="36"/>
        <v>16</v>
      </c>
      <c r="R96" s="19"/>
      <c r="S96" s="19"/>
      <c r="T96"/>
    </row>
    <row r="97" spans="2:20" ht="23.1" customHeight="1" x14ac:dyDescent="0.25">
      <c r="B97" s="44" t="s">
        <v>137</v>
      </c>
      <c r="C97" s="49">
        <v>8</v>
      </c>
      <c r="D97" s="49">
        <v>0</v>
      </c>
      <c r="E97" s="49">
        <v>0</v>
      </c>
      <c r="F97" s="49">
        <v>0</v>
      </c>
      <c r="G97" s="49">
        <v>0</v>
      </c>
      <c r="H97" s="49">
        <v>0</v>
      </c>
      <c r="I97" s="49">
        <v>0</v>
      </c>
      <c r="J97" s="49">
        <v>0</v>
      </c>
      <c r="K97" s="49">
        <v>0</v>
      </c>
      <c r="L97" s="49">
        <v>0</v>
      </c>
      <c r="M97" s="49">
        <v>6</v>
      </c>
      <c r="N97" s="49">
        <v>0</v>
      </c>
      <c r="O97" s="17">
        <f t="shared" si="35"/>
        <v>8</v>
      </c>
      <c r="P97" s="17">
        <f t="shared" si="36"/>
        <v>14</v>
      </c>
      <c r="R97" s="19"/>
      <c r="S97" s="19"/>
      <c r="T97"/>
    </row>
    <row r="98" spans="2:20" ht="23.1" customHeight="1" x14ac:dyDescent="0.25">
      <c r="B98" s="45" t="s">
        <v>138</v>
      </c>
      <c r="C98" s="49">
        <v>5</v>
      </c>
      <c r="D98" s="49">
        <v>1</v>
      </c>
      <c r="E98" s="49">
        <v>0</v>
      </c>
      <c r="F98" s="49">
        <v>0</v>
      </c>
      <c r="G98" s="49">
        <v>0</v>
      </c>
      <c r="H98" s="49">
        <v>0</v>
      </c>
      <c r="I98" s="49">
        <v>0</v>
      </c>
      <c r="J98" s="49">
        <v>0</v>
      </c>
      <c r="K98" s="49">
        <v>0</v>
      </c>
      <c r="L98" s="49">
        <v>0</v>
      </c>
      <c r="M98" s="49">
        <v>12</v>
      </c>
      <c r="N98" s="49">
        <v>0</v>
      </c>
      <c r="O98" s="17">
        <f t="shared" si="35"/>
        <v>6</v>
      </c>
      <c r="P98" s="17">
        <f t="shared" si="36"/>
        <v>18</v>
      </c>
      <c r="R98" s="19"/>
      <c r="S98" s="19"/>
      <c r="T98"/>
    </row>
    <row r="99" spans="2:20" ht="23.1" customHeight="1" x14ac:dyDescent="0.25">
      <c r="B99" s="44" t="s">
        <v>139</v>
      </c>
      <c r="C99" s="49">
        <v>2</v>
      </c>
      <c r="D99" s="49">
        <v>1</v>
      </c>
      <c r="E99" s="49">
        <v>0</v>
      </c>
      <c r="F99" s="49">
        <v>0</v>
      </c>
      <c r="G99" s="49">
        <v>0</v>
      </c>
      <c r="H99" s="49">
        <v>0</v>
      </c>
      <c r="I99" s="49">
        <v>0</v>
      </c>
      <c r="J99" s="49">
        <v>1</v>
      </c>
      <c r="K99" s="49">
        <v>0</v>
      </c>
      <c r="L99" s="49">
        <v>0</v>
      </c>
      <c r="M99" s="49">
        <v>9</v>
      </c>
      <c r="N99" s="49">
        <v>0</v>
      </c>
      <c r="O99" s="17">
        <f t="shared" si="35"/>
        <v>4</v>
      </c>
      <c r="P99" s="17">
        <f t="shared" si="36"/>
        <v>13</v>
      </c>
      <c r="R99" s="19"/>
      <c r="S99" s="19"/>
      <c r="T99"/>
    </row>
    <row r="100" spans="2:20" ht="23.1" customHeight="1" x14ac:dyDescent="0.25">
      <c r="B100" s="46" t="s">
        <v>140</v>
      </c>
      <c r="C100" s="49">
        <v>1</v>
      </c>
      <c r="D100" s="49">
        <v>1</v>
      </c>
      <c r="E100" s="49">
        <v>0</v>
      </c>
      <c r="F100" s="49">
        <v>0</v>
      </c>
      <c r="G100" s="49">
        <v>0</v>
      </c>
      <c r="H100" s="49">
        <v>0</v>
      </c>
      <c r="I100" s="49">
        <v>0</v>
      </c>
      <c r="J100" s="49">
        <v>0</v>
      </c>
      <c r="K100" s="49">
        <v>0</v>
      </c>
      <c r="L100" s="49">
        <v>0</v>
      </c>
      <c r="M100" s="49">
        <v>7</v>
      </c>
      <c r="N100" s="49">
        <v>0</v>
      </c>
      <c r="O100" s="17">
        <f t="shared" si="35"/>
        <v>2</v>
      </c>
      <c r="P100" s="17">
        <f t="shared" si="36"/>
        <v>9</v>
      </c>
      <c r="R100" s="19"/>
      <c r="S100" s="19"/>
      <c r="T100"/>
    </row>
    <row r="101" spans="2:20" ht="23.1" customHeight="1" x14ac:dyDescent="0.25">
      <c r="B101" s="44" t="s">
        <v>141</v>
      </c>
      <c r="C101" s="49">
        <v>6</v>
      </c>
      <c r="D101" s="49">
        <v>0</v>
      </c>
      <c r="E101" s="49">
        <v>0</v>
      </c>
      <c r="F101" s="49">
        <v>1</v>
      </c>
      <c r="G101" s="49">
        <v>0</v>
      </c>
      <c r="H101" s="49">
        <v>0</v>
      </c>
      <c r="I101" s="49">
        <v>1</v>
      </c>
      <c r="J101" s="49">
        <v>1</v>
      </c>
      <c r="K101" s="49">
        <v>0</v>
      </c>
      <c r="L101" s="49">
        <v>0</v>
      </c>
      <c r="M101" s="49">
        <v>9</v>
      </c>
      <c r="N101" s="49">
        <v>0</v>
      </c>
      <c r="O101" s="17">
        <f t="shared" si="35"/>
        <v>9</v>
      </c>
      <c r="P101" s="17">
        <f t="shared" si="36"/>
        <v>18</v>
      </c>
      <c r="R101" s="19"/>
      <c r="S101" s="19"/>
      <c r="T101"/>
    </row>
    <row r="102" spans="2:20" ht="23.1" customHeight="1" x14ac:dyDescent="0.25">
      <c r="B102" s="45" t="s">
        <v>142</v>
      </c>
      <c r="C102" s="49">
        <v>7</v>
      </c>
      <c r="D102" s="49">
        <v>0</v>
      </c>
      <c r="E102" s="49">
        <v>0</v>
      </c>
      <c r="F102" s="49">
        <v>0</v>
      </c>
      <c r="G102" s="49">
        <v>0</v>
      </c>
      <c r="H102" s="49">
        <v>0</v>
      </c>
      <c r="I102" s="49">
        <v>0</v>
      </c>
      <c r="J102" s="49">
        <v>0</v>
      </c>
      <c r="K102" s="49">
        <v>0</v>
      </c>
      <c r="L102" s="49">
        <v>0</v>
      </c>
      <c r="M102" s="49">
        <v>6</v>
      </c>
      <c r="N102" s="49">
        <v>0</v>
      </c>
      <c r="O102" s="17">
        <f t="shared" si="35"/>
        <v>7</v>
      </c>
      <c r="P102" s="17">
        <f t="shared" si="36"/>
        <v>13</v>
      </c>
      <c r="R102" s="19"/>
      <c r="S102" s="19"/>
      <c r="T102"/>
    </row>
    <row r="103" spans="2:20" ht="23.1" customHeight="1" x14ac:dyDescent="0.25">
      <c r="B103" s="44" t="s">
        <v>143</v>
      </c>
      <c r="C103" s="49">
        <v>1</v>
      </c>
      <c r="D103" s="49">
        <v>3</v>
      </c>
      <c r="E103" s="49">
        <v>1</v>
      </c>
      <c r="F103" s="49">
        <v>4</v>
      </c>
      <c r="G103" s="49">
        <v>0</v>
      </c>
      <c r="H103" s="49">
        <v>0</v>
      </c>
      <c r="I103" s="49">
        <v>1</v>
      </c>
      <c r="J103" s="49">
        <v>0</v>
      </c>
      <c r="K103" s="49">
        <v>0</v>
      </c>
      <c r="L103" s="49">
        <v>0</v>
      </c>
      <c r="M103" s="49">
        <v>10</v>
      </c>
      <c r="N103" s="49">
        <v>0</v>
      </c>
      <c r="O103" s="17">
        <f t="shared" si="35"/>
        <v>10</v>
      </c>
      <c r="P103" s="17">
        <f t="shared" si="36"/>
        <v>20</v>
      </c>
      <c r="R103" s="19"/>
      <c r="S103" s="19"/>
      <c r="T103"/>
    </row>
    <row r="104" spans="2:20" ht="23.1" customHeight="1" x14ac:dyDescent="0.25">
      <c r="B104" s="46" t="s">
        <v>144</v>
      </c>
      <c r="C104" s="49">
        <v>15</v>
      </c>
      <c r="D104" s="49">
        <v>0</v>
      </c>
      <c r="E104" s="49">
        <v>0</v>
      </c>
      <c r="F104" s="49">
        <v>0</v>
      </c>
      <c r="G104" s="49">
        <v>0</v>
      </c>
      <c r="H104" s="49">
        <v>0</v>
      </c>
      <c r="I104" s="49">
        <v>1</v>
      </c>
      <c r="J104" s="49">
        <v>0</v>
      </c>
      <c r="K104" s="49">
        <v>0</v>
      </c>
      <c r="L104" s="49">
        <v>0</v>
      </c>
      <c r="M104" s="49">
        <v>14</v>
      </c>
      <c r="N104" s="49">
        <v>0</v>
      </c>
      <c r="O104" s="17">
        <f t="shared" si="35"/>
        <v>16</v>
      </c>
      <c r="P104" s="17">
        <f t="shared" si="36"/>
        <v>30</v>
      </c>
      <c r="R104" s="19"/>
      <c r="S104" s="19"/>
      <c r="T104"/>
    </row>
    <row r="105" spans="2:20" ht="23.1" customHeight="1" x14ac:dyDescent="0.25">
      <c r="B105" s="44" t="s">
        <v>145</v>
      </c>
      <c r="C105" s="49">
        <v>11</v>
      </c>
      <c r="D105" s="49">
        <v>4</v>
      </c>
      <c r="E105" s="49">
        <v>1</v>
      </c>
      <c r="F105" s="49">
        <v>4</v>
      </c>
      <c r="G105" s="49">
        <v>0</v>
      </c>
      <c r="H105" s="49">
        <v>0</v>
      </c>
      <c r="I105" s="49">
        <v>1</v>
      </c>
      <c r="J105" s="49">
        <v>0</v>
      </c>
      <c r="K105" s="49">
        <v>0</v>
      </c>
      <c r="L105" s="49">
        <v>0</v>
      </c>
      <c r="M105" s="49">
        <v>23</v>
      </c>
      <c r="N105" s="49">
        <v>0</v>
      </c>
      <c r="O105" s="17">
        <f t="shared" si="35"/>
        <v>21</v>
      </c>
      <c r="P105" s="17">
        <f t="shared" si="36"/>
        <v>44</v>
      </c>
      <c r="R105" s="19"/>
      <c r="S105" s="19"/>
      <c r="T105"/>
    </row>
    <row r="106" spans="2:20" ht="23.1" customHeight="1" x14ac:dyDescent="0.25">
      <c r="B106" s="52" t="s">
        <v>18</v>
      </c>
      <c r="C106" s="16">
        <f>SUM(C10:C105)</f>
        <v>3885</v>
      </c>
      <c r="D106" s="16">
        <f t="shared" ref="D106:P106" si="37">SUM(D10:D105)</f>
        <v>539</v>
      </c>
      <c r="E106" s="16">
        <f t="shared" si="37"/>
        <v>426</v>
      </c>
      <c r="F106" s="16">
        <f t="shared" si="37"/>
        <v>357</v>
      </c>
      <c r="G106" s="16">
        <f t="shared" si="37"/>
        <v>19</v>
      </c>
      <c r="H106" s="16">
        <f t="shared" si="37"/>
        <v>11</v>
      </c>
      <c r="I106" s="16">
        <f t="shared" si="37"/>
        <v>278</v>
      </c>
      <c r="J106" s="16">
        <f t="shared" si="37"/>
        <v>126</v>
      </c>
      <c r="K106" s="16">
        <f t="shared" si="37"/>
        <v>32</v>
      </c>
      <c r="L106" s="16">
        <f t="shared" si="37"/>
        <v>15</v>
      </c>
      <c r="M106" s="16">
        <f t="shared" si="37"/>
        <v>4515</v>
      </c>
      <c r="N106" s="16">
        <f t="shared" si="37"/>
        <v>1</v>
      </c>
      <c r="O106" s="16">
        <f t="shared" si="37"/>
        <v>5689</v>
      </c>
      <c r="P106" s="16">
        <f t="shared" si="37"/>
        <v>10204</v>
      </c>
      <c r="R106" s="19"/>
      <c r="S106" s="19"/>
      <c r="T106"/>
    </row>
    <row r="107" spans="2:20" ht="23.1" customHeight="1" x14ac:dyDescent="0.25">
      <c r="B107" s="52" t="s">
        <v>93</v>
      </c>
      <c r="C107" s="42">
        <f t="shared" ref="C107:N107" si="38">C106/$P$106</f>
        <v>0.3807330458643669</v>
      </c>
      <c r="D107" s="42">
        <f t="shared" si="38"/>
        <v>5.2822422579380635E-2</v>
      </c>
      <c r="E107" s="42">
        <f t="shared" si="38"/>
        <v>4.1748333986671896E-2</v>
      </c>
      <c r="F107" s="42">
        <f t="shared" si="38"/>
        <v>3.4986279890239121E-2</v>
      </c>
      <c r="G107" s="42">
        <f t="shared" si="38"/>
        <v>1.862014896119169E-3</v>
      </c>
      <c r="H107" s="42">
        <f t="shared" si="38"/>
        <v>1.0780086240689925E-3</v>
      </c>
      <c r="I107" s="42">
        <f t="shared" si="38"/>
        <v>2.724421795374363E-2</v>
      </c>
      <c r="J107" s="42">
        <f t="shared" si="38"/>
        <v>1.2348098784790278E-2</v>
      </c>
      <c r="K107" s="42">
        <f t="shared" si="38"/>
        <v>3.1360250882007056E-3</v>
      </c>
      <c r="L107" s="42">
        <f t="shared" si="38"/>
        <v>1.4700117600940808E-3</v>
      </c>
      <c r="M107" s="42">
        <f t="shared" si="38"/>
        <v>0.44247353978831833</v>
      </c>
      <c r="N107" s="42">
        <f t="shared" si="38"/>
        <v>9.800078400627205E-5</v>
      </c>
      <c r="R107" s="19"/>
      <c r="S107" s="19"/>
      <c r="T107"/>
    </row>
    <row r="108" spans="2:20" ht="23.1" customHeight="1" x14ac:dyDescent="0.25">
      <c r="B108" s="53" t="s">
        <v>94</v>
      </c>
      <c r="C108" s="43">
        <f>C106/$O$106</f>
        <v>0.68289681842151517</v>
      </c>
      <c r="D108" s="43">
        <f t="shared" ref="D108:N108" si="39">D106/$O$106</f>
        <v>9.474424327649851E-2</v>
      </c>
      <c r="E108" s="43">
        <f t="shared" si="39"/>
        <v>7.4881349973633327E-2</v>
      </c>
      <c r="F108" s="43">
        <f t="shared" si="39"/>
        <v>6.2752680611706801E-2</v>
      </c>
      <c r="G108" s="43">
        <f t="shared" si="39"/>
        <v>3.3397785199507824E-3</v>
      </c>
      <c r="H108" s="43">
        <f t="shared" si="39"/>
        <v>1.9335559852346634E-3</v>
      </c>
      <c r="I108" s="43">
        <f t="shared" si="39"/>
        <v>4.886623308138513E-2</v>
      </c>
      <c r="J108" s="43">
        <f t="shared" si="39"/>
        <v>2.2148004921778871E-2</v>
      </c>
      <c r="K108" s="43">
        <f t="shared" si="39"/>
        <v>5.6248901388644751E-3</v>
      </c>
      <c r="L108" s="43">
        <f t="shared" si="39"/>
        <v>2.6366672525927229E-3</v>
      </c>
      <c r="M108" s="43"/>
      <c r="N108" s="43">
        <f t="shared" si="39"/>
        <v>1.7577781683951485E-4</v>
      </c>
      <c r="R108" s="19"/>
      <c r="S108" s="19"/>
      <c r="T108"/>
    </row>
    <row r="109" spans="2:20" ht="23.1" customHeight="1" x14ac:dyDescent="0.25">
      <c r="C109" s="18"/>
      <c r="R109" s="19"/>
      <c r="S109" s="19"/>
      <c r="T109"/>
    </row>
    <row r="110" spans="2:20" ht="23.1" customHeight="1" x14ac:dyDescent="0.25">
      <c r="C110" s="18"/>
      <c r="R110" s="19"/>
      <c r="S110" s="19"/>
      <c r="T110"/>
    </row>
    <row r="111" spans="2:20" ht="23.1" customHeight="1" x14ac:dyDescent="0.25">
      <c r="C111" s="18"/>
      <c r="R111"/>
      <c r="S111" s="19"/>
      <c r="T111" s="19"/>
    </row>
    <row r="112" spans="2:20" ht="23.1" customHeight="1" x14ac:dyDescent="0.25">
      <c r="C112" s="18"/>
      <c r="R112"/>
      <c r="S112" s="19"/>
      <c r="T112" s="19"/>
    </row>
    <row r="113" spans="1:32" s="7" customFormat="1" ht="23.1" customHeight="1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 s="19"/>
      <c r="T113" s="19"/>
      <c r="U113"/>
      <c r="V113"/>
      <c r="W113"/>
      <c r="X113"/>
      <c r="Y113"/>
      <c r="Z113"/>
      <c r="AA113"/>
      <c r="AB113"/>
      <c r="AC113"/>
      <c r="AD113"/>
      <c r="AE113"/>
      <c r="AF113"/>
    </row>
    <row r="114" spans="1:32" s="7" customFormat="1" ht="23.1" customHeight="1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 s="19"/>
      <c r="T114" s="19"/>
      <c r="U114"/>
      <c r="V114"/>
      <c r="W114"/>
      <c r="X114"/>
      <c r="Y114"/>
      <c r="Z114"/>
      <c r="AA114"/>
      <c r="AB114"/>
      <c r="AC114"/>
      <c r="AD114"/>
      <c r="AE114"/>
      <c r="AF114"/>
    </row>
    <row r="115" spans="1:32" s="7" customFormat="1" ht="23.1" customHeight="1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 s="19"/>
      <c r="T115" s="19"/>
      <c r="U115"/>
      <c r="V115"/>
      <c r="W115"/>
      <c r="X115"/>
      <c r="Y115"/>
      <c r="Z115"/>
      <c r="AA115"/>
      <c r="AB115"/>
      <c r="AC115"/>
      <c r="AD115"/>
      <c r="AE115"/>
      <c r="AF115"/>
    </row>
    <row r="116" spans="1:32" s="7" customFormat="1" ht="23.1" customHeight="1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 s="19"/>
      <c r="T116" s="19"/>
      <c r="U116"/>
      <c r="V116"/>
      <c r="W116"/>
      <c r="X116"/>
      <c r="Y116"/>
      <c r="Z116"/>
      <c r="AA116"/>
      <c r="AB116"/>
      <c r="AC116"/>
      <c r="AD116"/>
      <c r="AE116"/>
      <c r="AF116"/>
    </row>
    <row r="117" spans="1:32" s="7" customFormat="1" ht="23.1" customHeight="1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 s="19"/>
      <c r="T117" s="19"/>
      <c r="U117"/>
      <c r="V117"/>
      <c r="W117"/>
      <c r="X117"/>
      <c r="Y117"/>
      <c r="Z117"/>
      <c r="AA117"/>
      <c r="AB117"/>
      <c r="AC117"/>
      <c r="AD117"/>
      <c r="AE117"/>
      <c r="AF117"/>
    </row>
    <row r="118" spans="1:32" s="7" customFormat="1" ht="23.1" customHeight="1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 s="19"/>
      <c r="T118" s="19"/>
      <c r="U118"/>
      <c r="V118"/>
      <c r="W118"/>
      <c r="X118"/>
      <c r="Y118"/>
      <c r="Z118"/>
      <c r="AA118"/>
      <c r="AB118"/>
      <c r="AC118"/>
      <c r="AD118"/>
      <c r="AE118"/>
      <c r="AF118"/>
    </row>
    <row r="119" spans="1:32" s="7" customFormat="1" ht="23.1" customHeight="1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 s="19"/>
      <c r="T119" s="19"/>
      <c r="U119"/>
      <c r="V119"/>
      <c r="W119"/>
      <c r="X119"/>
      <c r="Y119"/>
      <c r="Z119"/>
      <c r="AA119"/>
      <c r="AB119"/>
      <c r="AC119"/>
      <c r="AD119"/>
      <c r="AE119"/>
      <c r="AF119"/>
    </row>
    <row r="120" spans="1:32" s="7" customFormat="1" ht="23.1" customHeight="1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 s="19"/>
      <c r="T120" s="19"/>
      <c r="U120"/>
      <c r="V120"/>
      <c r="W120"/>
      <c r="X120"/>
      <c r="Y120"/>
      <c r="Z120"/>
      <c r="AA120"/>
      <c r="AB120"/>
      <c r="AC120"/>
      <c r="AD120"/>
      <c r="AE120"/>
      <c r="AF120"/>
    </row>
    <row r="121" spans="1:32" s="7" customFormat="1" ht="23.1" customHeight="1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 s="19"/>
      <c r="T121" s="19"/>
      <c r="U121"/>
      <c r="V121"/>
      <c r="W121"/>
      <c r="X121"/>
      <c r="Y121"/>
      <c r="Z121"/>
      <c r="AA121"/>
      <c r="AB121"/>
      <c r="AC121"/>
      <c r="AD121"/>
      <c r="AE121"/>
      <c r="AF121"/>
    </row>
    <row r="122" spans="1:32" s="7" customFormat="1" ht="23.1" customHeight="1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 s="19"/>
      <c r="T122" s="19"/>
      <c r="U122"/>
      <c r="V122"/>
      <c r="W122"/>
      <c r="X122"/>
      <c r="Y122"/>
      <c r="Z122"/>
      <c r="AA122"/>
      <c r="AB122"/>
      <c r="AC122"/>
      <c r="AD122"/>
      <c r="AE122"/>
      <c r="AF122"/>
    </row>
    <row r="123" spans="1:32" s="7" customFormat="1" ht="23.1" customHeight="1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 s="19"/>
      <c r="T123" s="19"/>
      <c r="U123"/>
      <c r="V123"/>
      <c r="W123"/>
      <c r="X123"/>
      <c r="Y123"/>
      <c r="Z123"/>
      <c r="AA123"/>
      <c r="AB123"/>
      <c r="AC123"/>
      <c r="AD123"/>
      <c r="AE123"/>
      <c r="AF123"/>
    </row>
    <row r="124" spans="1:32" s="7" customFormat="1" ht="23.1" customHeight="1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 s="19"/>
      <c r="T124" s="19"/>
      <c r="U124"/>
      <c r="V124"/>
      <c r="W124"/>
      <c r="X124"/>
      <c r="Y124"/>
      <c r="Z124"/>
      <c r="AA124"/>
      <c r="AB124"/>
      <c r="AC124"/>
      <c r="AD124"/>
      <c r="AE124"/>
      <c r="AF124"/>
    </row>
    <row r="125" spans="1:32" s="7" customFormat="1" ht="23.1" customHeight="1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 s="19"/>
      <c r="T125" s="19"/>
      <c r="U125"/>
      <c r="V125"/>
      <c r="W125"/>
      <c r="X125"/>
      <c r="Y125"/>
      <c r="Z125"/>
      <c r="AA125"/>
      <c r="AB125"/>
      <c r="AC125"/>
      <c r="AD125"/>
      <c r="AE125"/>
      <c r="AF125"/>
    </row>
    <row r="126" spans="1:32" s="7" customFormat="1" ht="23.1" customHeight="1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 s="19"/>
      <c r="T126" s="19"/>
      <c r="U126"/>
      <c r="V126"/>
      <c r="W126"/>
      <c r="X126"/>
      <c r="Y126"/>
      <c r="Z126"/>
      <c r="AA126"/>
      <c r="AB126"/>
      <c r="AC126"/>
      <c r="AD126"/>
      <c r="AE126"/>
      <c r="AF126"/>
    </row>
    <row r="127" spans="1:32" s="7" customFormat="1" ht="23.1" customHeight="1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 s="19"/>
      <c r="T127" s="19"/>
      <c r="U127"/>
      <c r="V127"/>
      <c r="W127"/>
      <c r="X127"/>
      <c r="Y127"/>
      <c r="Z127"/>
      <c r="AA127"/>
      <c r="AB127"/>
      <c r="AC127"/>
      <c r="AD127"/>
      <c r="AE127"/>
      <c r="AF127"/>
    </row>
    <row r="128" spans="1:32" s="7" customFormat="1" ht="23.1" customHeight="1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 s="19"/>
      <c r="T128" s="19"/>
      <c r="U128"/>
      <c r="V128"/>
      <c r="W128"/>
      <c r="X128"/>
      <c r="Y128"/>
      <c r="Z128"/>
      <c r="AA128"/>
      <c r="AB128"/>
      <c r="AC128"/>
      <c r="AD128"/>
      <c r="AE128"/>
      <c r="AF128"/>
    </row>
    <row r="129" spans="2:20" ht="23.1" customHeight="1" x14ac:dyDescent="0.25">
      <c r="R129"/>
      <c r="S129" s="19"/>
      <c r="T129" s="19"/>
    </row>
    <row r="130" spans="2:20" ht="23.1" customHeight="1" x14ac:dyDescent="0.25">
      <c r="R130"/>
      <c r="S130" s="19"/>
      <c r="T130" s="19"/>
    </row>
    <row r="131" spans="2:20" ht="23.1" customHeight="1" x14ac:dyDescent="0.25">
      <c r="R131"/>
      <c r="S131" s="19"/>
      <c r="T131" s="19"/>
    </row>
    <row r="132" spans="2:20" ht="23.1" customHeight="1" x14ac:dyDescent="0.25">
      <c r="R132"/>
      <c r="S132" s="19"/>
      <c r="T132" s="19"/>
    </row>
    <row r="133" spans="2:20" ht="23.1" customHeight="1" x14ac:dyDescent="0.25">
      <c r="R133"/>
      <c r="S133" s="19"/>
      <c r="T133" s="19"/>
    </row>
    <row r="134" spans="2:20" ht="23.1" customHeight="1" x14ac:dyDescent="0.25">
      <c r="R134"/>
      <c r="S134" s="19"/>
      <c r="T134" s="19"/>
    </row>
    <row r="135" spans="2:20" ht="23.1" customHeight="1" x14ac:dyDescent="0.25">
      <c r="R135"/>
      <c r="S135" s="19"/>
      <c r="T135" s="19"/>
    </row>
    <row r="136" spans="2:20" ht="23.1" customHeight="1" x14ac:dyDescent="0.25">
      <c r="R136"/>
      <c r="S136" s="19"/>
      <c r="T136" s="19"/>
    </row>
    <row r="137" spans="2:20" ht="23.1" customHeight="1" x14ac:dyDescent="0.25">
      <c r="R137"/>
      <c r="S137" s="19"/>
      <c r="T137" s="19"/>
    </row>
    <row r="138" spans="2:20" ht="23.1" customHeight="1" x14ac:dyDescent="0.25">
      <c r="R138"/>
      <c r="S138" s="19"/>
      <c r="T138" s="19"/>
    </row>
    <row r="139" spans="2:20" ht="23.1" customHeight="1" x14ac:dyDescent="0.25">
      <c r="R139"/>
      <c r="S139" s="19"/>
      <c r="T139" s="19"/>
    </row>
    <row r="140" spans="2:20" ht="23.1" customHeight="1" x14ac:dyDescent="0.25">
      <c r="R140"/>
      <c r="S140" s="19"/>
      <c r="T140" s="19"/>
    </row>
    <row r="141" spans="2:20" ht="23.1" customHeight="1" x14ac:dyDescent="0.25">
      <c r="R141"/>
      <c r="S141" s="19"/>
      <c r="T141" s="19"/>
    </row>
    <row r="142" spans="2:20" ht="23.1" customHeight="1" x14ac:dyDescent="0.25">
      <c r="R142"/>
      <c r="S142" s="19"/>
      <c r="T142" s="19"/>
    </row>
    <row r="143" spans="2:20" ht="23.1" customHeight="1" x14ac:dyDescent="0.25">
      <c r="R143"/>
      <c r="S143" s="19"/>
      <c r="T143" s="19"/>
    </row>
    <row r="144" spans="2:20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B1:AE1"/>
    <mergeCell ref="B2:AE2"/>
    <mergeCell ref="C3:G3"/>
    <mergeCell ref="G5:H5"/>
    <mergeCell ref="K5:L5"/>
    <mergeCell ref="D6:E6"/>
    <mergeCell ref="G6:H6"/>
    <mergeCell ref="K6:L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F126"/>
  <sheetViews>
    <sheetView view="pageBreakPreview" topLeftCell="A19" zoomScale="60" workbookViewId="0">
      <selection activeCell="O6" sqref="O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3" t="s">
        <v>23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</row>
    <row r="2" spans="2:32" ht="20.100000000000001" customHeight="1" x14ac:dyDescent="0.25">
      <c r="B2" s="64" t="s">
        <v>95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 spans="2:32" ht="20.100000000000001" customHeight="1" x14ac:dyDescent="0.25">
      <c r="B3" s="21" t="s">
        <v>96</v>
      </c>
      <c r="C3" s="68" t="s">
        <v>182</v>
      </c>
      <c r="D3" s="68"/>
      <c r="E3" s="68"/>
      <c r="F3" s="68"/>
      <c r="G3" s="68"/>
      <c r="H3" s="21"/>
      <c r="I3" s="21"/>
      <c r="J3" s="21"/>
      <c r="K3" s="21"/>
      <c r="L3" s="21"/>
      <c r="M3" s="21"/>
      <c r="N3" s="21"/>
      <c r="O3" s="21"/>
      <c r="P3" s="21"/>
      <c r="R3"/>
      <c r="S3" s="19"/>
      <c r="T3" s="19"/>
    </row>
    <row r="4" spans="2:32" ht="20.100000000000001" customHeight="1" x14ac:dyDescent="0.25"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R4"/>
      <c r="S4" s="19"/>
      <c r="T4" s="19"/>
    </row>
    <row r="5" spans="2:32" ht="20.100000000000001" customHeight="1" x14ac:dyDescent="0.25">
      <c r="C5" s="2" t="s">
        <v>3</v>
      </c>
      <c r="D5" s="35" t="s">
        <v>183</v>
      </c>
      <c r="F5" s="40" t="s">
        <v>1</v>
      </c>
      <c r="G5" s="66" t="s">
        <v>184</v>
      </c>
      <c r="H5" s="67"/>
      <c r="I5" s="14"/>
      <c r="J5" s="2" t="s">
        <v>5</v>
      </c>
      <c r="K5" s="66" t="s">
        <v>185</v>
      </c>
      <c r="L5" s="67"/>
      <c r="M5" s="19"/>
      <c r="N5" s="19"/>
      <c r="R5"/>
      <c r="S5" s="19"/>
      <c r="T5" s="19"/>
    </row>
    <row r="6" spans="2:32" ht="23.25" customHeight="1" x14ac:dyDescent="0.25">
      <c r="C6" s="2" t="s">
        <v>4</v>
      </c>
      <c r="D6" s="66" t="s">
        <v>171</v>
      </c>
      <c r="E6" s="67"/>
      <c r="F6" s="2" t="s">
        <v>2</v>
      </c>
      <c r="G6" s="66" t="s">
        <v>172</v>
      </c>
      <c r="H6" s="67"/>
      <c r="J6" s="2" t="s">
        <v>21</v>
      </c>
      <c r="K6" s="66" t="s">
        <v>177</v>
      </c>
      <c r="L6" s="67"/>
      <c r="M6" s="19"/>
      <c r="N6" s="19"/>
      <c r="R6"/>
      <c r="S6" s="19"/>
      <c r="T6" s="19"/>
    </row>
    <row r="7" spans="2:32" ht="20.100000000000001" customHeight="1" x14ac:dyDescent="0.25">
      <c r="B7" s="2"/>
      <c r="I7" s="2"/>
      <c r="R7"/>
      <c r="S7" s="19"/>
      <c r="T7" s="19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2" t="s">
        <v>88</v>
      </c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6" t="s">
        <v>24</v>
      </c>
      <c r="T9" s="26" t="s">
        <v>25</v>
      </c>
      <c r="U9" s="26" t="s">
        <v>26</v>
      </c>
      <c r="V9" s="26" t="s">
        <v>27</v>
      </c>
      <c r="W9" s="26" t="s">
        <v>28</v>
      </c>
      <c r="X9" s="26" t="s">
        <v>29</v>
      </c>
      <c r="Y9" s="26" t="s">
        <v>30</v>
      </c>
      <c r="Z9" s="26" t="s">
        <v>31</v>
      </c>
      <c r="AA9" s="26" t="s">
        <v>32</v>
      </c>
      <c r="AB9" s="26" t="s">
        <v>33</v>
      </c>
      <c r="AC9" s="26" t="s">
        <v>34</v>
      </c>
      <c r="AD9" s="26" t="s">
        <v>35</v>
      </c>
      <c r="AE9" s="29" t="s">
        <v>89</v>
      </c>
      <c r="AF9" s="29" t="s">
        <v>22</v>
      </c>
    </row>
    <row r="10" spans="2:32" ht="23.1" customHeight="1" x14ac:dyDescent="0.25">
      <c r="B10" s="22" t="s">
        <v>37</v>
      </c>
      <c r="C10" s="49">
        <v>8</v>
      </c>
      <c r="D10" s="49">
        <v>12</v>
      </c>
      <c r="E10" s="49">
        <v>4</v>
      </c>
      <c r="F10" s="49">
        <v>15</v>
      </c>
      <c r="G10" s="49">
        <v>1</v>
      </c>
      <c r="H10" s="49">
        <v>0</v>
      </c>
      <c r="I10" s="49">
        <v>8</v>
      </c>
      <c r="J10" s="49">
        <v>0</v>
      </c>
      <c r="K10" s="49">
        <v>0</v>
      </c>
      <c r="L10" s="49">
        <v>0</v>
      </c>
      <c r="M10" s="49">
        <v>40</v>
      </c>
      <c r="N10" s="49">
        <v>0</v>
      </c>
      <c r="O10" s="17">
        <f t="shared" ref="O10:O57" si="0">SUM(C10:L10,N10)</f>
        <v>48</v>
      </c>
      <c r="P10" s="17">
        <f t="shared" ref="P10:P57" si="1">SUM(C10:N10)</f>
        <v>88</v>
      </c>
      <c r="R10" s="1" t="s">
        <v>6</v>
      </c>
      <c r="S10" s="17">
        <f t="shared" ref="S10:AF10" si="2">SUM(C10:C13)</f>
        <v>77</v>
      </c>
      <c r="T10" s="17">
        <f t="shared" si="2"/>
        <v>75</v>
      </c>
      <c r="U10" s="17">
        <f t="shared" si="2"/>
        <v>18</v>
      </c>
      <c r="V10" s="17">
        <f t="shared" si="2"/>
        <v>50</v>
      </c>
      <c r="W10" s="17">
        <f t="shared" si="2"/>
        <v>1</v>
      </c>
      <c r="X10" s="17">
        <f t="shared" si="2"/>
        <v>0</v>
      </c>
      <c r="Y10" s="17">
        <f t="shared" si="2"/>
        <v>20</v>
      </c>
      <c r="Z10" s="17">
        <f t="shared" si="2"/>
        <v>0</v>
      </c>
      <c r="AA10" s="17">
        <f t="shared" si="2"/>
        <v>2</v>
      </c>
      <c r="AB10" s="17">
        <f t="shared" si="2"/>
        <v>0</v>
      </c>
      <c r="AC10" s="17">
        <f t="shared" si="2"/>
        <v>219</v>
      </c>
      <c r="AD10" s="17">
        <f t="shared" si="2"/>
        <v>0</v>
      </c>
      <c r="AE10" s="30">
        <f t="shared" si="2"/>
        <v>243</v>
      </c>
      <c r="AF10" s="30">
        <f t="shared" si="2"/>
        <v>462</v>
      </c>
    </row>
    <row r="11" spans="2:32" s="6" customFormat="1" ht="23.1" customHeight="1" x14ac:dyDescent="0.25">
      <c r="B11" s="22" t="s">
        <v>38</v>
      </c>
      <c r="C11" s="49">
        <v>16</v>
      </c>
      <c r="D11" s="49">
        <v>17</v>
      </c>
      <c r="E11" s="49">
        <v>4</v>
      </c>
      <c r="F11" s="49">
        <v>15</v>
      </c>
      <c r="G11" s="49">
        <v>0</v>
      </c>
      <c r="H11" s="49">
        <v>0</v>
      </c>
      <c r="I11" s="49">
        <v>5</v>
      </c>
      <c r="J11" s="49">
        <v>0</v>
      </c>
      <c r="K11" s="49">
        <v>1</v>
      </c>
      <c r="L11" s="49">
        <v>0</v>
      </c>
      <c r="M11" s="49">
        <v>67</v>
      </c>
      <c r="N11" s="49">
        <v>0</v>
      </c>
      <c r="O11" s="17">
        <f t="shared" si="0"/>
        <v>58</v>
      </c>
      <c r="P11" s="17">
        <f t="shared" si="1"/>
        <v>125</v>
      </c>
      <c r="R11" s="1" t="s">
        <v>7</v>
      </c>
      <c r="S11" s="17">
        <f t="shared" ref="S11:AF11" si="3">SUM(C14:C17)</f>
        <v>101</v>
      </c>
      <c r="T11" s="17">
        <f t="shared" si="3"/>
        <v>111</v>
      </c>
      <c r="U11" s="17">
        <f t="shared" si="3"/>
        <v>20</v>
      </c>
      <c r="V11" s="17">
        <f t="shared" si="3"/>
        <v>45</v>
      </c>
      <c r="W11" s="17">
        <f t="shared" si="3"/>
        <v>2</v>
      </c>
      <c r="X11" s="17">
        <f t="shared" si="3"/>
        <v>0</v>
      </c>
      <c r="Y11" s="17">
        <f t="shared" si="3"/>
        <v>22</v>
      </c>
      <c r="Z11" s="17">
        <f t="shared" si="3"/>
        <v>2</v>
      </c>
      <c r="AA11" s="17">
        <f t="shared" si="3"/>
        <v>0</v>
      </c>
      <c r="AB11" s="17">
        <f t="shared" si="3"/>
        <v>0</v>
      </c>
      <c r="AC11" s="17">
        <f t="shared" si="3"/>
        <v>287</v>
      </c>
      <c r="AD11" s="17">
        <f t="shared" si="3"/>
        <v>0</v>
      </c>
      <c r="AE11" s="30">
        <f t="shared" si="3"/>
        <v>303</v>
      </c>
      <c r="AF11" s="30">
        <f t="shared" si="3"/>
        <v>590</v>
      </c>
    </row>
    <row r="12" spans="2:32" ht="23.1" customHeight="1" x14ac:dyDescent="0.25">
      <c r="B12" s="22" t="s">
        <v>39</v>
      </c>
      <c r="C12" s="49">
        <v>15</v>
      </c>
      <c r="D12" s="49">
        <v>21</v>
      </c>
      <c r="E12" s="49">
        <v>7</v>
      </c>
      <c r="F12" s="49">
        <v>13</v>
      </c>
      <c r="G12" s="49">
        <v>0</v>
      </c>
      <c r="H12" s="49">
        <v>0</v>
      </c>
      <c r="I12" s="49">
        <v>4</v>
      </c>
      <c r="J12" s="49">
        <v>0</v>
      </c>
      <c r="K12" s="49">
        <v>1</v>
      </c>
      <c r="L12" s="49">
        <v>0</v>
      </c>
      <c r="M12" s="49">
        <v>48</v>
      </c>
      <c r="N12" s="49">
        <v>0</v>
      </c>
      <c r="O12" s="17">
        <f t="shared" si="0"/>
        <v>61</v>
      </c>
      <c r="P12" s="17">
        <f t="shared" si="1"/>
        <v>109</v>
      </c>
      <c r="R12" s="1" t="s">
        <v>8</v>
      </c>
      <c r="S12" s="17">
        <f t="shared" ref="S12:AF12" si="4">SUM(C18:C21)</f>
        <v>129</v>
      </c>
      <c r="T12" s="17">
        <f t="shared" si="4"/>
        <v>166</v>
      </c>
      <c r="U12" s="17">
        <f t="shared" si="4"/>
        <v>28</v>
      </c>
      <c r="V12" s="17">
        <f t="shared" si="4"/>
        <v>52</v>
      </c>
      <c r="W12" s="17">
        <f t="shared" si="4"/>
        <v>1</v>
      </c>
      <c r="X12" s="17">
        <f t="shared" si="4"/>
        <v>0</v>
      </c>
      <c r="Y12" s="17">
        <f t="shared" si="4"/>
        <v>16</v>
      </c>
      <c r="Z12" s="17">
        <f t="shared" si="4"/>
        <v>2</v>
      </c>
      <c r="AA12" s="17">
        <f t="shared" si="4"/>
        <v>3</v>
      </c>
      <c r="AB12" s="17">
        <f t="shared" si="4"/>
        <v>1</v>
      </c>
      <c r="AC12" s="17">
        <f t="shared" si="4"/>
        <v>329</v>
      </c>
      <c r="AD12" s="17">
        <f t="shared" si="4"/>
        <v>0</v>
      </c>
      <c r="AE12" s="30">
        <f t="shared" si="4"/>
        <v>398</v>
      </c>
      <c r="AF12" s="30">
        <f t="shared" si="4"/>
        <v>727</v>
      </c>
    </row>
    <row r="13" spans="2:32" ht="23.1" customHeight="1" x14ac:dyDescent="0.25">
      <c r="B13" s="22" t="s">
        <v>40</v>
      </c>
      <c r="C13" s="49">
        <v>38</v>
      </c>
      <c r="D13" s="49">
        <v>25</v>
      </c>
      <c r="E13" s="49">
        <v>3</v>
      </c>
      <c r="F13" s="49">
        <v>7</v>
      </c>
      <c r="G13" s="49">
        <v>0</v>
      </c>
      <c r="H13" s="49">
        <v>0</v>
      </c>
      <c r="I13" s="49">
        <v>3</v>
      </c>
      <c r="J13" s="49">
        <v>0</v>
      </c>
      <c r="K13" s="49">
        <v>0</v>
      </c>
      <c r="L13" s="49">
        <v>0</v>
      </c>
      <c r="M13" s="49">
        <v>64</v>
      </c>
      <c r="N13" s="49">
        <v>0</v>
      </c>
      <c r="O13" s="17">
        <f t="shared" si="0"/>
        <v>76</v>
      </c>
      <c r="P13" s="17">
        <f t="shared" si="1"/>
        <v>140</v>
      </c>
      <c r="R13" s="1" t="s">
        <v>9</v>
      </c>
      <c r="S13" s="17">
        <f t="shared" ref="S13:AF13" si="5">SUM(C22:C25)</f>
        <v>134</v>
      </c>
      <c r="T13" s="17">
        <f t="shared" si="5"/>
        <v>144</v>
      </c>
      <c r="U13" s="17">
        <f t="shared" si="5"/>
        <v>18</v>
      </c>
      <c r="V13" s="17">
        <f t="shared" si="5"/>
        <v>41</v>
      </c>
      <c r="W13" s="17">
        <f t="shared" si="5"/>
        <v>1</v>
      </c>
      <c r="X13" s="17">
        <f t="shared" si="5"/>
        <v>0</v>
      </c>
      <c r="Y13" s="17">
        <f t="shared" si="5"/>
        <v>25</v>
      </c>
      <c r="Z13" s="17">
        <f t="shared" si="5"/>
        <v>0</v>
      </c>
      <c r="AA13" s="17">
        <f t="shared" si="5"/>
        <v>2</v>
      </c>
      <c r="AB13" s="17">
        <f t="shared" si="5"/>
        <v>0</v>
      </c>
      <c r="AC13" s="17">
        <f t="shared" si="5"/>
        <v>342</v>
      </c>
      <c r="AD13" s="17">
        <f t="shared" si="5"/>
        <v>0</v>
      </c>
      <c r="AE13" s="30">
        <f t="shared" si="5"/>
        <v>365</v>
      </c>
      <c r="AF13" s="30">
        <f t="shared" si="5"/>
        <v>707</v>
      </c>
    </row>
    <row r="14" spans="2:32" ht="23.1" customHeight="1" x14ac:dyDescent="0.25">
      <c r="B14" s="22" t="s">
        <v>41</v>
      </c>
      <c r="C14" s="49">
        <v>28</v>
      </c>
      <c r="D14" s="49">
        <v>22</v>
      </c>
      <c r="E14" s="49">
        <v>4</v>
      </c>
      <c r="F14" s="49">
        <v>10</v>
      </c>
      <c r="G14" s="49">
        <v>0</v>
      </c>
      <c r="H14" s="49">
        <v>0</v>
      </c>
      <c r="I14" s="49">
        <v>5</v>
      </c>
      <c r="J14" s="49">
        <v>0</v>
      </c>
      <c r="K14" s="49">
        <v>0</v>
      </c>
      <c r="L14" s="49">
        <v>0</v>
      </c>
      <c r="M14" s="49">
        <v>58</v>
      </c>
      <c r="N14" s="49">
        <v>0</v>
      </c>
      <c r="O14" s="17">
        <f t="shared" si="0"/>
        <v>69</v>
      </c>
      <c r="P14" s="17">
        <f t="shared" si="1"/>
        <v>127</v>
      </c>
      <c r="R14" s="1" t="s">
        <v>10</v>
      </c>
      <c r="S14" s="17">
        <f t="shared" ref="S14:AF14" si="6">SUM(C26:C29)</f>
        <v>130</v>
      </c>
      <c r="T14" s="17">
        <f t="shared" si="6"/>
        <v>169</v>
      </c>
      <c r="U14" s="17">
        <f t="shared" si="6"/>
        <v>14</v>
      </c>
      <c r="V14" s="17">
        <f t="shared" si="6"/>
        <v>33</v>
      </c>
      <c r="W14" s="17">
        <f t="shared" si="6"/>
        <v>4</v>
      </c>
      <c r="X14" s="17">
        <f t="shared" si="6"/>
        <v>0</v>
      </c>
      <c r="Y14" s="17">
        <f t="shared" si="6"/>
        <v>25</v>
      </c>
      <c r="Z14" s="17">
        <f t="shared" si="6"/>
        <v>2</v>
      </c>
      <c r="AA14" s="17">
        <f t="shared" si="6"/>
        <v>2</v>
      </c>
      <c r="AB14" s="17">
        <f t="shared" si="6"/>
        <v>1</v>
      </c>
      <c r="AC14" s="17">
        <f t="shared" si="6"/>
        <v>288</v>
      </c>
      <c r="AD14" s="17">
        <f t="shared" si="6"/>
        <v>0</v>
      </c>
      <c r="AE14" s="30">
        <f t="shared" si="6"/>
        <v>380</v>
      </c>
      <c r="AF14" s="30">
        <f t="shared" si="6"/>
        <v>668</v>
      </c>
    </row>
    <row r="15" spans="2:32" ht="23.1" customHeight="1" x14ac:dyDescent="0.25">
      <c r="B15" s="22" t="s">
        <v>42</v>
      </c>
      <c r="C15" s="49">
        <v>19</v>
      </c>
      <c r="D15" s="49">
        <v>20</v>
      </c>
      <c r="E15" s="49">
        <v>3</v>
      </c>
      <c r="F15" s="49">
        <v>13</v>
      </c>
      <c r="G15" s="49">
        <v>0</v>
      </c>
      <c r="H15" s="49">
        <v>0</v>
      </c>
      <c r="I15" s="49">
        <v>5</v>
      </c>
      <c r="J15" s="49">
        <v>0</v>
      </c>
      <c r="K15" s="49">
        <v>0</v>
      </c>
      <c r="L15" s="49">
        <v>0</v>
      </c>
      <c r="M15" s="49">
        <v>79</v>
      </c>
      <c r="N15" s="49">
        <v>0</v>
      </c>
      <c r="O15" s="17">
        <f t="shared" si="0"/>
        <v>60</v>
      </c>
      <c r="P15" s="17">
        <f t="shared" si="1"/>
        <v>139</v>
      </c>
      <c r="R15" s="1" t="s">
        <v>11</v>
      </c>
      <c r="S15" s="17">
        <f t="shared" ref="S15:AF15" si="7">SUM(C30:C33)</f>
        <v>142</v>
      </c>
      <c r="T15" s="17">
        <f t="shared" si="7"/>
        <v>89</v>
      </c>
      <c r="U15" s="17">
        <f t="shared" si="7"/>
        <v>8</v>
      </c>
      <c r="V15" s="17">
        <f t="shared" si="7"/>
        <v>45</v>
      </c>
      <c r="W15" s="17">
        <f t="shared" si="7"/>
        <v>1</v>
      </c>
      <c r="X15" s="17">
        <f t="shared" si="7"/>
        <v>0</v>
      </c>
      <c r="Y15" s="17">
        <f t="shared" si="7"/>
        <v>23</v>
      </c>
      <c r="Z15" s="17">
        <f t="shared" si="7"/>
        <v>7</v>
      </c>
      <c r="AA15" s="17">
        <f t="shared" si="7"/>
        <v>5</v>
      </c>
      <c r="AB15" s="17">
        <f t="shared" si="7"/>
        <v>0</v>
      </c>
      <c r="AC15" s="17">
        <f t="shared" si="7"/>
        <v>74</v>
      </c>
      <c r="AD15" s="17">
        <f t="shared" si="7"/>
        <v>0</v>
      </c>
      <c r="AE15" s="30">
        <f t="shared" si="7"/>
        <v>320</v>
      </c>
      <c r="AF15" s="30">
        <f t="shared" si="7"/>
        <v>394</v>
      </c>
    </row>
    <row r="16" spans="2:32" ht="23.1" customHeight="1" x14ac:dyDescent="0.25">
      <c r="B16" s="22" t="s">
        <v>43</v>
      </c>
      <c r="C16" s="49">
        <v>25</v>
      </c>
      <c r="D16" s="49">
        <v>43</v>
      </c>
      <c r="E16" s="49">
        <v>2</v>
      </c>
      <c r="F16" s="49">
        <v>10</v>
      </c>
      <c r="G16" s="49">
        <v>1</v>
      </c>
      <c r="H16" s="49">
        <v>0</v>
      </c>
      <c r="I16" s="49">
        <v>5</v>
      </c>
      <c r="J16" s="49">
        <v>2</v>
      </c>
      <c r="K16" s="49">
        <v>0</v>
      </c>
      <c r="L16" s="49">
        <v>0</v>
      </c>
      <c r="M16" s="49">
        <v>81</v>
      </c>
      <c r="N16" s="49">
        <v>0</v>
      </c>
      <c r="O16" s="17">
        <f t="shared" si="0"/>
        <v>88</v>
      </c>
      <c r="P16" s="17">
        <f t="shared" si="1"/>
        <v>169</v>
      </c>
      <c r="R16" s="1" t="s">
        <v>12</v>
      </c>
      <c r="S16" s="17">
        <f t="shared" ref="S16:AF16" si="8">SUM(C34:C37)</f>
        <v>83</v>
      </c>
      <c r="T16" s="17">
        <f t="shared" si="8"/>
        <v>120</v>
      </c>
      <c r="U16" s="17">
        <f t="shared" si="8"/>
        <v>18</v>
      </c>
      <c r="V16" s="17">
        <f t="shared" si="8"/>
        <v>33</v>
      </c>
      <c r="W16" s="17">
        <f t="shared" si="8"/>
        <v>1</v>
      </c>
      <c r="X16" s="17">
        <f t="shared" si="8"/>
        <v>0</v>
      </c>
      <c r="Y16" s="17">
        <f t="shared" si="8"/>
        <v>16</v>
      </c>
      <c r="Z16" s="17">
        <f t="shared" si="8"/>
        <v>4</v>
      </c>
      <c r="AA16" s="17">
        <f t="shared" si="8"/>
        <v>0</v>
      </c>
      <c r="AB16" s="17">
        <f t="shared" si="8"/>
        <v>1</v>
      </c>
      <c r="AC16" s="17">
        <f t="shared" si="8"/>
        <v>170</v>
      </c>
      <c r="AD16" s="17">
        <f t="shared" si="8"/>
        <v>0</v>
      </c>
      <c r="AE16" s="30">
        <f t="shared" si="8"/>
        <v>276</v>
      </c>
      <c r="AF16" s="30">
        <f t="shared" si="8"/>
        <v>446</v>
      </c>
    </row>
    <row r="17" spans="2:32" ht="23.1" customHeight="1" x14ac:dyDescent="0.25">
      <c r="B17" s="22" t="s">
        <v>44</v>
      </c>
      <c r="C17" s="49">
        <v>29</v>
      </c>
      <c r="D17" s="49">
        <v>26</v>
      </c>
      <c r="E17" s="49">
        <v>11</v>
      </c>
      <c r="F17" s="49">
        <v>12</v>
      </c>
      <c r="G17" s="49">
        <v>1</v>
      </c>
      <c r="H17" s="49">
        <v>0</v>
      </c>
      <c r="I17" s="49">
        <v>7</v>
      </c>
      <c r="J17" s="49">
        <v>0</v>
      </c>
      <c r="K17" s="49">
        <v>0</v>
      </c>
      <c r="L17" s="49">
        <v>0</v>
      </c>
      <c r="M17" s="49">
        <v>69</v>
      </c>
      <c r="N17" s="49">
        <v>0</v>
      </c>
      <c r="O17" s="17">
        <f t="shared" si="0"/>
        <v>86</v>
      </c>
      <c r="P17" s="17">
        <f t="shared" si="1"/>
        <v>155</v>
      </c>
      <c r="R17" s="1" t="s">
        <v>13</v>
      </c>
      <c r="S17" s="17">
        <f t="shared" ref="S17:AF17" si="9">SUM(C38:C41)</f>
        <v>145</v>
      </c>
      <c r="T17" s="17">
        <f t="shared" si="9"/>
        <v>167</v>
      </c>
      <c r="U17" s="17">
        <f t="shared" si="9"/>
        <v>30</v>
      </c>
      <c r="V17" s="17">
        <f t="shared" si="9"/>
        <v>39</v>
      </c>
      <c r="W17" s="17">
        <f t="shared" si="9"/>
        <v>0</v>
      </c>
      <c r="X17" s="17">
        <f t="shared" si="9"/>
        <v>0</v>
      </c>
      <c r="Y17" s="17">
        <f t="shared" si="9"/>
        <v>9</v>
      </c>
      <c r="Z17" s="17">
        <f t="shared" si="9"/>
        <v>1</v>
      </c>
      <c r="AA17" s="17">
        <f t="shared" si="9"/>
        <v>1</v>
      </c>
      <c r="AB17" s="17">
        <f t="shared" si="9"/>
        <v>0</v>
      </c>
      <c r="AC17" s="17">
        <f t="shared" si="9"/>
        <v>284</v>
      </c>
      <c r="AD17" s="17">
        <f t="shared" si="9"/>
        <v>0</v>
      </c>
      <c r="AE17" s="30">
        <f t="shared" si="9"/>
        <v>392</v>
      </c>
      <c r="AF17" s="30">
        <f t="shared" si="9"/>
        <v>676</v>
      </c>
    </row>
    <row r="18" spans="2:32" ht="23.1" customHeight="1" x14ac:dyDescent="0.25">
      <c r="B18" s="22" t="s">
        <v>45</v>
      </c>
      <c r="C18" s="49">
        <v>27</v>
      </c>
      <c r="D18" s="49">
        <v>45</v>
      </c>
      <c r="E18" s="49">
        <v>6</v>
      </c>
      <c r="F18" s="49">
        <v>15</v>
      </c>
      <c r="G18" s="49">
        <v>1</v>
      </c>
      <c r="H18" s="49">
        <v>0</v>
      </c>
      <c r="I18" s="49">
        <v>5</v>
      </c>
      <c r="J18" s="49">
        <v>1</v>
      </c>
      <c r="K18" s="49">
        <v>0</v>
      </c>
      <c r="L18" s="49">
        <v>1</v>
      </c>
      <c r="M18" s="49">
        <v>90</v>
      </c>
      <c r="N18" s="49">
        <v>0</v>
      </c>
      <c r="O18" s="17">
        <f t="shared" si="0"/>
        <v>101</v>
      </c>
      <c r="P18" s="17">
        <f t="shared" si="1"/>
        <v>191</v>
      </c>
      <c r="R18" s="1" t="s">
        <v>14</v>
      </c>
      <c r="S18" s="17">
        <f t="shared" ref="S18:AF18" si="10">SUM(C42:C45)</f>
        <v>168</v>
      </c>
      <c r="T18" s="17">
        <f t="shared" si="10"/>
        <v>146</v>
      </c>
      <c r="U18" s="17">
        <f t="shared" si="10"/>
        <v>22</v>
      </c>
      <c r="V18" s="17">
        <f t="shared" si="10"/>
        <v>45</v>
      </c>
      <c r="W18" s="17">
        <f t="shared" si="10"/>
        <v>0</v>
      </c>
      <c r="X18" s="17">
        <f t="shared" si="10"/>
        <v>0</v>
      </c>
      <c r="Y18" s="17">
        <f t="shared" si="10"/>
        <v>26</v>
      </c>
      <c r="Z18" s="17">
        <f t="shared" si="10"/>
        <v>3</v>
      </c>
      <c r="AA18" s="17">
        <f t="shared" si="10"/>
        <v>3</v>
      </c>
      <c r="AB18" s="17">
        <f t="shared" si="10"/>
        <v>3</v>
      </c>
      <c r="AC18" s="17">
        <f t="shared" si="10"/>
        <v>347</v>
      </c>
      <c r="AD18" s="17">
        <f t="shared" si="10"/>
        <v>0</v>
      </c>
      <c r="AE18" s="30">
        <f t="shared" si="10"/>
        <v>416</v>
      </c>
      <c r="AF18" s="30">
        <f t="shared" si="10"/>
        <v>763</v>
      </c>
    </row>
    <row r="19" spans="2:32" ht="23.1" customHeight="1" x14ac:dyDescent="0.25">
      <c r="B19" s="22" t="s">
        <v>46</v>
      </c>
      <c r="C19" s="49">
        <v>29</v>
      </c>
      <c r="D19" s="49">
        <v>30</v>
      </c>
      <c r="E19" s="49">
        <v>4</v>
      </c>
      <c r="F19" s="49">
        <v>12</v>
      </c>
      <c r="G19" s="49">
        <v>0</v>
      </c>
      <c r="H19" s="49">
        <v>0</v>
      </c>
      <c r="I19" s="49">
        <v>2</v>
      </c>
      <c r="J19" s="49">
        <v>0</v>
      </c>
      <c r="K19" s="49">
        <v>0</v>
      </c>
      <c r="L19" s="49">
        <v>0</v>
      </c>
      <c r="M19" s="49">
        <v>63</v>
      </c>
      <c r="N19" s="49">
        <v>0</v>
      </c>
      <c r="O19" s="17">
        <f t="shared" si="0"/>
        <v>77</v>
      </c>
      <c r="P19" s="17">
        <f t="shared" si="1"/>
        <v>140</v>
      </c>
      <c r="R19" s="1" t="s">
        <v>15</v>
      </c>
      <c r="S19" s="17">
        <f t="shared" ref="S19:AF19" si="11">SUM(C46:C49)</f>
        <v>160</v>
      </c>
      <c r="T19" s="17">
        <f t="shared" si="11"/>
        <v>172</v>
      </c>
      <c r="U19" s="17">
        <f t="shared" si="11"/>
        <v>29</v>
      </c>
      <c r="V19" s="17">
        <f t="shared" si="11"/>
        <v>35</v>
      </c>
      <c r="W19" s="17">
        <f t="shared" si="11"/>
        <v>0</v>
      </c>
      <c r="X19" s="17">
        <f t="shared" si="11"/>
        <v>0</v>
      </c>
      <c r="Y19" s="17">
        <f t="shared" si="11"/>
        <v>11</v>
      </c>
      <c r="Z19" s="17">
        <f t="shared" si="11"/>
        <v>3</v>
      </c>
      <c r="AA19" s="17">
        <f t="shared" si="11"/>
        <v>3</v>
      </c>
      <c r="AB19" s="17">
        <f t="shared" si="11"/>
        <v>0</v>
      </c>
      <c r="AC19" s="17">
        <f t="shared" si="11"/>
        <v>299</v>
      </c>
      <c r="AD19" s="17">
        <f t="shared" si="11"/>
        <v>0</v>
      </c>
      <c r="AE19" s="30">
        <f t="shared" si="11"/>
        <v>413</v>
      </c>
      <c r="AF19" s="30">
        <f t="shared" si="11"/>
        <v>712</v>
      </c>
    </row>
    <row r="20" spans="2:32" ht="23.1" customHeight="1" x14ac:dyDescent="0.25">
      <c r="B20" s="22" t="s">
        <v>47</v>
      </c>
      <c r="C20" s="49">
        <v>31</v>
      </c>
      <c r="D20" s="49">
        <v>39</v>
      </c>
      <c r="E20" s="49">
        <v>11</v>
      </c>
      <c r="F20" s="49">
        <v>14</v>
      </c>
      <c r="G20" s="49">
        <v>0</v>
      </c>
      <c r="H20" s="49">
        <v>0</v>
      </c>
      <c r="I20" s="49">
        <v>4</v>
      </c>
      <c r="J20" s="49">
        <v>0</v>
      </c>
      <c r="K20" s="49">
        <v>1</v>
      </c>
      <c r="L20" s="49">
        <v>0</v>
      </c>
      <c r="M20" s="49">
        <v>102</v>
      </c>
      <c r="N20" s="49">
        <v>0</v>
      </c>
      <c r="O20" s="17">
        <f t="shared" si="0"/>
        <v>100</v>
      </c>
      <c r="P20" s="17">
        <f t="shared" si="1"/>
        <v>202</v>
      </c>
      <c r="R20" s="1" t="s">
        <v>16</v>
      </c>
      <c r="S20" s="17">
        <f t="shared" ref="S20:AF20" si="12">SUM(C50:C53)</f>
        <v>139</v>
      </c>
      <c r="T20" s="17">
        <f t="shared" si="12"/>
        <v>177</v>
      </c>
      <c r="U20" s="17">
        <f t="shared" si="12"/>
        <v>13</v>
      </c>
      <c r="V20" s="17">
        <f t="shared" si="12"/>
        <v>42</v>
      </c>
      <c r="W20" s="17">
        <f t="shared" si="12"/>
        <v>1</v>
      </c>
      <c r="X20" s="17">
        <f t="shared" si="12"/>
        <v>0</v>
      </c>
      <c r="Y20" s="17">
        <f t="shared" si="12"/>
        <v>11</v>
      </c>
      <c r="Z20" s="17">
        <f t="shared" si="12"/>
        <v>5</v>
      </c>
      <c r="AA20" s="17">
        <f t="shared" si="12"/>
        <v>2</v>
      </c>
      <c r="AB20" s="17">
        <f t="shared" si="12"/>
        <v>0</v>
      </c>
      <c r="AC20" s="17">
        <f t="shared" si="12"/>
        <v>274</v>
      </c>
      <c r="AD20" s="17">
        <f t="shared" si="12"/>
        <v>0</v>
      </c>
      <c r="AE20" s="30">
        <f t="shared" si="12"/>
        <v>390</v>
      </c>
      <c r="AF20" s="30">
        <f t="shared" si="12"/>
        <v>664</v>
      </c>
    </row>
    <row r="21" spans="2:32" ht="23.1" customHeight="1" x14ac:dyDescent="0.25">
      <c r="B21" s="22" t="s">
        <v>48</v>
      </c>
      <c r="C21" s="49">
        <v>42</v>
      </c>
      <c r="D21" s="49">
        <v>52</v>
      </c>
      <c r="E21" s="49">
        <v>7</v>
      </c>
      <c r="F21" s="49">
        <v>11</v>
      </c>
      <c r="G21" s="49">
        <v>0</v>
      </c>
      <c r="H21" s="49">
        <v>0</v>
      </c>
      <c r="I21" s="49">
        <v>5</v>
      </c>
      <c r="J21" s="49">
        <v>1</v>
      </c>
      <c r="K21" s="49">
        <v>2</v>
      </c>
      <c r="L21" s="49">
        <v>0</v>
      </c>
      <c r="M21" s="49">
        <v>74</v>
      </c>
      <c r="N21" s="49">
        <v>0</v>
      </c>
      <c r="O21" s="17">
        <f t="shared" si="0"/>
        <v>120</v>
      </c>
      <c r="P21" s="17">
        <f t="shared" si="1"/>
        <v>194</v>
      </c>
      <c r="R21" s="35" t="s">
        <v>20</v>
      </c>
      <c r="S21" s="33">
        <f t="shared" ref="S21:AF21" si="13">SUM(C54:C57)</f>
        <v>112</v>
      </c>
      <c r="T21" s="17">
        <f t="shared" si="13"/>
        <v>171</v>
      </c>
      <c r="U21" s="17">
        <f t="shared" si="13"/>
        <v>45</v>
      </c>
      <c r="V21" s="17">
        <f t="shared" si="13"/>
        <v>62</v>
      </c>
      <c r="W21" s="17">
        <f t="shared" si="13"/>
        <v>0</v>
      </c>
      <c r="X21" s="17">
        <f t="shared" si="13"/>
        <v>0</v>
      </c>
      <c r="Y21" s="17">
        <f t="shared" si="13"/>
        <v>15</v>
      </c>
      <c r="Z21" s="17">
        <f t="shared" si="13"/>
        <v>5</v>
      </c>
      <c r="AA21" s="17">
        <f t="shared" si="13"/>
        <v>0</v>
      </c>
      <c r="AB21" s="17">
        <f t="shared" si="13"/>
        <v>0</v>
      </c>
      <c r="AC21" s="17">
        <f t="shared" si="13"/>
        <v>306</v>
      </c>
      <c r="AD21" s="17">
        <f t="shared" si="13"/>
        <v>0</v>
      </c>
      <c r="AE21" s="30">
        <f t="shared" si="13"/>
        <v>410</v>
      </c>
      <c r="AF21" s="30">
        <f t="shared" si="13"/>
        <v>716</v>
      </c>
    </row>
    <row r="22" spans="2:32" ht="23.1" customHeight="1" x14ac:dyDescent="0.25">
      <c r="B22" s="22" t="s">
        <v>49</v>
      </c>
      <c r="C22" s="49">
        <v>34</v>
      </c>
      <c r="D22" s="49">
        <v>46</v>
      </c>
      <c r="E22" s="49">
        <v>6</v>
      </c>
      <c r="F22" s="49">
        <v>13</v>
      </c>
      <c r="G22" s="49">
        <v>0</v>
      </c>
      <c r="H22" s="49">
        <v>0</v>
      </c>
      <c r="I22" s="49">
        <v>8</v>
      </c>
      <c r="J22" s="49">
        <v>0</v>
      </c>
      <c r="K22" s="49">
        <v>0</v>
      </c>
      <c r="L22" s="49">
        <v>0</v>
      </c>
      <c r="M22" s="49">
        <v>92</v>
      </c>
      <c r="N22" s="49">
        <v>0</v>
      </c>
      <c r="O22" s="17">
        <f t="shared" si="0"/>
        <v>107</v>
      </c>
      <c r="P22" s="17">
        <f t="shared" si="1"/>
        <v>199</v>
      </c>
      <c r="R22" s="50" t="s">
        <v>90</v>
      </c>
      <c r="S22" s="51">
        <f>MAX(S10:S12)</f>
        <v>129</v>
      </c>
      <c r="T22" s="51">
        <f t="shared" ref="T22:AF22" si="14">MAX(T10:T12)</f>
        <v>166</v>
      </c>
      <c r="U22" s="51">
        <f t="shared" si="14"/>
        <v>28</v>
      </c>
      <c r="V22" s="51">
        <f t="shared" si="14"/>
        <v>52</v>
      </c>
      <c r="W22" s="51">
        <f t="shared" si="14"/>
        <v>2</v>
      </c>
      <c r="X22" s="51">
        <f t="shared" si="14"/>
        <v>0</v>
      </c>
      <c r="Y22" s="51">
        <f t="shared" si="14"/>
        <v>22</v>
      </c>
      <c r="Z22" s="51">
        <f t="shared" si="14"/>
        <v>2</v>
      </c>
      <c r="AA22" s="51">
        <f t="shared" si="14"/>
        <v>3</v>
      </c>
      <c r="AB22" s="51">
        <f t="shared" si="14"/>
        <v>1</v>
      </c>
      <c r="AC22" s="51">
        <f t="shared" si="14"/>
        <v>329</v>
      </c>
      <c r="AD22" s="51">
        <f t="shared" si="14"/>
        <v>0</v>
      </c>
      <c r="AE22" s="39">
        <f t="shared" si="14"/>
        <v>398</v>
      </c>
      <c r="AF22" s="39">
        <f t="shared" si="14"/>
        <v>727</v>
      </c>
    </row>
    <row r="23" spans="2:32" ht="23.1" customHeight="1" x14ac:dyDescent="0.25">
      <c r="B23" s="22" t="s">
        <v>50</v>
      </c>
      <c r="C23" s="49">
        <v>40</v>
      </c>
      <c r="D23" s="49">
        <v>37</v>
      </c>
      <c r="E23" s="49">
        <v>5</v>
      </c>
      <c r="F23" s="49">
        <v>5</v>
      </c>
      <c r="G23" s="49">
        <v>1</v>
      </c>
      <c r="H23" s="49">
        <v>0</v>
      </c>
      <c r="I23" s="49">
        <v>5</v>
      </c>
      <c r="J23" s="49">
        <v>0</v>
      </c>
      <c r="K23" s="49">
        <v>1</v>
      </c>
      <c r="L23" s="49">
        <v>0</v>
      </c>
      <c r="M23" s="49">
        <v>93</v>
      </c>
      <c r="N23" s="49">
        <v>0</v>
      </c>
      <c r="O23" s="17">
        <f t="shared" si="0"/>
        <v>94</v>
      </c>
      <c r="P23" s="17">
        <f t="shared" si="1"/>
        <v>187</v>
      </c>
      <c r="R23" s="50" t="s">
        <v>91</v>
      </c>
      <c r="S23" s="51">
        <f>MAX(S13:S18)</f>
        <v>168</v>
      </c>
      <c r="T23" s="51">
        <f t="shared" ref="T23:AF23" si="15">MAX(T13:T18)</f>
        <v>169</v>
      </c>
      <c r="U23" s="51">
        <f t="shared" si="15"/>
        <v>30</v>
      </c>
      <c r="V23" s="51">
        <f t="shared" si="15"/>
        <v>45</v>
      </c>
      <c r="W23" s="51">
        <f t="shared" si="15"/>
        <v>4</v>
      </c>
      <c r="X23" s="51">
        <f t="shared" si="15"/>
        <v>0</v>
      </c>
      <c r="Y23" s="51">
        <f t="shared" si="15"/>
        <v>26</v>
      </c>
      <c r="Z23" s="51">
        <f t="shared" si="15"/>
        <v>7</v>
      </c>
      <c r="AA23" s="51">
        <f t="shared" si="15"/>
        <v>5</v>
      </c>
      <c r="AB23" s="51">
        <f t="shared" si="15"/>
        <v>3</v>
      </c>
      <c r="AC23" s="51">
        <f t="shared" si="15"/>
        <v>347</v>
      </c>
      <c r="AD23" s="51">
        <f t="shared" si="15"/>
        <v>0</v>
      </c>
      <c r="AE23" s="39">
        <f t="shared" si="15"/>
        <v>416</v>
      </c>
      <c r="AF23" s="39">
        <f t="shared" si="15"/>
        <v>763</v>
      </c>
    </row>
    <row r="24" spans="2:32" ht="23.1" customHeight="1" x14ac:dyDescent="0.25">
      <c r="B24" s="22" t="s">
        <v>51</v>
      </c>
      <c r="C24" s="49">
        <v>23</v>
      </c>
      <c r="D24" s="49">
        <v>36</v>
      </c>
      <c r="E24" s="49">
        <v>4</v>
      </c>
      <c r="F24" s="49">
        <v>9</v>
      </c>
      <c r="G24" s="49">
        <v>0</v>
      </c>
      <c r="H24" s="49">
        <v>0</v>
      </c>
      <c r="I24" s="49">
        <v>7</v>
      </c>
      <c r="J24" s="49">
        <v>0</v>
      </c>
      <c r="K24" s="49">
        <v>1</v>
      </c>
      <c r="L24" s="49">
        <v>0</v>
      </c>
      <c r="M24" s="49">
        <v>70</v>
      </c>
      <c r="N24" s="49">
        <v>0</v>
      </c>
      <c r="O24" s="17">
        <f t="shared" si="0"/>
        <v>80</v>
      </c>
      <c r="P24" s="17">
        <f t="shared" si="1"/>
        <v>150</v>
      </c>
      <c r="R24" s="50" t="s">
        <v>92</v>
      </c>
      <c r="S24" s="51">
        <f>MAX(S19:S21)</f>
        <v>160</v>
      </c>
      <c r="T24" s="51">
        <f t="shared" ref="T24:AF24" si="16">MAX(T19:T21)</f>
        <v>177</v>
      </c>
      <c r="U24" s="51">
        <f t="shared" si="16"/>
        <v>45</v>
      </c>
      <c r="V24" s="51">
        <f t="shared" si="16"/>
        <v>62</v>
      </c>
      <c r="W24" s="51">
        <f t="shared" si="16"/>
        <v>1</v>
      </c>
      <c r="X24" s="51">
        <f t="shared" si="16"/>
        <v>0</v>
      </c>
      <c r="Y24" s="51">
        <f t="shared" si="16"/>
        <v>15</v>
      </c>
      <c r="Z24" s="51">
        <f t="shared" si="16"/>
        <v>5</v>
      </c>
      <c r="AA24" s="51">
        <f t="shared" si="16"/>
        <v>3</v>
      </c>
      <c r="AB24" s="51">
        <f t="shared" si="16"/>
        <v>0</v>
      </c>
      <c r="AC24" s="51">
        <f t="shared" si="16"/>
        <v>306</v>
      </c>
      <c r="AD24" s="51">
        <f t="shared" si="16"/>
        <v>0</v>
      </c>
      <c r="AE24" s="39">
        <f t="shared" si="16"/>
        <v>413</v>
      </c>
      <c r="AF24" s="39">
        <f t="shared" si="16"/>
        <v>716</v>
      </c>
    </row>
    <row r="25" spans="2:32" ht="23.1" customHeight="1" x14ac:dyDescent="0.25">
      <c r="B25" s="22" t="s">
        <v>52</v>
      </c>
      <c r="C25" s="49">
        <v>37</v>
      </c>
      <c r="D25" s="49">
        <v>25</v>
      </c>
      <c r="E25" s="49">
        <v>3</v>
      </c>
      <c r="F25" s="49">
        <v>14</v>
      </c>
      <c r="G25" s="49">
        <v>0</v>
      </c>
      <c r="H25" s="49">
        <v>0</v>
      </c>
      <c r="I25" s="49">
        <v>5</v>
      </c>
      <c r="J25" s="49">
        <v>0</v>
      </c>
      <c r="K25" s="49">
        <v>0</v>
      </c>
      <c r="L25" s="49">
        <v>0</v>
      </c>
      <c r="M25" s="49">
        <v>87</v>
      </c>
      <c r="N25" s="49">
        <v>0</v>
      </c>
      <c r="O25" s="17">
        <f t="shared" si="0"/>
        <v>84</v>
      </c>
      <c r="P25" s="17">
        <f t="shared" si="1"/>
        <v>171</v>
      </c>
      <c r="R25" s="36" t="s">
        <v>85</v>
      </c>
      <c r="S25" s="34">
        <f t="shared" ref="S25:AF25" si="17">SUM(S10:S12)</f>
        <v>307</v>
      </c>
      <c r="T25" s="16">
        <f t="shared" si="17"/>
        <v>352</v>
      </c>
      <c r="U25" s="16">
        <f t="shared" si="17"/>
        <v>66</v>
      </c>
      <c r="V25" s="16">
        <f t="shared" si="17"/>
        <v>147</v>
      </c>
      <c r="W25" s="16">
        <f t="shared" si="17"/>
        <v>4</v>
      </c>
      <c r="X25" s="16">
        <f t="shared" si="17"/>
        <v>0</v>
      </c>
      <c r="Y25" s="16">
        <f t="shared" si="17"/>
        <v>58</v>
      </c>
      <c r="Z25" s="16">
        <f t="shared" si="17"/>
        <v>4</v>
      </c>
      <c r="AA25" s="16">
        <f t="shared" si="17"/>
        <v>5</v>
      </c>
      <c r="AB25" s="16">
        <f t="shared" si="17"/>
        <v>1</v>
      </c>
      <c r="AC25" s="16">
        <f t="shared" si="17"/>
        <v>835</v>
      </c>
      <c r="AD25" s="16">
        <f t="shared" si="17"/>
        <v>0</v>
      </c>
      <c r="AE25" s="31">
        <f t="shared" si="17"/>
        <v>944</v>
      </c>
      <c r="AF25" s="31">
        <f t="shared" si="17"/>
        <v>1779</v>
      </c>
    </row>
    <row r="26" spans="2:32" ht="23.1" customHeight="1" x14ac:dyDescent="0.25">
      <c r="B26" s="22" t="s">
        <v>53</v>
      </c>
      <c r="C26" s="49">
        <v>30</v>
      </c>
      <c r="D26" s="49">
        <v>35</v>
      </c>
      <c r="E26" s="49">
        <v>5</v>
      </c>
      <c r="F26" s="49">
        <v>8</v>
      </c>
      <c r="G26" s="49">
        <v>0</v>
      </c>
      <c r="H26" s="49">
        <v>0</v>
      </c>
      <c r="I26" s="49">
        <v>10</v>
      </c>
      <c r="J26" s="49">
        <v>0</v>
      </c>
      <c r="K26" s="49">
        <v>0</v>
      </c>
      <c r="L26" s="49">
        <v>0</v>
      </c>
      <c r="M26" s="49">
        <v>100</v>
      </c>
      <c r="N26" s="49">
        <v>0</v>
      </c>
      <c r="O26" s="17">
        <f t="shared" si="0"/>
        <v>88</v>
      </c>
      <c r="P26" s="17">
        <f t="shared" si="1"/>
        <v>188</v>
      </c>
      <c r="R26" s="27" t="s">
        <v>86</v>
      </c>
      <c r="S26" s="16">
        <f t="shared" ref="S26:AF26" si="18">SUM(S13:S18)</f>
        <v>802</v>
      </c>
      <c r="T26" s="16">
        <f t="shared" si="18"/>
        <v>835</v>
      </c>
      <c r="U26" s="16">
        <f t="shared" si="18"/>
        <v>110</v>
      </c>
      <c r="V26" s="16">
        <f t="shared" si="18"/>
        <v>236</v>
      </c>
      <c r="W26" s="16">
        <f t="shared" si="18"/>
        <v>7</v>
      </c>
      <c r="X26" s="16">
        <f t="shared" si="18"/>
        <v>0</v>
      </c>
      <c r="Y26" s="16">
        <f t="shared" si="18"/>
        <v>124</v>
      </c>
      <c r="Z26" s="16">
        <f t="shared" si="18"/>
        <v>17</v>
      </c>
      <c r="AA26" s="16">
        <f t="shared" si="18"/>
        <v>13</v>
      </c>
      <c r="AB26" s="16">
        <f t="shared" si="18"/>
        <v>5</v>
      </c>
      <c r="AC26" s="16">
        <f t="shared" si="18"/>
        <v>1505</v>
      </c>
      <c r="AD26" s="16">
        <f t="shared" si="18"/>
        <v>0</v>
      </c>
      <c r="AE26" s="31">
        <f t="shared" si="18"/>
        <v>2149</v>
      </c>
      <c r="AF26" s="31">
        <f t="shared" si="18"/>
        <v>3654</v>
      </c>
    </row>
    <row r="27" spans="2:32" ht="23.1" customHeight="1" x14ac:dyDescent="0.25">
      <c r="B27" s="22" t="s">
        <v>54</v>
      </c>
      <c r="C27" s="49">
        <v>41</v>
      </c>
      <c r="D27" s="49">
        <v>58</v>
      </c>
      <c r="E27" s="49">
        <v>6</v>
      </c>
      <c r="F27" s="49">
        <v>17</v>
      </c>
      <c r="G27" s="49">
        <v>1</v>
      </c>
      <c r="H27" s="49">
        <v>0</v>
      </c>
      <c r="I27" s="49">
        <v>12</v>
      </c>
      <c r="J27" s="49">
        <v>0</v>
      </c>
      <c r="K27" s="49">
        <v>0</v>
      </c>
      <c r="L27" s="49">
        <v>0</v>
      </c>
      <c r="M27" s="49">
        <v>75</v>
      </c>
      <c r="N27" s="49">
        <v>0</v>
      </c>
      <c r="O27" s="17">
        <f t="shared" si="0"/>
        <v>135</v>
      </c>
      <c r="P27" s="17">
        <f t="shared" si="1"/>
        <v>210</v>
      </c>
      <c r="R27" s="28" t="s">
        <v>87</v>
      </c>
      <c r="S27" s="16">
        <f t="shared" ref="S27:AF27" si="19">SUM(S19:S21)</f>
        <v>411</v>
      </c>
      <c r="T27" s="16">
        <f t="shared" si="19"/>
        <v>520</v>
      </c>
      <c r="U27" s="16">
        <f t="shared" si="19"/>
        <v>87</v>
      </c>
      <c r="V27" s="16">
        <f t="shared" si="19"/>
        <v>139</v>
      </c>
      <c r="W27" s="16">
        <f t="shared" si="19"/>
        <v>1</v>
      </c>
      <c r="X27" s="16">
        <f t="shared" si="19"/>
        <v>0</v>
      </c>
      <c r="Y27" s="16">
        <f t="shared" si="19"/>
        <v>37</v>
      </c>
      <c r="Z27" s="16">
        <f t="shared" si="19"/>
        <v>13</v>
      </c>
      <c r="AA27" s="16">
        <f t="shared" si="19"/>
        <v>5</v>
      </c>
      <c r="AB27" s="16">
        <f t="shared" si="19"/>
        <v>0</v>
      </c>
      <c r="AC27" s="16">
        <f t="shared" si="19"/>
        <v>879</v>
      </c>
      <c r="AD27" s="16">
        <f t="shared" si="19"/>
        <v>0</v>
      </c>
      <c r="AE27" s="31">
        <f t="shared" si="19"/>
        <v>1213</v>
      </c>
      <c r="AF27" s="31">
        <f t="shared" si="19"/>
        <v>2092</v>
      </c>
    </row>
    <row r="28" spans="2:32" ht="23.1" customHeight="1" x14ac:dyDescent="0.25">
      <c r="B28" s="22" t="s">
        <v>55</v>
      </c>
      <c r="C28" s="49">
        <v>30</v>
      </c>
      <c r="D28" s="49">
        <v>46</v>
      </c>
      <c r="E28" s="49">
        <v>3</v>
      </c>
      <c r="F28" s="49">
        <v>8</v>
      </c>
      <c r="G28" s="49">
        <v>0</v>
      </c>
      <c r="H28" s="49">
        <v>0</v>
      </c>
      <c r="I28" s="49">
        <v>3</v>
      </c>
      <c r="J28" s="49">
        <v>1</v>
      </c>
      <c r="K28" s="49">
        <v>1</v>
      </c>
      <c r="L28" s="49">
        <v>0</v>
      </c>
      <c r="M28" s="49">
        <v>71</v>
      </c>
      <c r="N28" s="49">
        <v>0</v>
      </c>
      <c r="O28" s="17">
        <f t="shared" si="0"/>
        <v>92</v>
      </c>
      <c r="P28" s="17">
        <f t="shared" si="1"/>
        <v>163</v>
      </c>
      <c r="R28" s="5" t="s">
        <v>17</v>
      </c>
      <c r="S28" s="16">
        <f t="shared" ref="S28:AF28" si="20">SUM(S10:S21)</f>
        <v>1520</v>
      </c>
      <c r="T28" s="16">
        <f t="shared" si="20"/>
        <v>1707</v>
      </c>
      <c r="U28" s="16">
        <f t="shared" si="20"/>
        <v>263</v>
      </c>
      <c r="V28" s="16">
        <f t="shared" si="20"/>
        <v>522</v>
      </c>
      <c r="W28" s="16">
        <f t="shared" si="20"/>
        <v>12</v>
      </c>
      <c r="X28" s="16">
        <f t="shared" si="20"/>
        <v>0</v>
      </c>
      <c r="Y28" s="16">
        <f t="shared" si="20"/>
        <v>219</v>
      </c>
      <c r="Z28" s="16">
        <f t="shared" si="20"/>
        <v>34</v>
      </c>
      <c r="AA28" s="16">
        <f t="shared" si="20"/>
        <v>23</v>
      </c>
      <c r="AB28" s="16">
        <f t="shared" si="20"/>
        <v>6</v>
      </c>
      <c r="AC28" s="16">
        <f t="shared" si="20"/>
        <v>3219</v>
      </c>
      <c r="AD28" s="16">
        <f t="shared" si="20"/>
        <v>0</v>
      </c>
      <c r="AE28" s="31">
        <f t="shared" si="20"/>
        <v>4306</v>
      </c>
      <c r="AF28" s="31">
        <f t="shared" si="20"/>
        <v>7525</v>
      </c>
    </row>
    <row r="29" spans="2:32" ht="23.1" customHeight="1" x14ac:dyDescent="0.25">
      <c r="B29" s="22" t="s">
        <v>56</v>
      </c>
      <c r="C29" s="49">
        <v>29</v>
      </c>
      <c r="D29" s="49">
        <v>30</v>
      </c>
      <c r="E29" s="49">
        <v>0</v>
      </c>
      <c r="F29" s="49">
        <v>0</v>
      </c>
      <c r="G29" s="49">
        <v>3</v>
      </c>
      <c r="H29" s="49">
        <v>0</v>
      </c>
      <c r="I29" s="49">
        <v>0</v>
      </c>
      <c r="J29" s="49">
        <v>1</v>
      </c>
      <c r="K29" s="49">
        <v>1</v>
      </c>
      <c r="L29" s="49">
        <v>1</v>
      </c>
      <c r="M29" s="49">
        <v>42</v>
      </c>
      <c r="N29" s="49">
        <v>0</v>
      </c>
      <c r="O29" s="17">
        <f t="shared" si="0"/>
        <v>65</v>
      </c>
      <c r="P29" s="17">
        <f t="shared" si="1"/>
        <v>107</v>
      </c>
      <c r="R29"/>
      <c r="S29" s="20"/>
      <c r="T29" s="19"/>
    </row>
    <row r="30" spans="2:32" ht="23.1" customHeight="1" x14ac:dyDescent="0.25">
      <c r="B30" s="22" t="s">
        <v>57</v>
      </c>
      <c r="C30" s="49">
        <v>34</v>
      </c>
      <c r="D30" s="49">
        <v>25</v>
      </c>
      <c r="E30" s="49">
        <v>2</v>
      </c>
      <c r="F30" s="49">
        <v>6</v>
      </c>
      <c r="G30" s="49">
        <v>1</v>
      </c>
      <c r="H30" s="49">
        <v>0</v>
      </c>
      <c r="I30" s="49">
        <v>4</v>
      </c>
      <c r="J30" s="49">
        <v>2</v>
      </c>
      <c r="K30" s="49">
        <v>1</v>
      </c>
      <c r="L30" s="49">
        <v>0</v>
      </c>
      <c r="M30" s="49">
        <v>22</v>
      </c>
      <c r="N30" s="49">
        <v>0</v>
      </c>
      <c r="O30" s="17">
        <f t="shared" si="0"/>
        <v>75</v>
      </c>
      <c r="P30" s="17">
        <f t="shared" si="1"/>
        <v>97</v>
      </c>
      <c r="R30"/>
      <c r="S30" s="19"/>
      <c r="T30" s="19"/>
    </row>
    <row r="31" spans="2:32" ht="23.1" customHeight="1" x14ac:dyDescent="0.25">
      <c r="B31" s="23" t="s">
        <v>58</v>
      </c>
      <c r="C31" s="49">
        <v>42</v>
      </c>
      <c r="D31" s="49">
        <v>41</v>
      </c>
      <c r="E31" s="49">
        <v>4</v>
      </c>
      <c r="F31" s="49">
        <v>15</v>
      </c>
      <c r="G31" s="49">
        <v>0</v>
      </c>
      <c r="H31" s="49">
        <v>0</v>
      </c>
      <c r="I31" s="49">
        <v>12</v>
      </c>
      <c r="J31" s="49">
        <v>1</v>
      </c>
      <c r="K31" s="49">
        <v>0</v>
      </c>
      <c r="L31" s="49">
        <v>0</v>
      </c>
      <c r="M31" s="49">
        <v>33</v>
      </c>
      <c r="N31" s="49">
        <v>0</v>
      </c>
      <c r="O31" s="17">
        <f t="shared" si="0"/>
        <v>115</v>
      </c>
      <c r="P31" s="17">
        <f t="shared" si="1"/>
        <v>148</v>
      </c>
      <c r="R31"/>
      <c r="S31" s="19"/>
      <c r="T31" s="19"/>
    </row>
    <row r="32" spans="2:32" ht="23.1" customHeight="1" x14ac:dyDescent="0.25">
      <c r="B32" s="23" t="s">
        <v>59</v>
      </c>
      <c r="C32" s="49">
        <v>42</v>
      </c>
      <c r="D32" s="49">
        <v>23</v>
      </c>
      <c r="E32" s="49">
        <v>0</v>
      </c>
      <c r="F32" s="49">
        <v>14</v>
      </c>
      <c r="G32" s="49">
        <v>0</v>
      </c>
      <c r="H32" s="49">
        <v>0</v>
      </c>
      <c r="I32" s="49">
        <v>4</v>
      </c>
      <c r="J32" s="49">
        <v>0</v>
      </c>
      <c r="K32" s="49">
        <v>3</v>
      </c>
      <c r="L32" s="49">
        <v>0</v>
      </c>
      <c r="M32" s="49">
        <v>17</v>
      </c>
      <c r="N32" s="49">
        <v>0</v>
      </c>
      <c r="O32" s="17">
        <f t="shared" si="0"/>
        <v>86</v>
      </c>
      <c r="P32" s="17">
        <f t="shared" si="1"/>
        <v>103</v>
      </c>
      <c r="R32"/>
      <c r="S32" s="19"/>
      <c r="T32" s="19"/>
    </row>
    <row r="33" spans="2:20" ht="23.1" customHeight="1" x14ac:dyDescent="0.25">
      <c r="B33" s="22" t="s">
        <v>60</v>
      </c>
      <c r="C33" s="49">
        <v>24</v>
      </c>
      <c r="D33" s="49" t="s">
        <v>186</v>
      </c>
      <c r="E33" s="49">
        <v>2</v>
      </c>
      <c r="F33" s="49">
        <v>10</v>
      </c>
      <c r="G33" s="49">
        <v>0</v>
      </c>
      <c r="H33" s="49">
        <v>0</v>
      </c>
      <c r="I33" s="49">
        <v>3</v>
      </c>
      <c r="J33" s="49">
        <v>4</v>
      </c>
      <c r="K33" s="49">
        <v>1</v>
      </c>
      <c r="L33" s="49">
        <v>0</v>
      </c>
      <c r="M33" s="49">
        <v>2</v>
      </c>
      <c r="N33" s="49">
        <v>0</v>
      </c>
      <c r="O33" s="17">
        <f t="shared" si="0"/>
        <v>44</v>
      </c>
      <c r="P33" s="17">
        <f t="shared" si="1"/>
        <v>46</v>
      </c>
      <c r="R33"/>
      <c r="S33" s="19"/>
      <c r="T33" s="19"/>
    </row>
    <row r="34" spans="2:20" ht="23.1" customHeight="1" x14ac:dyDescent="0.25">
      <c r="B34" s="23" t="s">
        <v>61</v>
      </c>
      <c r="C34" s="49">
        <v>15</v>
      </c>
      <c r="D34" s="49">
        <v>34</v>
      </c>
      <c r="E34" s="49">
        <v>6</v>
      </c>
      <c r="F34" s="49">
        <v>8</v>
      </c>
      <c r="G34" s="49">
        <v>0</v>
      </c>
      <c r="H34" s="49">
        <v>0</v>
      </c>
      <c r="I34" s="49">
        <v>2</v>
      </c>
      <c r="J34" s="49">
        <v>1</v>
      </c>
      <c r="K34" s="49">
        <v>0</v>
      </c>
      <c r="L34" s="49">
        <v>0</v>
      </c>
      <c r="M34" s="49">
        <v>22</v>
      </c>
      <c r="N34" s="49">
        <v>0</v>
      </c>
      <c r="O34" s="17">
        <f t="shared" si="0"/>
        <v>66</v>
      </c>
      <c r="P34" s="17">
        <f t="shared" si="1"/>
        <v>88</v>
      </c>
      <c r="R34"/>
      <c r="S34" s="19"/>
      <c r="T34" s="19"/>
    </row>
    <row r="35" spans="2:20" ht="23.1" customHeight="1" x14ac:dyDescent="0.25">
      <c r="B35" s="23" t="s">
        <v>62</v>
      </c>
      <c r="C35" s="49">
        <v>18</v>
      </c>
      <c r="D35" s="49">
        <v>24</v>
      </c>
      <c r="E35" s="49">
        <v>4</v>
      </c>
      <c r="F35" s="49">
        <v>8</v>
      </c>
      <c r="G35" s="49">
        <v>0</v>
      </c>
      <c r="H35" s="49">
        <v>0</v>
      </c>
      <c r="I35" s="49">
        <v>7</v>
      </c>
      <c r="J35" s="49">
        <v>1</v>
      </c>
      <c r="K35" s="49">
        <v>0</v>
      </c>
      <c r="L35" s="49">
        <v>0</v>
      </c>
      <c r="M35" s="49">
        <v>38</v>
      </c>
      <c r="N35" s="49">
        <v>0</v>
      </c>
      <c r="O35" s="17">
        <f t="shared" si="0"/>
        <v>62</v>
      </c>
      <c r="P35" s="17">
        <f t="shared" si="1"/>
        <v>100</v>
      </c>
      <c r="R35"/>
      <c r="S35" s="19"/>
      <c r="T35" s="19"/>
    </row>
    <row r="36" spans="2:20" ht="23.1" customHeight="1" x14ac:dyDescent="0.25">
      <c r="B36" s="23" t="s">
        <v>63</v>
      </c>
      <c r="C36" s="49">
        <v>25</v>
      </c>
      <c r="D36" s="49">
        <v>32</v>
      </c>
      <c r="E36" s="49">
        <v>3</v>
      </c>
      <c r="F36" s="49">
        <v>10</v>
      </c>
      <c r="G36" s="49">
        <v>1</v>
      </c>
      <c r="H36" s="49">
        <v>0</v>
      </c>
      <c r="I36" s="49">
        <v>2</v>
      </c>
      <c r="J36" s="49">
        <v>2</v>
      </c>
      <c r="K36" s="49">
        <v>0</v>
      </c>
      <c r="L36" s="49">
        <v>0</v>
      </c>
      <c r="M36" s="49">
        <v>52</v>
      </c>
      <c r="N36" s="49">
        <v>0</v>
      </c>
      <c r="O36" s="17">
        <f t="shared" si="0"/>
        <v>75</v>
      </c>
      <c r="P36" s="17">
        <f t="shared" si="1"/>
        <v>127</v>
      </c>
      <c r="R36"/>
      <c r="S36" s="19"/>
      <c r="T36" s="19"/>
    </row>
    <row r="37" spans="2:20" ht="23.1" customHeight="1" x14ac:dyDescent="0.25">
      <c r="B37" s="22" t="s">
        <v>64</v>
      </c>
      <c r="C37" s="49">
        <v>25</v>
      </c>
      <c r="D37" s="49">
        <v>30</v>
      </c>
      <c r="E37" s="49">
        <v>5</v>
      </c>
      <c r="F37" s="49">
        <v>7</v>
      </c>
      <c r="G37" s="49">
        <v>0</v>
      </c>
      <c r="H37" s="49">
        <v>0</v>
      </c>
      <c r="I37" s="49">
        <v>5</v>
      </c>
      <c r="J37" s="49">
        <v>0</v>
      </c>
      <c r="K37" s="49">
        <v>0</v>
      </c>
      <c r="L37" s="49">
        <v>1</v>
      </c>
      <c r="M37" s="49">
        <v>58</v>
      </c>
      <c r="N37" s="49">
        <v>0</v>
      </c>
      <c r="O37" s="17">
        <f t="shared" si="0"/>
        <v>73</v>
      </c>
      <c r="P37" s="17">
        <f t="shared" si="1"/>
        <v>131</v>
      </c>
      <c r="R37"/>
      <c r="S37" s="19"/>
      <c r="T37" s="19"/>
    </row>
    <row r="38" spans="2:20" ht="23.1" customHeight="1" x14ac:dyDescent="0.25">
      <c r="B38" s="23" t="s">
        <v>65</v>
      </c>
      <c r="C38" s="49">
        <v>42</v>
      </c>
      <c r="D38" s="49">
        <v>40</v>
      </c>
      <c r="E38" s="49">
        <v>7</v>
      </c>
      <c r="F38" s="49">
        <v>7</v>
      </c>
      <c r="G38" s="49">
        <v>0</v>
      </c>
      <c r="H38" s="49">
        <v>0</v>
      </c>
      <c r="I38" s="49">
        <v>3</v>
      </c>
      <c r="J38" s="49">
        <v>1</v>
      </c>
      <c r="K38" s="49">
        <v>0</v>
      </c>
      <c r="L38" s="49">
        <v>0</v>
      </c>
      <c r="M38" s="49">
        <v>59</v>
      </c>
      <c r="N38" s="49">
        <v>0</v>
      </c>
      <c r="O38" s="17">
        <f t="shared" si="0"/>
        <v>100</v>
      </c>
      <c r="P38" s="17">
        <f t="shared" si="1"/>
        <v>159</v>
      </c>
      <c r="R38"/>
      <c r="S38" s="19"/>
      <c r="T38" s="19"/>
    </row>
    <row r="39" spans="2:20" ht="23.1" customHeight="1" x14ac:dyDescent="0.25">
      <c r="B39" s="23" t="s">
        <v>66</v>
      </c>
      <c r="C39" s="49">
        <v>42</v>
      </c>
      <c r="D39" s="49">
        <v>45</v>
      </c>
      <c r="E39" s="49">
        <v>8</v>
      </c>
      <c r="F39" s="49">
        <v>8</v>
      </c>
      <c r="G39" s="49">
        <v>0</v>
      </c>
      <c r="H39" s="49">
        <v>0</v>
      </c>
      <c r="I39" s="49">
        <v>3</v>
      </c>
      <c r="J39" s="49">
        <v>0</v>
      </c>
      <c r="K39" s="49">
        <v>0</v>
      </c>
      <c r="L39" s="49">
        <v>0</v>
      </c>
      <c r="M39" s="49">
        <v>65</v>
      </c>
      <c r="N39" s="49">
        <v>0</v>
      </c>
      <c r="O39" s="17">
        <f t="shared" si="0"/>
        <v>106</v>
      </c>
      <c r="P39" s="17">
        <f t="shared" si="1"/>
        <v>171</v>
      </c>
      <c r="R39"/>
      <c r="S39" s="19"/>
      <c r="T39" s="19"/>
    </row>
    <row r="40" spans="2:20" ht="23.1" customHeight="1" x14ac:dyDescent="0.25">
      <c r="B40" s="23" t="s">
        <v>67</v>
      </c>
      <c r="C40" s="49">
        <v>29</v>
      </c>
      <c r="D40" s="49">
        <v>47</v>
      </c>
      <c r="E40" s="49">
        <v>7</v>
      </c>
      <c r="F40" s="49">
        <v>14</v>
      </c>
      <c r="G40" s="49">
        <v>0</v>
      </c>
      <c r="H40" s="49">
        <v>0</v>
      </c>
      <c r="I40" s="49">
        <v>3</v>
      </c>
      <c r="J40" s="49">
        <v>0</v>
      </c>
      <c r="K40" s="49">
        <v>1</v>
      </c>
      <c r="L40" s="49">
        <v>0</v>
      </c>
      <c r="M40" s="49">
        <v>92</v>
      </c>
      <c r="N40" s="49">
        <v>0</v>
      </c>
      <c r="O40" s="17">
        <f t="shared" si="0"/>
        <v>101</v>
      </c>
      <c r="P40" s="17">
        <f t="shared" si="1"/>
        <v>193</v>
      </c>
      <c r="R40"/>
      <c r="S40" s="19"/>
      <c r="T40" s="19"/>
    </row>
    <row r="41" spans="2:20" ht="23.1" customHeight="1" x14ac:dyDescent="0.25">
      <c r="B41" s="22" t="s">
        <v>68</v>
      </c>
      <c r="C41" s="49">
        <v>32</v>
      </c>
      <c r="D41" s="49">
        <v>35</v>
      </c>
      <c r="E41" s="49">
        <v>8</v>
      </c>
      <c r="F41" s="49">
        <v>10</v>
      </c>
      <c r="G41" s="49">
        <v>0</v>
      </c>
      <c r="H41" s="49">
        <v>0</v>
      </c>
      <c r="I41" s="49">
        <v>0</v>
      </c>
      <c r="J41" s="49">
        <v>0</v>
      </c>
      <c r="K41" s="49">
        <v>0</v>
      </c>
      <c r="L41" s="49">
        <v>0</v>
      </c>
      <c r="M41" s="49">
        <v>68</v>
      </c>
      <c r="N41" s="49">
        <v>0</v>
      </c>
      <c r="O41" s="17">
        <f t="shared" si="0"/>
        <v>85</v>
      </c>
      <c r="P41" s="17">
        <f t="shared" si="1"/>
        <v>153</v>
      </c>
      <c r="R41"/>
      <c r="S41" s="19"/>
      <c r="T41" s="19"/>
    </row>
    <row r="42" spans="2:20" ht="23.1" customHeight="1" x14ac:dyDescent="0.25">
      <c r="B42" s="23" t="s">
        <v>69</v>
      </c>
      <c r="C42" s="49">
        <v>40</v>
      </c>
      <c r="D42" s="49">
        <v>39</v>
      </c>
      <c r="E42" s="49">
        <v>6</v>
      </c>
      <c r="F42" s="49">
        <v>10</v>
      </c>
      <c r="G42" s="49">
        <v>0</v>
      </c>
      <c r="H42" s="49">
        <v>0</v>
      </c>
      <c r="I42" s="49">
        <v>6</v>
      </c>
      <c r="J42" s="49">
        <v>0</v>
      </c>
      <c r="K42" s="49">
        <v>1</v>
      </c>
      <c r="L42" s="49">
        <v>0</v>
      </c>
      <c r="M42" s="49">
        <v>86</v>
      </c>
      <c r="N42" s="49">
        <v>0</v>
      </c>
      <c r="O42" s="17">
        <f t="shared" si="0"/>
        <v>102</v>
      </c>
      <c r="P42" s="17">
        <f t="shared" si="1"/>
        <v>188</v>
      </c>
      <c r="R42"/>
      <c r="S42" s="19"/>
      <c r="T42" s="19"/>
    </row>
    <row r="43" spans="2:20" ht="23.1" customHeight="1" x14ac:dyDescent="0.25">
      <c r="B43" s="22" t="s">
        <v>70</v>
      </c>
      <c r="C43" s="49">
        <v>50</v>
      </c>
      <c r="D43" s="49">
        <v>42</v>
      </c>
      <c r="E43" s="49">
        <v>7</v>
      </c>
      <c r="F43" s="49">
        <v>15</v>
      </c>
      <c r="G43" s="49">
        <v>0</v>
      </c>
      <c r="H43" s="49">
        <v>0</v>
      </c>
      <c r="I43" s="49">
        <v>8</v>
      </c>
      <c r="J43" s="49">
        <v>0</v>
      </c>
      <c r="K43" s="49">
        <v>0</v>
      </c>
      <c r="L43" s="49">
        <v>0</v>
      </c>
      <c r="M43" s="49">
        <v>85</v>
      </c>
      <c r="N43" s="49">
        <v>0</v>
      </c>
      <c r="O43" s="17">
        <f t="shared" si="0"/>
        <v>122</v>
      </c>
      <c r="P43" s="17">
        <f t="shared" si="1"/>
        <v>207</v>
      </c>
      <c r="R43"/>
      <c r="S43" s="19"/>
      <c r="T43" s="19"/>
    </row>
    <row r="44" spans="2:20" ht="23.1" customHeight="1" x14ac:dyDescent="0.25">
      <c r="B44" s="24" t="s">
        <v>71</v>
      </c>
      <c r="C44" s="49">
        <v>38</v>
      </c>
      <c r="D44" s="49">
        <v>34</v>
      </c>
      <c r="E44" s="49">
        <v>4</v>
      </c>
      <c r="F44" s="49">
        <v>8</v>
      </c>
      <c r="G44" s="49">
        <v>0</v>
      </c>
      <c r="H44" s="49">
        <v>0</v>
      </c>
      <c r="I44" s="49">
        <v>2</v>
      </c>
      <c r="J44" s="49">
        <v>2</v>
      </c>
      <c r="K44" s="49">
        <v>1</v>
      </c>
      <c r="L44" s="49">
        <v>2</v>
      </c>
      <c r="M44" s="49">
        <v>86</v>
      </c>
      <c r="N44" s="49">
        <v>0</v>
      </c>
      <c r="O44" s="17">
        <f t="shared" si="0"/>
        <v>91</v>
      </c>
      <c r="P44" s="17">
        <f t="shared" si="1"/>
        <v>177</v>
      </c>
      <c r="R44"/>
      <c r="S44" s="19"/>
      <c r="T44" s="19"/>
    </row>
    <row r="45" spans="2:20" ht="23.1" customHeight="1" x14ac:dyDescent="0.25">
      <c r="B45" s="22" t="s">
        <v>72</v>
      </c>
      <c r="C45" s="49">
        <v>40</v>
      </c>
      <c r="D45" s="49">
        <v>31</v>
      </c>
      <c r="E45" s="49">
        <v>5</v>
      </c>
      <c r="F45" s="49">
        <v>12</v>
      </c>
      <c r="G45" s="49">
        <v>0</v>
      </c>
      <c r="H45" s="49">
        <v>0</v>
      </c>
      <c r="I45" s="49">
        <v>10</v>
      </c>
      <c r="J45" s="49">
        <v>1</v>
      </c>
      <c r="K45" s="49">
        <v>1</v>
      </c>
      <c r="L45" s="49">
        <v>1</v>
      </c>
      <c r="M45" s="49">
        <v>90</v>
      </c>
      <c r="N45" s="49">
        <v>0</v>
      </c>
      <c r="O45" s="17">
        <f t="shared" si="0"/>
        <v>101</v>
      </c>
      <c r="P45" s="17">
        <f t="shared" si="1"/>
        <v>191</v>
      </c>
      <c r="R45"/>
      <c r="S45" s="19"/>
      <c r="T45" s="19"/>
    </row>
    <row r="46" spans="2:20" ht="23.1" customHeight="1" x14ac:dyDescent="0.25">
      <c r="B46" s="23" t="s">
        <v>73</v>
      </c>
      <c r="C46" s="49">
        <v>37</v>
      </c>
      <c r="D46" s="49">
        <v>40</v>
      </c>
      <c r="E46" s="49">
        <v>4</v>
      </c>
      <c r="F46" s="49">
        <v>8</v>
      </c>
      <c r="G46" s="49">
        <v>0</v>
      </c>
      <c r="H46" s="49">
        <v>0</v>
      </c>
      <c r="I46" s="49">
        <v>5</v>
      </c>
      <c r="J46" s="49">
        <v>0</v>
      </c>
      <c r="K46" s="49">
        <v>0</v>
      </c>
      <c r="L46" s="49">
        <v>0</v>
      </c>
      <c r="M46" s="49">
        <v>83</v>
      </c>
      <c r="N46" s="49">
        <v>0</v>
      </c>
      <c r="O46" s="17">
        <f t="shared" si="0"/>
        <v>94</v>
      </c>
      <c r="P46" s="17">
        <f t="shared" si="1"/>
        <v>177</v>
      </c>
      <c r="R46" s="19"/>
      <c r="S46" s="19"/>
      <c r="T46"/>
    </row>
    <row r="47" spans="2:20" ht="23.1" customHeight="1" x14ac:dyDescent="0.25">
      <c r="B47" s="23" t="s">
        <v>74</v>
      </c>
      <c r="C47" s="49">
        <v>59</v>
      </c>
      <c r="D47" s="49">
        <v>60</v>
      </c>
      <c r="E47" s="49">
        <v>16</v>
      </c>
      <c r="F47" s="49">
        <v>12</v>
      </c>
      <c r="G47" s="49">
        <v>0</v>
      </c>
      <c r="H47" s="49">
        <v>0</v>
      </c>
      <c r="I47" s="49">
        <v>5</v>
      </c>
      <c r="J47" s="49">
        <v>0</v>
      </c>
      <c r="K47" s="49">
        <v>1</v>
      </c>
      <c r="L47" s="49">
        <v>0</v>
      </c>
      <c r="M47" s="49">
        <v>112</v>
      </c>
      <c r="N47" s="49">
        <v>0</v>
      </c>
      <c r="O47" s="17">
        <f t="shared" si="0"/>
        <v>153</v>
      </c>
      <c r="P47" s="17">
        <f t="shared" si="1"/>
        <v>265</v>
      </c>
      <c r="R47" s="19"/>
      <c r="S47" s="19"/>
      <c r="T47"/>
    </row>
    <row r="48" spans="2:20" ht="23.1" customHeight="1" x14ac:dyDescent="0.25">
      <c r="B48" s="23" t="s">
        <v>75</v>
      </c>
      <c r="C48" s="49">
        <v>20</v>
      </c>
      <c r="D48" s="49">
        <v>30</v>
      </c>
      <c r="E48" s="49">
        <v>3</v>
      </c>
      <c r="F48" s="49">
        <v>6</v>
      </c>
      <c r="G48" s="49">
        <v>0</v>
      </c>
      <c r="H48" s="49">
        <v>0</v>
      </c>
      <c r="I48" s="49">
        <v>0</v>
      </c>
      <c r="J48" s="49">
        <v>0</v>
      </c>
      <c r="K48" s="49">
        <v>0</v>
      </c>
      <c r="L48" s="49">
        <v>0</v>
      </c>
      <c r="M48" s="49">
        <v>32</v>
      </c>
      <c r="N48" s="49">
        <v>0</v>
      </c>
      <c r="O48" s="17">
        <f t="shared" si="0"/>
        <v>59</v>
      </c>
      <c r="P48" s="17">
        <f t="shared" si="1"/>
        <v>91</v>
      </c>
      <c r="R48" s="19"/>
      <c r="S48" s="19"/>
      <c r="T48"/>
    </row>
    <row r="49" spans="2:20" ht="23.1" customHeight="1" x14ac:dyDescent="0.25">
      <c r="B49" s="22" t="s">
        <v>76</v>
      </c>
      <c r="C49" s="49">
        <v>44</v>
      </c>
      <c r="D49" s="49">
        <v>42</v>
      </c>
      <c r="E49" s="49">
        <v>6</v>
      </c>
      <c r="F49" s="49">
        <v>9</v>
      </c>
      <c r="G49" s="49">
        <v>0</v>
      </c>
      <c r="H49" s="49">
        <v>0</v>
      </c>
      <c r="I49" s="49">
        <v>1</v>
      </c>
      <c r="J49" s="49">
        <v>3</v>
      </c>
      <c r="K49" s="49">
        <v>2</v>
      </c>
      <c r="L49" s="49">
        <v>0</v>
      </c>
      <c r="M49" s="49">
        <v>72</v>
      </c>
      <c r="N49" s="49">
        <v>0</v>
      </c>
      <c r="O49" s="17">
        <f t="shared" si="0"/>
        <v>107</v>
      </c>
      <c r="P49" s="17">
        <f t="shared" si="1"/>
        <v>179</v>
      </c>
      <c r="R49" s="19"/>
      <c r="S49" s="19"/>
      <c r="T49"/>
    </row>
    <row r="50" spans="2:20" ht="23.1" customHeight="1" x14ac:dyDescent="0.25">
      <c r="B50" s="23" t="s">
        <v>77</v>
      </c>
      <c r="C50" s="49">
        <v>23</v>
      </c>
      <c r="D50" s="49">
        <v>49</v>
      </c>
      <c r="E50" s="49">
        <v>3</v>
      </c>
      <c r="F50" s="49">
        <v>12</v>
      </c>
      <c r="G50" s="49">
        <v>0</v>
      </c>
      <c r="H50" s="49">
        <v>0</v>
      </c>
      <c r="I50" s="49">
        <v>4</v>
      </c>
      <c r="J50" s="49">
        <v>0</v>
      </c>
      <c r="K50" s="49">
        <v>1</v>
      </c>
      <c r="L50" s="49">
        <v>0</v>
      </c>
      <c r="M50" s="49">
        <v>63</v>
      </c>
      <c r="N50" s="49">
        <v>0</v>
      </c>
      <c r="O50" s="17">
        <f t="shared" si="0"/>
        <v>92</v>
      </c>
      <c r="P50" s="17">
        <f t="shared" si="1"/>
        <v>155</v>
      </c>
      <c r="R50" s="19"/>
      <c r="S50" s="19"/>
      <c r="T50"/>
    </row>
    <row r="51" spans="2:20" ht="23.1" customHeight="1" x14ac:dyDescent="0.25">
      <c r="B51" s="23" t="s">
        <v>78</v>
      </c>
      <c r="C51" s="49">
        <v>44</v>
      </c>
      <c r="D51" s="49">
        <v>44</v>
      </c>
      <c r="E51" s="49">
        <v>4</v>
      </c>
      <c r="F51" s="49">
        <v>6</v>
      </c>
      <c r="G51" s="49">
        <v>0</v>
      </c>
      <c r="H51" s="49">
        <v>0</v>
      </c>
      <c r="I51" s="49">
        <v>3</v>
      </c>
      <c r="J51" s="49">
        <v>3</v>
      </c>
      <c r="K51" s="49">
        <v>0</v>
      </c>
      <c r="L51" s="49">
        <v>0</v>
      </c>
      <c r="M51" s="49">
        <v>61</v>
      </c>
      <c r="N51" s="49">
        <v>0</v>
      </c>
      <c r="O51" s="17">
        <f t="shared" si="0"/>
        <v>104</v>
      </c>
      <c r="P51" s="17">
        <f t="shared" si="1"/>
        <v>165</v>
      </c>
      <c r="R51" s="19"/>
      <c r="S51" s="19"/>
      <c r="T51"/>
    </row>
    <row r="52" spans="2:20" ht="23.1" customHeight="1" x14ac:dyDescent="0.25">
      <c r="B52" s="23" t="s">
        <v>79</v>
      </c>
      <c r="C52" s="49">
        <v>42</v>
      </c>
      <c r="D52" s="49">
        <v>41</v>
      </c>
      <c r="E52" s="49">
        <v>3</v>
      </c>
      <c r="F52" s="49">
        <v>12</v>
      </c>
      <c r="G52" s="49">
        <v>0</v>
      </c>
      <c r="H52" s="49">
        <v>0</v>
      </c>
      <c r="I52" s="49">
        <v>3</v>
      </c>
      <c r="J52" s="49">
        <v>1</v>
      </c>
      <c r="K52" s="49">
        <v>0</v>
      </c>
      <c r="L52" s="49">
        <v>0</v>
      </c>
      <c r="M52" s="49">
        <v>73</v>
      </c>
      <c r="N52" s="49">
        <v>0</v>
      </c>
      <c r="O52" s="17">
        <f t="shared" si="0"/>
        <v>102</v>
      </c>
      <c r="P52" s="17">
        <f t="shared" si="1"/>
        <v>175</v>
      </c>
      <c r="R52" s="19"/>
      <c r="S52" s="19"/>
      <c r="T52"/>
    </row>
    <row r="53" spans="2:20" ht="23.1" customHeight="1" x14ac:dyDescent="0.25">
      <c r="B53" s="22" t="s">
        <v>80</v>
      </c>
      <c r="C53" s="49">
        <v>30</v>
      </c>
      <c r="D53" s="49">
        <v>43</v>
      </c>
      <c r="E53" s="49">
        <v>3</v>
      </c>
      <c r="F53" s="49">
        <v>12</v>
      </c>
      <c r="G53" s="49">
        <v>1</v>
      </c>
      <c r="H53" s="49">
        <v>0</v>
      </c>
      <c r="I53" s="49">
        <v>1</v>
      </c>
      <c r="J53" s="49">
        <v>1</v>
      </c>
      <c r="K53" s="49">
        <v>1</v>
      </c>
      <c r="L53" s="49">
        <v>0</v>
      </c>
      <c r="M53" s="49">
        <v>77</v>
      </c>
      <c r="N53" s="49">
        <v>0</v>
      </c>
      <c r="O53" s="17">
        <f t="shared" si="0"/>
        <v>92</v>
      </c>
      <c r="P53" s="17">
        <f t="shared" si="1"/>
        <v>169</v>
      </c>
      <c r="R53" s="19"/>
      <c r="S53" s="19"/>
      <c r="T53"/>
    </row>
    <row r="54" spans="2:20" ht="23.1" customHeight="1" x14ac:dyDescent="0.25">
      <c r="B54" s="22" t="s">
        <v>81</v>
      </c>
      <c r="C54" s="49">
        <v>21</v>
      </c>
      <c r="D54" s="49">
        <v>39</v>
      </c>
      <c r="E54" s="49">
        <v>8</v>
      </c>
      <c r="F54" s="49">
        <v>10</v>
      </c>
      <c r="G54" s="49">
        <v>0</v>
      </c>
      <c r="H54" s="49">
        <v>0</v>
      </c>
      <c r="I54" s="49">
        <v>2</v>
      </c>
      <c r="J54" s="49">
        <v>1</v>
      </c>
      <c r="K54" s="49">
        <v>0</v>
      </c>
      <c r="L54" s="49">
        <v>0</v>
      </c>
      <c r="M54" s="49">
        <v>66</v>
      </c>
      <c r="N54" s="49">
        <v>0</v>
      </c>
      <c r="O54" s="17">
        <f t="shared" si="0"/>
        <v>81</v>
      </c>
      <c r="P54" s="17">
        <f t="shared" si="1"/>
        <v>147</v>
      </c>
      <c r="R54" s="19"/>
      <c r="S54" s="19"/>
      <c r="T54"/>
    </row>
    <row r="55" spans="2:20" ht="23.1" customHeight="1" x14ac:dyDescent="0.25">
      <c r="B55" s="22" t="s">
        <v>82</v>
      </c>
      <c r="C55" s="49">
        <v>30</v>
      </c>
      <c r="D55" s="49">
        <v>45</v>
      </c>
      <c r="E55" s="49">
        <v>14</v>
      </c>
      <c r="F55" s="49">
        <v>14</v>
      </c>
      <c r="G55" s="49">
        <v>0</v>
      </c>
      <c r="H55" s="49">
        <v>0</v>
      </c>
      <c r="I55" s="49">
        <v>3</v>
      </c>
      <c r="J55" s="49">
        <v>1</v>
      </c>
      <c r="K55" s="49">
        <v>0</v>
      </c>
      <c r="L55" s="49">
        <v>0</v>
      </c>
      <c r="M55" s="49">
        <v>85</v>
      </c>
      <c r="N55" s="49">
        <v>0</v>
      </c>
      <c r="O55" s="17">
        <f t="shared" si="0"/>
        <v>107</v>
      </c>
      <c r="P55" s="17">
        <f t="shared" si="1"/>
        <v>192</v>
      </c>
      <c r="R55" s="19"/>
      <c r="S55" s="19"/>
      <c r="T55"/>
    </row>
    <row r="56" spans="2:20" ht="23.1" customHeight="1" x14ac:dyDescent="0.25">
      <c r="B56" s="22" t="s">
        <v>83</v>
      </c>
      <c r="C56" s="49">
        <v>25</v>
      </c>
      <c r="D56" s="49">
        <v>39</v>
      </c>
      <c r="E56" s="49">
        <v>12</v>
      </c>
      <c r="F56" s="49">
        <v>20</v>
      </c>
      <c r="G56" s="49">
        <v>0</v>
      </c>
      <c r="H56" s="49">
        <v>0</v>
      </c>
      <c r="I56" s="49">
        <v>6</v>
      </c>
      <c r="J56" s="49">
        <v>3</v>
      </c>
      <c r="K56" s="49">
        <v>0</v>
      </c>
      <c r="L56" s="49">
        <v>0</v>
      </c>
      <c r="M56" s="49">
        <v>75</v>
      </c>
      <c r="N56" s="49">
        <v>0</v>
      </c>
      <c r="O56" s="17">
        <f t="shared" si="0"/>
        <v>105</v>
      </c>
      <c r="P56" s="17">
        <f t="shared" si="1"/>
        <v>180</v>
      </c>
      <c r="R56" s="19"/>
      <c r="S56" s="19"/>
      <c r="T56"/>
    </row>
    <row r="57" spans="2:20" ht="23.1" customHeight="1" x14ac:dyDescent="0.25">
      <c r="B57" s="22" t="s">
        <v>84</v>
      </c>
      <c r="C57" s="49">
        <v>36</v>
      </c>
      <c r="D57" s="49">
        <v>48</v>
      </c>
      <c r="E57" s="49">
        <v>11</v>
      </c>
      <c r="F57" s="49">
        <v>18</v>
      </c>
      <c r="G57" s="49">
        <v>0</v>
      </c>
      <c r="H57" s="49">
        <v>0</v>
      </c>
      <c r="I57" s="49">
        <v>4</v>
      </c>
      <c r="J57" s="49">
        <v>0</v>
      </c>
      <c r="K57" s="49">
        <v>0</v>
      </c>
      <c r="L57" s="49">
        <v>0</v>
      </c>
      <c r="M57" s="49">
        <v>80</v>
      </c>
      <c r="N57" s="49">
        <v>0</v>
      </c>
      <c r="O57" s="17">
        <f t="shared" si="0"/>
        <v>117</v>
      </c>
      <c r="P57" s="17">
        <f t="shared" si="1"/>
        <v>197</v>
      </c>
      <c r="R57" s="19"/>
      <c r="S57" s="19"/>
      <c r="T57"/>
    </row>
    <row r="58" spans="2:20" ht="23.1" customHeight="1" x14ac:dyDescent="0.25">
      <c r="B58" s="52" t="s">
        <v>18</v>
      </c>
      <c r="C58" s="16">
        <f t="shared" ref="C58:P58" si="21">SUM(C10:C57)</f>
        <v>1520</v>
      </c>
      <c r="D58" s="16">
        <f t="shared" si="21"/>
        <v>1707</v>
      </c>
      <c r="E58" s="16">
        <f t="shared" si="21"/>
        <v>263</v>
      </c>
      <c r="F58" s="16">
        <f t="shared" si="21"/>
        <v>522</v>
      </c>
      <c r="G58" s="16">
        <f t="shared" si="21"/>
        <v>12</v>
      </c>
      <c r="H58" s="16">
        <f t="shared" si="21"/>
        <v>0</v>
      </c>
      <c r="I58" s="16">
        <f t="shared" si="21"/>
        <v>219</v>
      </c>
      <c r="J58" s="16">
        <f t="shared" si="21"/>
        <v>34</v>
      </c>
      <c r="K58" s="16">
        <f t="shared" si="21"/>
        <v>23</v>
      </c>
      <c r="L58" s="16">
        <f t="shared" si="21"/>
        <v>6</v>
      </c>
      <c r="M58" s="16">
        <f t="shared" si="21"/>
        <v>3219</v>
      </c>
      <c r="N58" s="16">
        <f t="shared" si="21"/>
        <v>0</v>
      </c>
      <c r="O58" s="16">
        <f t="shared" si="21"/>
        <v>4306</v>
      </c>
      <c r="P58" s="16">
        <f t="shared" si="21"/>
        <v>7525</v>
      </c>
      <c r="R58" s="19"/>
      <c r="S58" s="19"/>
      <c r="T58"/>
    </row>
    <row r="59" spans="2:20" ht="23.1" customHeight="1" x14ac:dyDescent="0.25">
      <c r="B59" s="52" t="s">
        <v>93</v>
      </c>
      <c r="C59" s="42">
        <f t="shared" ref="C59:N59" si="22">C58/$P$58</f>
        <v>0.20199335548172759</v>
      </c>
      <c r="D59" s="42">
        <f t="shared" si="22"/>
        <v>0.22684385382059802</v>
      </c>
      <c r="E59" s="42">
        <f t="shared" si="22"/>
        <v>3.4950166112956808E-2</v>
      </c>
      <c r="F59" s="42">
        <f t="shared" si="22"/>
        <v>6.9368770764119597E-2</v>
      </c>
      <c r="G59" s="42">
        <f t="shared" si="22"/>
        <v>1.5946843853820599E-3</v>
      </c>
      <c r="H59" s="42">
        <f t="shared" si="22"/>
        <v>0</v>
      </c>
      <c r="I59" s="42">
        <f t="shared" si="22"/>
        <v>2.910299003322259E-2</v>
      </c>
      <c r="J59" s="42">
        <f t="shared" si="22"/>
        <v>4.5182724252491695E-3</v>
      </c>
      <c r="K59" s="42">
        <f t="shared" si="22"/>
        <v>3.0564784053156145E-3</v>
      </c>
      <c r="L59" s="42">
        <f t="shared" si="22"/>
        <v>7.9734219269102995E-4</v>
      </c>
      <c r="M59" s="42">
        <f t="shared" si="22"/>
        <v>0.42777408637873754</v>
      </c>
      <c r="N59" s="42">
        <f t="shared" si="22"/>
        <v>0</v>
      </c>
      <c r="R59" s="19"/>
      <c r="S59" s="19"/>
      <c r="T59"/>
    </row>
    <row r="60" spans="2:20" ht="23.1" customHeight="1" x14ac:dyDescent="0.25">
      <c r="B60" s="53" t="s">
        <v>94</v>
      </c>
      <c r="C60" s="43">
        <f>C58/$O$58</f>
        <v>0.35299581978634464</v>
      </c>
      <c r="D60" s="43">
        <f t="shared" ref="D60:N60" si="23">D58/$O$58</f>
        <v>0.39642359498374363</v>
      </c>
      <c r="E60" s="43">
        <f t="shared" si="23"/>
        <v>6.1077566186716212E-2</v>
      </c>
      <c r="F60" s="43">
        <f t="shared" si="23"/>
        <v>0.12122619600557362</v>
      </c>
      <c r="G60" s="43">
        <f t="shared" si="23"/>
        <v>2.7868091035764052E-3</v>
      </c>
      <c r="H60" s="43">
        <f t="shared" si="23"/>
        <v>0</v>
      </c>
      <c r="I60" s="43">
        <f t="shared" si="23"/>
        <v>5.0859266140269394E-2</v>
      </c>
      <c r="J60" s="43">
        <f t="shared" si="23"/>
        <v>7.8959591267998147E-3</v>
      </c>
      <c r="K60" s="43">
        <f t="shared" si="23"/>
        <v>5.3413841151881093E-3</v>
      </c>
      <c r="L60" s="43">
        <f t="shared" si="23"/>
        <v>1.3934045517882026E-3</v>
      </c>
      <c r="M60" s="43"/>
      <c r="N60" s="43">
        <f t="shared" si="23"/>
        <v>0</v>
      </c>
      <c r="R60" s="19"/>
      <c r="S60" s="19"/>
      <c r="T60"/>
    </row>
    <row r="61" spans="2:20" ht="20.100000000000001" customHeight="1" x14ac:dyDescent="0.25">
      <c r="C61" s="18"/>
      <c r="R61" s="19"/>
      <c r="S61" s="19"/>
      <c r="T61"/>
    </row>
    <row r="62" spans="2:20" ht="20.100000000000001" customHeight="1" x14ac:dyDescent="0.25">
      <c r="C62" s="18"/>
      <c r="R62" s="19"/>
      <c r="S62" s="19"/>
      <c r="T62"/>
    </row>
    <row r="63" spans="2:20" ht="20.100000000000001" customHeight="1" x14ac:dyDescent="0.25">
      <c r="C63" s="18"/>
      <c r="R63"/>
      <c r="S63" s="19"/>
      <c r="T63" s="19"/>
    </row>
    <row r="64" spans="2:20" ht="20.100000000000001" customHeight="1" x14ac:dyDescent="0.25">
      <c r="C64" s="18"/>
      <c r="R64"/>
      <c r="S64" s="19"/>
      <c r="T64" s="19"/>
    </row>
    <row r="65" spans="1:32" s="7" customFormat="1" ht="20.100000000000001" customHeight="1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 s="19"/>
      <c r="T65" s="19"/>
      <c r="U65"/>
      <c r="V65"/>
      <c r="W65"/>
      <c r="X65"/>
      <c r="Y65"/>
      <c r="Z65"/>
      <c r="AA65"/>
      <c r="AB65"/>
      <c r="AC65"/>
      <c r="AD65"/>
      <c r="AE65"/>
      <c r="AF65"/>
    </row>
    <row r="66" spans="1:32" s="7" customFormat="1" ht="20.100000000000001" customHeight="1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 s="19"/>
      <c r="T66" s="19"/>
      <c r="U66"/>
      <c r="V66"/>
      <c r="W66"/>
      <c r="X66"/>
      <c r="Y66"/>
      <c r="Z66"/>
      <c r="AA66"/>
      <c r="AB66"/>
      <c r="AC66"/>
      <c r="AD66"/>
      <c r="AE66"/>
      <c r="AF66"/>
    </row>
    <row r="67" spans="1:32" s="7" customFormat="1" ht="20.100000000000001" customHeight="1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 s="19"/>
      <c r="T67" s="19"/>
      <c r="U67"/>
      <c r="V67"/>
      <c r="W67"/>
      <c r="X67"/>
      <c r="Y67"/>
      <c r="Z67"/>
      <c r="AA67"/>
      <c r="AB67"/>
      <c r="AC67"/>
      <c r="AD67"/>
      <c r="AE67"/>
      <c r="AF67"/>
    </row>
    <row r="68" spans="1:32" s="7" customFormat="1" ht="20.100000000000001" customHeight="1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 s="19"/>
      <c r="T68" s="19"/>
      <c r="U68"/>
      <c r="V68"/>
      <c r="W68"/>
      <c r="X68"/>
      <c r="Y68"/>
      <c r="Z68"/>
      <c r="AA68"/>
      <c r="AB68"/>
      <c r="AC68"/>
      <c r="AD68"/>
      <c r="AE68"/>
      <c r="AF68"/>
    </row>
    <row r="69" spans="1:32" s="7" customFormat="1" ht="20.100000000000001" customHeight="1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 s="19"/>
      <c r="T69" s="19"/>
      <c r="U69"/>
      <c r="V69"/>
      <c r="W69"/>
      <c r="X69"/>
      <c r="Y69"/>
      <c r="Z69"/>
      <c r="AA69"/>
      <c r="AB69"/>
      <c r="AC69"/>
      <c r="AD69"/>
      <c r="AE69"/>
      <c r="AF69"/>
    </row>
    <row r="70" spans="1:32" s="7" customFormat="1" ht="20.100000000000001" customHeight="1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 s="19"/>
      <c r="T70" s="19"/>
      <c r="U70"/>
      <c r="V70"/>
      <c r="W70"/>
      <c r="X70"/>
      <c r="Y70"/>
      <c r="Z70"/>
      <c r="AA70"/>
      <c r="AB70"/>
      <c r="AC70"/>
      <c r="AD70"/>
      <c r="AE70"/>
      <c r="AF70"/>
    </row>
    <row r="71" spans="1:32" s="7" customFormat="1" ht="20.100000000000001" customHeight="1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 s="19"/>
      <c r="T71" s="19"/>
      <c r="U71"/>
      <c r="V71"/>
      <c r="W71"/>
      <c r="X71"/>
      <c r="Y71"/>
      <c r="Z71"/>
      <c r="AA71"/>
      <c r="AB71"/>
      <c r="AC71"/>
      <c r="AD71"/>
      <c r="AE71"/>
      <c r="AF71"/>
    </row>
    <row r="72" spans="1:32" s="7" customFormat="1" ht="20.100000000000001" customHeight="1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 s="19"/>
      <c r="T72" s="19"/>
      <c r="U72"/>
      <c r="V72"/>
      <c r="W72"/>
      <c r="X72"/>
      <c r="Y72"/>
      <c r="Z72"/>
      <c r="AA72"/>
      <c r="AB72"/>
      <c r="AC72"/>
      <c r="AD72"/>
      <c r="AE72"/>
      <c r="AF72"/>
    </row>
    <row r="73" spans="1:32" s="7" customFormat="1" ht="20.100000000000001" customHeight="1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 s="19"/>
      <c r="T73" s="19"/>
      <c r="U73"/>
      <c r="V73"/>
      <c r="W73"/>
      <c r="X73"/>
      <c r="Y73"/>
      <c r="Z73"/>
      <c r="AA73"/>
      <c r="AB73"/>
      <c r="AC73"/>
      <c r="AD73"/>
      <c r="AE73"/>
      <c r="AF73"/>
    </row>
    <row r="74" spans="1:32" s="7" customFormat="1" ht="20.100000000000001" customHeight="1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 s="19"/>
      <c r="T74" s="19"/>
      <c r="U74"/>
      <c r="V74"/>
      <c r="W74"/>
      <c r="X74"/>
      <c r="Y74"/>
      <c r="Z74"/>
      <c r="AA74"/>
      <c r="AB74"/>
      <c r="AC74"/>
      <c r="AD74"/>
      <c r="AE74"/>
      <c r="AF74"/>
    </row>
    <row r="75" spans="1:32" s="7" customFormat="1" ht="20.100000000000001" customHeight="1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 s="19"/>
      <c r="T75" s="19"/>
      <c r="U75"/>
      <c r="V75"/>
      <c r="W75"/>
      <c r="X75"/>
      <c r="Y75"/>
      <c r="Z75"/>
      <c r="AA75"/>
      <c r="AB75"/>
      <c r="AC75"/>
      <c r="AD75"/>
      <c r="AE75"/>
      <c r="AF75"/>
    </row>
    <row r="76" spans="1:32" s="7" customFormat="1" ht="20.100000000000001" customHeight="1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 s="19"/>
      <c r="T76" s="19"/>
      <c r="U76"/>
      <c r="V76"/>
      <c r="W76"/>
      <c r="X76"/>
      <c r="Y76"/>
      <c r="Z76"/>
      <c r="AA76"/>
      <c r="AB76"/>
      <c r="AC76"/>
      <c r="AD76"/>
      <c r="AE76"/>
      <c r="AF76"/>
    </row>
    <row r="77" spans="1:32" s="7" customFormat="1" ht="20.100000000000001" customHeight="1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 s="19"/>
      <c r="T77" s="19"/>
      <c r="U77"/>
      <c r="V77"/>
      <c r="W77"/>
      <c r="X77"/>
      <c r="Y77"/>
      <c r="Z77"/>
      <c r="AA77"/>
      <c r="AB77"/>
      <c r="AC77"/>
      <c r="AD77"/>
      <c r="AE77"/>
      <c r="AF77"/>
    </row>
    <row r="78" spans="1:32" s="7" customFormat="1" ht="20.100000000000001" customHeight="1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 s="19"/>
      <c r="T78" s="19"/>
      <c r="U78"/>
      <c r="V78"/>
      <c r="W78"/>
      <c r="X78"/>
      <c r="Y78"/>
      <c r="Z78"/>
      <c r="AA78"/>
      <c r="AB78"/>
      <c r="AC78"/>
      <c r="AD78"/>
      <c r="AE78"/>
      <c r="AF78"/>
    </row>
    <row r="79" spans="1:32" s="7" customFormat="1" ht="20.100000000000001" customHeight="1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 s="19"/>
      <c r="T79" s="19"/>
      <c r="U79"/>
      <c r="V79"/>
      <c r="W79"/>
      <c r="X79"/>
      <c r="Y79"/>
      <c r="Z79"/>
      <c r="AA79"/>
      <c r="AB79"/>
      <c r="AC79"/>
      <c r="AD79"/>
      <c r="AE79"/>
      <c r="AF79"/>
    </row>
    <row r="80" spans="1:32" s="7" customFormat="1" ht="20.100000000000001" customHeight="1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 s="19"/>
      <c r="T80" s="19"/>
      <c r="U80"/>
      <c r="V80"/>
      <c r="W80"/>
      <c r="X80"/>
      <c r="Y80"/>
      <c r="Z80"/>
      <c r="AA80"/>
      <c r="AB80"/>
      <c r="AC80"/>
      <c r="AD80"/>
      <c r="AE80"/>
      <c r="AF80"/>
    </row>
    <row r="81" spans="18:20" ht="20.100000000000001" customHeight="1" x14ac:dyDescent="0.25">
      <c r="R81"/>
      <c r="S81" s="19"/>
      <c r="T81" s="19"/>
    </row>
    <row r="82" spans="18:20" ht="20.100000000000001" customHeight="1" x14ac:dyDescent="0.25">
      <c r="R82"/>
      <c r="S82" s="19"/>
      <c r="T82" s="19"/>
    </row>
    <row r="83" spans="18:20" ht="20.100000000000001" customHeight="1" x14ac:dyDescent="0.25">
      <c r="R83"/>
      <c r="S83" s="19"/>
      <c r="T83" s="19"/>
    </row>
    <row r="84" spans="18:20" ht="20.100000000000001" customHeight="1" x14ac:dyDescent="0.25">
      <c r="R84"/>
      <c r="S84" s="19"/>
      <c r="T84" s="19"/>
    </row>
    <row r="85" spans="18:20" ht="20.100000000000001" customHeight="1" x14ac:dyDescent="0.25">
      <c r="R85"/>
      <c r="S85" s="19"/>
      <c r="T85" s="19"/>
    </row>
    <row r="86" spans="18:20" ht="20.100000000000001" customHeight="1" x14ac:dyDescent="0.25">
      <c r="R86"/>
      <c r="S86" s="19"/>
      <c r="T86" s="19"/>
    </row>
    <row r="87" spans="18:20" ht="20.100000000000001" customHeight="1" x14ac:dyDescent="0.25">
      <c r="R87"/>
      <c r="S87" s="19"/>
      <c r="T87" s="19"/>
    </row>
    <row r="88" spans="18:20" ht="20.100000000000001" customHeight="1" x14ac:dyDescent="0.25">
      <c r="R88"/>
      <c r="S88" s="19"/>
      <c r="T88" s="19"/>
    </row>
    <row r="89" spans="18:20" ht="20.100000000000001" customHeight="1" x14ac:dyDescent="0.25">
      <c r="R89"/>
      <c r="S89" s="19"/>
      <c r="T89" s="19"/>
    </row>
    <row r="90" spans="18:20" ht="20.100000000000001" customHeight="1" x14ac:dyDescent="0.25">
      <c r="R90"/>
      <c r="S90" s="19"/>
      <c r="T90" s="19"/>
    </row>
    <row r="91" spans="18:20" ht="20.100000000000001" customHeight="1" x14ac:dyDescent="0.25">
      <c r="R91"/>
      <c r="S91" s="19"/>
      <c r="T91" s="19"/>
    </row>
    <row r="92" spans="18:20" ht="20.100000000000001" customHeight="1" x14ac:dyDescent="0.25">
      <c r="R92"/>
      <c r="S92" s="19"/>
      <c r="T92" s="19"/>
    </row>
    <row r="93" spans="18:20" ht="20.100000000000001" customHeight="1" x14ac:dyDescent="0.25">
      <c r="R93"/>
      <c r="S93" s="19"/>
      <c r="T93" s="19"/>
    </row>
    <row r="94" spans="18:20" ht="20.100000000000001" customHeight="1" x14ac:dyDescent="0.25">
      <c r="R94"/>
      <c r="S94" s="19"/>
      <c r="T94" s="19"/>
    </row>
    <row r="95" spans="18:20" ht="20.100000000000001" customHeight="1" x14ac:dyDescent="0.25">
      <c r="R95"/>
      <c r="S95" s="19"/>
      <c r="T95" s="19"/>
    </row>
    <row r="96" spans="18:20" ht="20.100000000000001" customHeight="1" x14ac:dyDescent="0.25">
      <c r="R96"/>
      <c r="S96" s="19"/>
      <c r="T96" s="19"/>
    </row>
    <row r="97" spans="18:20" ht="20.100000000000001" customHeight="1" x14ac:dyDescent="0.25">
      <c r="R97"/>
      <c r="S97" s="19"/>
      <c r="T97" s="19"/>
    </row>
    <row r="98" spans="18:20" ht="20.100000000000001" customHeight="1" x14ac:dyDescent="0.25">
      <c r="R98"/>
      <c r="S98" s="19"/>
      <c r="T98" s="19"/>
    </row>
    <row r="99" spans="18:20" ht="20.100000000000001" customHeight="1" x14ac:dyDescent="0.25">
      <c r="R99"/>
      <c r="S99" s="19"/>
      <c r="T99" s="19"/>
    </row>
    <row r="100" spans="18:20" ht="20.100000000000001" customHeight="1" x14ac:dyDescent="0.25">
      <c r="R100"/>
      <c r="S100" s="19"/>
      <c r="T100" s="19"/>
    </row>
    <row r="101" spans="18:20" ht="20.100000000000001" customHeight="1" x14ac:dyDescent="0.25">
      <c r="R101"/>
      <c r="S101" s="19"/>
      <c r="T101" s="19"/>
    </row>
    <row r="102" spans="18:20" ht="20.100000000000001" customHeight="1" x14ac:dyDescent="0.25">
      <c r="R102"/>
      <c r="S102" s="19"/>
      <c r="T102" s="19"/>
    </row>
    <row r="103" spans="18:20" ht="20.100000000000001" customHeight="1" x14ac:dyDescent="0.25">
      <c r="R103"/>
      <c r="S103" s="19"/>
      <c r="T103" s="19"/>
    </row>
    <row r="104" spans="18:20" ht="22.5" customHeight="1" x14ac:dyDescent="0.25">
      <c r="R104"/>
      <c r="S104" s="19"/>
      <c r="T104" s="19"/>
    </row>
    <row r="105" spans="18:20" ht="20.100000000000001" customHeight="1" x14ac:dyDescent="0.25">
      <c r="R105"/>
      <c r="S105" s="19"/>
      <c r="T105" s="19"/>
    </row>
    <row r="106" spans="18:20" ht="20.100000000000001" customHeight="1" x14ac:dyDescent="0.25">
      <c r="R106"/>
      <c r="S106" s="19"/>
      <c r="T106" s="19"/>
    </row>
    <row r="107" spans="18:20" ht="20.100000000000001" customHeight="1" x14ac:dyDescent="0.25">
      <c r="R107"/>
      <c r="S107" s="19"/>
      <c r="T107" s="19"/>
    </row>
    <row r="108" spans="18:20" ht="20.100000000000001" customHeight="1" x14ac:dyDescent="0.25">
      <c r="R108"/>
      <c r="S108" s="19"/>
      <c r="T108" s="19"/>
    </row>
    <row r="109" spans="18:20" ht="20.100000000000001" customHeight="1" x14ac:dyDescent="0.25">
      <c r="R109"/>
      <c r="S109" s="19"/>
      <c r="T109" s="19"/>
    </row>
    <row r="110" spans="18:20" ht="20.100000000000001" customHeight="1" x14ac:dyDescent="0.25">
      <c r="R110"/>
      <c r="S110" s="19"/>
      <c r="T110" s="19"/>
    </row>
    <row r="111" spans="18:20" ht="20.100000000000001" customHeight="1" x14ac:dyDescent="0.25">
      <c r="R111"/>
      <c r="S111" s="19"/>
      <c r="T111" s="19"/>
    </row>
    <row r="112" spans="18:20" ht="20.100000000000001" customHeight="1" x14ac:dyDescent="0.25">
      <c r="R112"/>
      <c r="S112" s="19"/>
      <c r="T112" s="19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AF126"/>
  <sheetViews>
    <sheetView view="pageBreakPreview" zoomScale="60" workbookViewId="0">
      <selection activeCell="R54" sqref="R5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3" t="s">
        <v>23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</row>
    <row r="2" spans="2:32" ht="20.100000000000001" customHeight="1" x14ac:dyDescent="0.25">
      <c r="B2" s="64" t="s">
        <v>95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 spans="2:32" ht="20.100000000000001" customHeight="1" x14ac:dyDescent="0.25">
      <c r="B3" s="21" t="s">
        <v>96</v>
      </c>
      <c r="C3" s="65" t="str">
        <f>'[6]29.09 Kira-Kyaliwajala'!C3:G3</f>
        <v>MCC-C2-STN 72 Kira-Kyaliwajala</v>
      </c>
      <c r="D3" s="65"/>
      <c r="E3" s="65"/>
      <c r="F3" s="65"/>
      <c r="G3" s="65"/>
      <c r="H3" s="21"/>
      <c r="I3" s="21"/>
      <c r="J3" s="21"/>
      <c r="K3" s="21"/>
      <c r="L3" s="21"/>
      <c r="M3" s="21"/>
      <c r="N3" s="21"/>
      <c r="O3" s="21"/>
      <c r="P3" s="21"/>
      <c r="R3"/>
      <c r="S3" s="19"/>
      <c r="T3" s="19"/>
    </row>
    <row r="4" spans="2:32" ht="20.100000000000001" customHeight="1" x14ac:dyDescent="0.25"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R4"/>
      <c r="S4" s="19"/>
      <c r="T4" s="19"/>
    </row>
    <row r="5" spans="2:32" ht="20.100000000000001" customHeight="1" x14ac:dyDescent="0.25">
      <c r="C5" s="2" t="s">
        <v>3</v>
      </c>
      <c r="D5" s="35" t="str">
        <f>'[6]29.09 Kira-Kyaliwajala'!D5</f>
        <v>29.09.19</v>
      </c>
      <c r="F5" s="40" t="s">
        <v>1</v>
      </c>
      <c r="G5" s="60" t="str">
        <f>'[6]29.09 Kira-Kyaliwajala'!G5:H5</f>
        <v>Kira-Kyalliwajala</v>
      </c>
      <c r="H5" s="61"/>
      <c r="I5" s="14"/>
      <c r="J5" s="2" t="s">
        <v>5</v>
      </c>
      <c r="K5" s="60" t="s">
        <v>187</v>
      </c>
      <c r="L5" s="61"/>
      <c r="M5" s="19"/>
      <c r="N5" s="19"/>
      <c r="R5"/>
      <c r="S5" s="19"/>
      <c r="T5" s="19"/>
    </row>
    <row r="6" spans="2:32" ht="23.25" customHeight="1" x14ac:dyDescent="0.25">
      <c r="C6" s="2" t="s">
        <v>4</v>
      </c>
      <c r="D6" s="66" t="s">
        <v>172</v>
      </c>
      <c r="E6" s="67"/>
      <c r="F6" s="2" t="s">
        <v>2</v>
      </c>
      <c r="G6" s="66" t="s">
        <v>171</v>
      </c>
      <c r="H6" s="67"/>
      <c r="J6" s="2" t="s">
        <v>21</v>
      </c>
      <c r="K6" s="60" t="str">
        <f>'[6]29.09 Kira-Kyaliwajala'!K6:L6</f>
        <v>Tracy</v>
      </c>
      <c r="L6" s="61"/>
      <c r="M6" s="19"/>
      <c r="N6" s="19"/>
      <c r="R6"/>
      <c r="S6" s="19"/>
      <c r="T6" s="19"/>
    </row>
    <row r="7" spans="2:32" ht="20.100000000000001" customHeight="1" x14ac:dyDescent="0.25">
      <c r="B7" s="2"/>
      <c r="I7" s="2"/>
      <c r="R7"/>
      <c r="S7" s="19"/>
      <c r="T7" s="19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2" t="s">
        <v>88</v>
      </c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6" t="s">
        <v>24</v>
      </c>
      <c r="T9" s="26" t="s">
        <v>25</v>
      </c>
      <c r="U9" s="26" t="s">
        <v>26</v>
      </c>
      <c r="V9" s="26" t="s">
        <v>27</v>
      </c>
      <c r="W9" s="26" t="s">
        <v>28</v>
      </c>
      <c r="X9" s="26" t="s">
        <v>29</v>
      </c>
      <c r="Y9" s="26" t="s">
        <v>30</v>
      </c>
      <c r="Z9" s="26" t="s">
        <v>31</v>
      </c>
      <c r="AA9" s="26" t="s">
        <v>32</v>
      </c>
      <c r="AB9" s="26" t="s">
        <v>33</v>
      </c>
      <c r="AC9" s="26" t="s">
        <v>34</v>
      </c>
      <c r="AD9" s="26" t="s">
        <v>35</v>
      </c>
      <c r="AE9" s="29" t="s">
        <v>89</v>
      </c>
      <c r="AF9" s="29" t="s">
        <v>22</v>
      </c>
    </row>
    <row r="10" spans="2:32" ht="23.1" customHeight="1" x14ac:dyDescent="0.25">
      <c r="B10" s="22" t="s">
        <v>37</v>
      </c>
      <c r="C10" s="49">
        <v>10</v>
      </c>
      <c r="D10" s="49">
        <v>4</v>
      </c>
      <c r="E10" s="49">
        <v>3</v>
      </c>
      <c r="F10" s="49">
        <v>0</v>
      </c>
      <c r="G10" s="49">
        <v>0</v>
      </c>
      <c r="H10" s="49">
        <v>0</v>
      </c>
      <c r="I10" s="49">
        <v>1</v>
      </c>
      <c r="J10" s="49">
        <v>1</v>
      </c>
      <c r="K10" s="49">
        <v>0</v>
      </c>
      <c r="L10" s="49">
        <v>0</v>
      </c>
      <c r="M10" s="49">
        <v>30</v>
      </c>
      <c r="N10" s="49">
        <v>0</v>
      </c>
      <c r="O10" s="17">
        <f t="shared" ref="O10:O57" si="0">SUM(C10:L10,N10)</f>
        <v>19</v>
      </c>
      <c r="P10" s="17">
        <f t="shared" ref="P10:P57" si="1">SUM(C10:N10)</f>
        <v>49</v>
      </c>
      <c r="R10" s="1" t="s">
        <v>6</v>
      </c>
      <c r="S10" s="17">
        <f t="shared" ref="S10:AF10" si="2">SUM(C10:C13)</f>
        <v>62</v>
      </c>
      <c r="T10" s="17">
        <f t="shared" si="2"/>
        <v>24</v>
      </c>
      <c r="U10" s="17">
        <f t="shared" si="2"/>
        <v>13</v>
      </c>
      <c r="V10" s="17">
        <f t="shared" si="2"/>
        <v>13</v>
      </c>
      <c r="W10" s="17">
        <f t="shared" si="2"/>
        <v>1</v>
      </c>
      <c r="X10" s="17">
        <f t="shared" si="2"/>
        <v>0</v>
      </c>
      <c r="Y10" s="17">
        <f t="shared" si="2"/>
        <v>10</v>
      </c>
      <c r="Z10" s="17">
        <f t="shared" si="2"/>
        <v>2</v>
      </c>
      <c r="AA10" s="17">
        <f t="shared" si="2"/>
        <v>1</v>
      </c>
      <c r="AB10" s="17">
        <f t="shared" si="2"/>
        <v>0</v>
      </c>
      <c r="AC10" s="17">
        <f t="shared" si="2"/>
        <v>201</v>
      </c>
      <c r="AD10" s="17">
        <f t="shared" si="2"/>
        <v>0</v>
      </c>
      <c r="AE10" s="30">
        <f t="shared" si="2"/>
        <v>126</v>
      </c>
      <c r="AF10" s="30">
        <f t="shared" si="2"/>
        <v>327</v>
      </c>
    </row>
    <row r="11" spans="2:32" s="6" customFormat="1" ht="23.1" customHeight="1" x14ac:dyDescent="0.25">
      <c r="B11" s="22" t="s">
        <v>38</v>
      </c>
      <c r="C11" s="49">
        <v>17</v>
      </c>
      <c r="D11" s="49">
        <v>6</v>
      </c>
      <c r="E11" s="49">
        <v>7</v>
      </c>
      <c r="F11" s="49">
        <v>6</v>
      </c>
      <c r="G11" s="49">
        <v>1</v>
      </c>
      <c r="H11" s="49">
        <v>0</v>
      </c>
      <c r="I11" s="49">
        <v>0</v>
      </c>
      <c r="J11" s="49">
        <v>0</v>
      </c>
      <c r="K11" s="49">
        <v>0</v>
      </c>
      <c r="L11" s="49">
        <v>0</v>
      </c>
      <c r="M11" s="49">
        <v>57</v>
      </c>
      <c r="N11" s="49">
        <v>0</v>
      </c>
      <c r="O11" s="17">
        <f t="shared" si="0"/>
        <v>37</v>
      </c>
      <c r="P11" s="17">
        <f t="shared" si="1"/>
        <v>94</v>
      </c>
      <c r="R11" s="1" t="s">
        <v>7</v>
      </c>
      <c r="S11" s="17">
        <f t="shared" ref="S11:AF11" si="3">SUM(C14:C17)</f>
        <v>69</v>
      </c>
      <c r="T11" s="17">
        <f t="shared" si="3"/>
        <v>32</v>
      </c>
      <c r="U11" s="17">
        <f t="shared" si="3"/>
        <v>14</v>
      </c>
      <c r="V11" s="17">
        <f t="shared" si="3"/>
        <v>12</v>
      </c>
      <c r="W11" s="17">
        <f t="shared" si="3"/>
        <v>0</v>
      </c>
      <c r="X11" s="17">
        <f t="shared" si="3"/>
        <v>0</v>
      </c>
      <c r="Y11" s="17">
        <f t="shared" si="3"/>
        <v>17</v>
      </c>
      <c r="Z11" s="17">
        <f t="shared" si="3"/>
        <v>1</v>
      </c>
      <c r="AA11" s="17">
        <f t="shared" si="3"/>
        <v>2</v>
      </c>
      <c r="AB11" s="17">
        <f t="shared" si="3"/>
        <v>0</v>
      </c>
      <c r="AC11" s="17">
        <f t="shared" si="3"/>
        <v>296</v>
      </c>
      <c r="AD11" s="17">
        <f t="shared" si="3"/>
        <v>0</v>
      </c>
      <c r="AE11" s="30">
        <f t="shared" si="3"/>
        <v>147</v>
      </c>
      <c r="AF11" s="30">
        <f t="shared" si="3"/>
        <v>443</v>
      </c>
    </row>
    <row r="12" spans="2:32" ht="23.1" customHeight="1" x14ac:dyDescent="0.25">
      <c r="B12" s="22" t="s">
        <v>39</v>
      </c>
      <c r="C12" s="49">
        <v>14</v>
      </c>
      <c r="D12" s="49">
        <v>6</v>
      </c>
      <c r="E12" s="49">
        <v>1</v>
      </c>
      <c r="F12" s="49">
        <v>4</v>
      </c>
      <c r="G12" s="49">
        <v>0</v>
      </c>
      <c r="H12" s="49">
        <v>0</v>
      </c>
      <c r="I12" s="49">
        <v>4</v>
      </c>
      <c r="J12" s="49">
        <v>0</v>
      </c>
      <c r="K12" s="49">
        <v>1</v>
      </c>
      <c r="L12" s="49">
        <v>0</v>
      </c>
      <c r="M12" s="49">
        <v>58</v>
      </c>
      <c r="N12" s="49">
        <v>0</v>
      </c>
      <c r="O12" s="17">
        <f t="shared" si="0"/>
        <v>30</v>
      </c>
      <c r="P12" s="17">
        <f t="shared" si="1"/>
        <v>88</v>
      </c>
      <c r="R12" s="1" t="s">
        <v>8</v>
      </c>
      <c r="S12" s="17">
        <f t="shared" ref="S12:AF12" si="4">SUM(C18:C21)</f>
        <v>95</v>
      </c>
      <c r="T12" s="17">
        <f t="shared" si="4"/>
        <v>48</v>
      </c>
      <c r="U12" s="17">
        <f t="shared" si="4"/>
        <v>18</v>
      </c>
      <c r="V12" s="17">
        <f t="shared" si="4"/>
        <v>11</v>
      </c>
      <c r="W12" s="17">
        <f t="shared" si="4"/>
        <v>1</v>
      </c>
      <c r="X12" s="17">
        <f t="shared" si="4"/>
        <v>0</v>
      </c>
      <c r="Y12" s="17">
        <f t="shared" si="4"/>
        <v>18</v>
      </c>
      <c r="Z12" s="17">
        <f t="shared" si="4"/>
        <v>3</v>
      </c>
      <c r="AA12" s="17">
        <f t="shared" si="4"/>
        <v>0</v>
      </c>
      <c r="AB12" s="17">
        <f t="shared" si="4"/>
        <v>0</v>
      </c>
      <c r="AC12" s="17">
        <f t="shared" si="4"/>
        <v>271</v>
      </c>
      <c r="AD12" s="17">
        <f t="shared" si="4"/>
        <v>1</v>
      </c>
      <c r="AE12" s="30">
        <f t="shared" si="4"/>
        <v>195</v>
      </c>
      <c r="AF12" s="30">
        <f t="shared" si="4"/>
        <v>466</v>
      </c>
    </row>
    <row r="13" spans="2:32" ht="23.1" customHeight="1" x14ac:dyDescent="0.25">
      <c r="B13" s="22" t="s">
        <v>40</v>
      </c>
      <c r="C13" s="49">
        <v>21</v>
      </c>
      <c r="D13" s="49">
        <v>8</v>
      </c>
      <c r="E13" s="49">
        <v>2</v>
      </c>
      <c r="F13" s="49">
        <v>3</v>
      </c>
      <c r="G13" s="49">
        <v>0</v>
      </c>
      <c r="H13" s="49">
        <v>0</v>
      </c>
      <c r="I13" s="49">
        <v>5</v>
      </c>
      <c r="J13" s="49">
        <v>1</v>
      </c>
      <c r="K13" s="49">
        <v>0</v>
      </c>
      <c r="L13" s="49">
        <v>0</v>
      </c>
      <c r="M13" s="49">
        <v>56</v>
      </c>
      <c r="N13" s="49">
        <v>0</v>
      </c>
      <c r="O13" s="17">
        <f t="shared" si="0"/>
        <v>40</v>
      </c>
      <c r="P13" s="17">
        <f t="shared" si="1"/>
        <v>96</v>
      </c>
      <c r="R13" s="1" t="s">
        <v>9</v>
      </c>
      <c r="S13" s="17">
        <f t="shared" ref="S13:AF13" si="5">SUM(C22:C25)</f>
        <v>131</v>
      </c>
      <c r="T13" s="17">
        <f t="shared" si="5"/>
        <v>53</v>
      </c>
      <c r="U13" s="17">
        <f t="shared" si="5"/>
        <v>16</v>
      </c>
      <c r="V13" s="17">
        <f t="shared" si="5"/>
        <v>22</v>
      </c>
      <c r="W13" s="17">
        <f t="shared" si="5"/>
        <v>0</v>
      </c>
      <c r="X13" s="17">
        <f t="shared" si="5"/>
        <v>0</v>
      </c>
      <c r="Y13" s="17">
        <f t="shared" si="5"/>
        <v>21</v>
      </c>
      <c r="Z13" s="17">
        <f t="shared" si="5"/>
        <v>5</v>
      </c>
      <c r="AA13" s="17">
        <f t="shared" si="5"/>
        <v>0</v>
      </c>
      <c r="AB13" s="17">
        <f t="shared" si="5"/>
        <v>0</v>
      </c>
      <c r="AC13" s="17">
        <f t="shared" si="5"/>
        <v>285</v>
      </c>
      <c r="AD13" s="17">
        <f t="shared" si="5"/>
        <v>0</v>
      </c>
      <c r="AE13" s="30">
        <f t="shared" si="5"/>
        <v>248</v>
      </c>
      <c r="AF13" s="30">
        <f t="shared" si="5"/>
        <v>533</v>
      </c>
    </row>
    <row r="14" spans="2:32" ht="23.1" customHeight="1" x14ac:dyDescent="0.25">
      <c r="B14" s="22" t="s">
        <v>41</v>
      </c>
      <c r="C14" s="49">
        <v>19</v>
      </c>
      <c r="D14" s="49">
        <v>11</v>
      </c>
      <c r="E14" s="49">
        <v>3</v>
      </c>
      <c r="F14" s="49">
        <v>3</v>
      </c>
      <c r="G14" s="49">
        <v>0</v>
      </c>
      <c r="H14" s="49">
        <v>0</v>
      </c>
      <c r="I14" s="49">
        <v>1</v>
      </c>
      <c r="J14" s="49">
        <v>1</v>
      </c>
      <c r="K14" s="49">
        <v>1</v>
      </c>
      <c r="L14" s="49">
        <v>0</v>
      </c>
      <c r="M14" s="49">
        <v>77</v>
      </c>
      <c r="N14" s="49">
        <v>0</v>
      </c>
      <c r="O14" s="17">
        <f t="shared" si="0"/>
        <v>39</v>
      </c>
      <c r="P14" s="17">
        <f t="shared" si="1"/>
        <v>116</v>
      </c>
      <c r="R14" s="1" t="s">
        <v>10</v>
      </c>
      <c r="S14" s="17">
        <f t="shared" ref="S14:AF14" si="6">SUM(C26:C29)</f>
        <v>130</v>
      </c>
      <c r="T14" s="17">
        <f t="shared" si="6"/>
        <v>43</v>
      </c>
      <c r="U14" s="17">
        <f t="shared" si="6"/>
        <v>33</v>
      </c>
      <c r="V14" s="17">
        <f t="shared" si="6"/>
        <v>23</v>
      </c>
      <c r="W14" s="17">
        <f t="shared" si="6"/>
        <v>0</v>
      </c>
      <c r="X14" s="17">
        <f t="shared" si="6"/>
        <v>0</v>
      </c>
      <c r="Y14" s="17">
        <f t="shared" si="6"/>
        <v>12</v>
      </c>
      <c r="Z14" s="17">
        <f t="shared" si="6"/>
        <v>33</v>
      </c>
      <c r="AA14" s="17">
        <f t="shared" si="6"/>
        <v>14</v>
      </c>
      <c r="AB14" s="17">
        <f t="shared" si="6"/>
        <v>13</v>
      </c>
      <c r="AC14" s="17">
        <f t="shared" si="6"/>
        <v>280</v>
      </c>
      <c r="AD14" s="17">
        <f t="shared" si="6"/>
        <v>0</v>
      </c>
      <c r="AE14" s="30">
        <f t="shared" si="6"/>
        <v>301</v>
      </c>
      <c r="AF14" s="30">
        <f t="shared" si="6"/>
        <v>386</v>
      </c>
    </row>
    <row r="15" spans="2:32" ht="23.1" customHeight="1" x14ac:dyDescent="0.25">
      <c r="B15" s="22" t="s">
        <v>42</v>
      </c>
      <c r="C15" s="49">
        <v>20</v>
      </c>
      <c r="D15" s="49">
        <v>7</v>
      </c>
      <c r="E15" s="49">
        <v>3</v>
      </c>
      <c r="F15" s="49">
        <v>4</v>
      </c>
      <c r="G15" s="49">
        <v>0</v>
      </c>
      <c r="H15" s="49">
        <v>0</v>
      </c>
      <c r="I15" s="49">
        <v>7</v>
      </c>
      <c r="J15" s="49">
        <v>0</v>
      </c>
      <c r="K15" s="49">
        <v>1</v>
      </c>
      <c r="L15" s="49">
        <v>0</v>
      </c>
      <c r="M15" s="49">
        <v>76</v>
      </c>
      <c r="N15" s="49">
        <v>0</v>
      </c>
      <c r="O15" s="17">
        <f t="shared" si="0"/>
        <v>42</v>
      </c>
      <c r="P15" s="17">
        <f t="shared" si="1"/>
        <v>118</v>
      </c>
      <c r="R15" s="1" t="s">
        <v>11</v>
      </c>
      <c r="S15" s="17">
        <f t="shared" ref="S15:AF15" si="7">SUM(C30:C33)</f>
        <v>118</v>
      </c>
      <c r="T15" s="17">
        <f t="shared" si="7"/>
        <v>64</v>
      </c>
      <c r="U15" s="17">
        <f t="shared" si="7"/>
        <v>28</v>
      </c>
      <c r="V15" s="17">
        <f t="shared" si="7"/>
        <v>17</v>
      </c>
      <c r="W15" s="17">
        <f t="shared" si="7"/>
        <v>0</v>
      </c>
      <c r="X15" s="17">
        <f t="shared" si="7"/>
        <v>0</v>
      </c>
      <c r="Y15" s="17">
        <f t="shared" si="7"/>
        <v>11</v>
      </c>
      <c r="Z15" s="17">
        <f t="shared" si="7"/>
        <v>6</v>
      </c>
      <c r="AA15" s="17">
        <f t="shared" si="7"/>
        <v>0</v>
      </c>
      <c r="AB15" s="17">
        <f t="shared" si="7"/>
        <v>1</v>
      </c>
      <c r="AC15" s="17">
        <f t="shared" si="7"/>
        <v>168</v>
      </c>
      <c r="AD15" s="17">
        <f t="shared" si="7"/>
        <v>0</v>
      </c>
      <c r="AE15" s="30">
        <f t="shared" si="7"/>
        <v>245</v>
      </c>
      <c r="AF15" s="30">
        <f t="shared" si="7"/>
        <v>413</v>
      </c>
    </row>
    <row r="16" spans="2:32" ht="23.1" customHeight="1" x14ac:dyDescent="0.25">
      <c r="B16" s="22" t="s">
        <v>43</v>
      </c>
      <c r="C16" s="49">
        <v>14</v>
      </c>
      <c r="D16" s="49">
        <v>7</v>
      </c>
      <c r="E16" s="49">
        <v>2</v>
      </c>
      <c r="F16" s="49">
        <v>3</v>
      </c>
      <c r="G16" s="49">
        <v>0</v>
      </c>
      <c r="H16" s="49">
        <v>0</v>
      </c>
      <c r="I16" s="49">
        <v>4</v>
      </c>
      <c r="J16" s="49">
        <v>0</v>
      </c>
      <c r="K16" s="49">
        <v>0</v>
      </c>
      <c r="L16" s="49">
        <v>0</v>
      </c>
      <c r="M16" s="49">
        <v>74</v>
      </c>
      <c r="N16" s="49">
        <v>0</v>
      </c>
      <c r="O16" s="17">
        <f t="shared" si="0"/>
        <v>30</v>
      </c>
      <c r="P16" s="17">
        <f t="shared" si="1"/>
        <v>104</v>
      </c>
      <c r="R16" s="1" t="s">
        <v>12</v>
      </c>
      <c r="S16" s="17">
        <f t="shared" ref="S16:AF16" si="8">SUM(C34:C37)</f>
        <v>114</v>
      </c>
      <c r="T16" s="17">
        <f t="shared" si="8"/>
        <v>72</v>
      </c>
      <c r="U16" s="17">
        <f t="shared" si="8"/>
        <v>35</v>
      </c>
      <c r="V16" s="17">
        <f t="shared" si="8"/>
        <v>15</v>
      </c>
      <c r="W16" s="17">
        <f t="shared" si="8"/>
        <v>0</v>
      </c>
      <c r="X16" s="17">
        <f t="shared" si="8"/>
        <v>0</v>
      </c>
      <c r="Y16" s="17">
        <f t="shared" si="8"/>
        <v>11</v>
      </c>
      <c r="Z16" s="17">
        <f t="shared" si="8"/>
        <v>1</v>
      </c>
      <c r="AA16" s="17">
        <f t="shared" si="8"/>
        <v>0</v>
      </c>
      <c r="AB16" s="17">
        <f t="shared" si="8"/>
        <v>0</v>
      </c>
      <c r="AC16" s="17">
        <f t="shared" si="8"/>
        <v>205</v>
      </c>
      <c r="AD16" s="17">
        <f t="shared" si="8"/>
        <v>0</v>
      </c>
      <c r="AE16" s="30">
        <f t="shared" si="8"/>
        <v>248</v>
      </c>
      <c r="AF16" s="30">
        <f t="shared" si="8"/>
        <v>453</v>
      </c>
    </row>
    <row r="17" spans="2:32" ht="23.1" customHeight="1" x14ac:dyDescent="0.25">
      <c r="B17" s="22" t="s">
        <v>44</v>
      </c>
      <c r="C17" s="49">
        <v>16</v>
      </c>
      <c r="D17" s="49">
        <v>7</v>
      </c>
      <c r="E17" s="49">
        <v>6</v>
      </c>
      <c r="F17" s="49">
        <v>2</v>
      </c>
      <c r="G17" s="49">
        <v>0</v>
      </c>
      <c r="H17" s="49">
        <v>0</v>
      </c>
      <c r="I17" s="49">
        <v>5</v>
      </c>
      <c r="J17" s="49">
        <v>0</v>
      </c>
      <c r="K17" s="49">
        <v>0</v>
      </c>
      <c r="L17" s="49">
        <v>0</v>
      </c>
      <c r="M17" s="49">
        <v>69</v>
      </c>
      <c r="N17" s="49">
        <v>0</v>
      </c>
      <c r="O17" s="17">
        <f t="shared" si="0"/>
        <v>36</v>
      </c>
      <c r="P17" s="17">
        <f t="shared" si="1"/>
        <v>105</v>
      </c>
      <c r="R17" s="1" t="s">
        <v>13</v>
      </c>
      <c r="S17" s="17">
        <f t="shared" ref="S17:AF17" si="9">SUM(C38:C41)</f>
        <v>135</v>
      </c>
      <c r="T17" s="17">
        <f t="shared" si="9"/>
        <v>57</v>
      </c>
      <c r="U17" s="17">
        <f t="shared" si="9"/>
        <v>19</v>
      </c>
      <c r="V17" s="17">
        <f t="shared" si="9"/>
        <v>12</v>
      </c>
      <c r="W17" s="17">
        <f t="shared" si="9"/>
        <v>0</v>
      </c>
      <c r="X17" s="17">
        <f t="shared" si="9"/>
        <v>0</v>
      </c>
      <c r="Y17" s="17">
        <f t="shared" si="9"/>
        <v>19</v>
      </c>
      <c r="Z17" s="17">
        <f t="shared" si="9"/>
        <v>9</v>
      </c>
      <c r="AA17" s="17">
        <f t="shared" si="9"/>
        <v>2</v>
      </c>
      <c r="AB17" s="17">
        <f t="shared" si="9"/>
        <v>1</v>
      </c>
      <c r="AC17" s="17">
        <f t="shared" si="9"/>
        <v>272</v>
      </c>
      <c r="AD17" s="17">
        <f t="shared" si="9"/>
        <v>0</v>
      </c>
      <c r="AE17" s="30">
        <f t="shared" si="9"/>
        <v>254</v>
      </c>
      <c r="AF17" s="30">
        <f t="shared" si="9"/>
        <v>526</v>
      </c>
    </row>
    <row r="18" spans="2:32" ht="23.1" customHeight="1" x14ac:dyDescent="0.25">
      <c r="B18" s="22" t="s">
        <v>45</v>
      </c>
      <c r="C18" s="49">
        <v>21</v>
      </c>
      <c r="D18" s="49">
        <v>9</v>
      </c>
      <c r="E18" s="49">
        <v>5</v>
      </c>
      <c r="F18" s="49">
        <v>5</v>
      </c>
      <c r="G18" s="49">
        <v>0</v>
      </c>
      <c r="H18" s="49">
        <v>0</v>
      </c>
      <c r="I18" s="49">
        <v>2</v>
      </c>
      <c r="J18" s="49">
        <v>3</v>
      </c>
      <c r="K18" s="49">
        <v>0</v>
      </c>
      <c r="L18" s="49">
        <v>0</v>
      </c>
      <c r="M18" s="49">
        <v>67</v>
      </c>
      <c r="N18" s="49">
        <v>0</v>
      </c>
      <c r="O18" s="17">
        <f t="shared" si="0"/>
        <v>45</v>
      </c>
      <c r="P18" s="17">
        <f t="shared" si="1"/>
        <v>112</v>
      </c>
      <c r="R18" s="1" t="s">
        <v>14</v>
      </c>
      <c r="S18" s="17">
        <f t="shared" ref="S18:AF18" si="10">SUM(C42:C45)</f>
        <v>154</v>
      </c>
      <c r="T18" s="17">
        <f t="shared" si="10"/>
        <v>86</v>
      </c>
      <c r="U18" s="17">
        <f t="shared" si="10"/>
        <v>43</v>
      </c>
      <c r="V18" s="17">
        <f t="shared" si="10"/>
        <v>12</v>
      </c>
      <c r="W18" s="17">
        <f t="shared" si="10"/>
        <v>0</v>
      </c>
      <c r="X18" s="17">
        <f t="shared" si="10"/>
        <v>0</v>
      </c>
      <c r="Y18" s="17">
        <f t="shared" si="10"/>
        <v>16</v>
      </c>
      <c r="Z18" s="17">
        <f t="shared" si="10"/>
        <v>3</v>
      </c>
      <c r="AA18" s="17">
        <f t="shared" si="10"/>
        <v>0</v>
      </c>
      <c r="AB18" s="17">
        <f t="shared" si="10"/>
        <v>0</v>
      </c>
      <c r="AC18" s="17">
        <f t="shared" si="10"/>
        <v>261</v>
      </c>
      <c r="AD18" s="17">
        <f t="shared" si="10"/>
        <v>0</v>
      </c>
      <c r="AE18" s="30">
        <f t="shared" si="10"/>
        <v>314</v>
      </c>
      <c r="AF18" s="30">
        <f t="shared" si="10"/>
        <v>575</v>
      </c>
    </row>
    <row r="19" spans="2:32" ht="23.1" customHeight="1" x14ac:dyDescent="0.25">
      <c r="B19" s="22" t="s">
        <v>46</v>
      </c>
      <c r="C19" s="49">
        <v>23</v>
      </c>
      <c r="D19" s="49">
        <v>7</v>
      </c>
      <c r="E19" s="49">
        <v>3</v>
      </c>
      <c r="F19" s="49">
        <v>1</v>
      </c>
      <c r="G19" s="49">
        <v>0</v>
      </c>
      <c r="H19" s="49">
        <v>0</v>
      </c>
      <c r="I19" s="49">
        <v>3</v>
      </c>
      <c r="J19" s="49">
        <v>0</v>
      </c>
      <c r="K19" s="49">
        <v>0</v>
      </c>
      <c r="L19" s="49">
        <v>0</v>
      </c>
      <c r="M19" s="49">
        <v>69</v>
      </c>
      <c r="N19" s="49">
        <v>0</v>
      </c>
      <c r="O19" s="17">
        <f t="shared" si="0"/>
        <v>37</v>
      </c>
      <c r="P19" s="17">
        <f t="shared" si="1"/>
        <v>106</v>
      </c>
      <c r="R19" s="1" t="s">
        <v>15</v>
      </c>
      <c r="S19" s="17">
        <f t="shared" ref="S19:AF19" si="11">SUM(C46:C49)</f>
        <v>168</v>
      </c>
      <c r="T19" s="17">
        <f t="shared" si="11"/>
        <v>104</v>
      </c>
      <c r="U19" s="17">
        <f t="shared" si="11"/>
        <v>37</v>
      </c>
      <c r="V19" s="17">
        <f t="shared" si="11"/>
        <v>17</v>
      </c>
      <c r="W19" s="17">
        <f t="shared" si="11"/>
        <v>1</v>
      </c>
      <c r="X19" s="17">
        <f t="shared" si="11"/>
        <v>0</v>
      </c>
      <c r="Y19" s="17">
        <f t="shared" si="11"/>
        <v>18</v>
      </c>
      <c r="Z19" s="17">
        <f t="shared" si="11"/>
        <v>11</v>
      </c>
      <c r="AA19" s="17">
        <f t="shared" si="11"/>
        <v>0</v>
      </c>
      <c r="AB19" s="17">
        <f t="shared" si="11"/>
        <v>2</v>
      </c>
      <c r="AC19" s="17">
        <f t="shared" si="11"/>
        <v>281</v>
      </c>
      <c r="AD19" s="17">
        <f t="shared" si="11"/>
        <v>0</v>
      </c>
      <c r="AE19" s="30">
        <f t="shared" si="11"/>
        <v>358</v>
      </c>
      <c r="AF19" s="30">
        <f t="shared" si="11"/>
        <v>639</v>
      </c>
    </row>
    <row r="20" spans="2:32" ht="23.1" customHeight="1" x14ac:dyDescent="0.25">
      <c r="B20" s="22" t="s">
        <v>47</v>
      </c>
      <c r="C20" s="49">
        <v>23</v>
      </c>
      <c r="D20" s="49">
        <v>10</v>
      </c>
      <c r="E20" s="49">
        <v>6</v>
      </c>
      <c r="F20" s="49">
        <v>3</v>
      </c>
      <c r="G20" s="49">
        <v>1</v>
      </c>
      <c r="H20" s="49">
        <v>0</v>
      </c>
      <c r="I20" s="49">
        <v>7</v>
      </c>
      <c r="J20" s="49">
        <v>0</v>
      </c>
      <c r="K20" s="49">
        <v>0</v>
      </c>
      <c r="L20" s="49">
        <v>0</v>
      </c>
      <c r="M20" s="49">
        <v>62</v>
      </c>
      <c r="N20" s="49">
        <v>1</v>
      </c>
      <c r="O20" s="17">
        <f t="shared" si="0"/>
        <v>51</v>
      </c>
      <c r="P20" s="17">
        <f t="shared" si="1"/>
        <v>113</v>
      </c>
      <c r="R20" s="1" t="s">
        <v>16</v>
      </c>
      <c r="S20" s="17">
        <f t="shared" ref="S20:AF20" si="12">SUM(C50:C53)</f>
        <v>159</v>
      </c>
      <c r="T20" s="17">
        <f t="shared" si="12"/>
        <v>92</v>
      </c>
      <c r="U20" s="17">
        <f t="shared" si="12"/>
        <v>47</v>
      </c>
      <c r="V20" s="17">
        <f t="shared" si="12"/>
        <v>17</v>
      </c>
      <c r="W20" s="17">
        <f t="shared" si="12"/>
        <v>0</v>
      </c>
      <c r="X20" s="17">
        <f t="shared" si="12"/>
        <v>0</v>
      </c>
      <c r="Y20" s="17">
        <f t="shared" si="12"/>
        <v>19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283</v>
      </c>
      <c r="AD20" s="17">
        <f t="shared" si="12"/>
        <v>0</v>
      </c>
      <c r="AE20" s="30">
        <f t="shared" si="12"/>
        <v>334</v>
      </c>
      <c r="AF20" s="30">
        <f t="shared" si="12"/>
        <v>617</v>
      </c>
    </row>
    <row r="21" spans="2:32" ht="23.1" customHeight="1" x14ac:dyDescent="0.25">
      <c r="B21" s="22" t="s">
        <v>48</v>
      </c>
      <c r="C21" s="49">
        <v>28</v>
      </c>
      <c r="D21" s="49">
        <v>22</v>
      </c>
      <c r="E21" s="49">
        <v>4</v>
      </c>
      <c r="F21" s="49">
        <v>2</v>
      </c>
      <c r="G21" s="49">
        <v>0</v>
      </c>
      <c r="H21" s="49">
        <v>0</v>
      </c>
      <c r="I21" s="49">
        <v>6</v>
      </c>
      <c r="J21" s="49">
        <v>0</v>
      </c>
      <c r="K21" s="49">
        <v>0</v>
      </c>
      <c r="L21" s="49">
        <v>0</v>
      </c>
      <c r="M21" s="49">
        <v>73</v>
      </c>
      <c r="N21" s="49">
        <v>0</v>
      </c>
      <c r="O21" s="17">
        <f t="shared" si="0"/>
        <v>62</v>
      </c>
      <c r="P21" s="17">
        <f t="shared" si="1"/>
        <v>135</v>
      </c>
      <c r="R21" s="35" t="s">
        <v>20</v>
      </c>
      <c r="S21" s="33">
        <f t="shared" ref="S21:AF21" si="13">SUM(C54:C57)</f>
        <v>160</v>
      </c>
      <c r="T21" s="17">
        <f t="shared" si="13"/>
        <v>106</v>
      </c>
      <c r="U21" s="17">
        <f t="shared" si="13"/>
        <v>34</v>
      </c>
      <c r="V21" s="17">
        <f t="shared" si="13"/>
        <v>15</v>
      </c>
      <c r="W21" s="17">
        <f t="shared" si="13"/>
        <v>0</v>
      </c>
      <c r="X21" s="17">
        <f t="shared" si="13"/>
        <v>0</v>
      </c>
      <c r="Y21" s="17">
        <f t="shared" si="13"/>
        <v>11</v>
      </c>
      <c r="Z21" s="17">
        <f t="shared" si="13"/>
        <v>1</v>
      </c>
      <c r="AA21" s="17">
        <f t="shared" si="13"/>
        <v>0</v>
      </c>
      <c r="AB21" s="17">
        <f t="shared" si="13"/>
        <v>1</v>
      </c>
      <c r="AC21" s="17">
        <f t="shared" si="13"/>
        <v>287</v>
      </c>
      <c r="AD21" s="17">
        <f t="shared" si="13"/>
        <v>0</v>
      </c>
      <c r="AE21" s="30">
        <f t="shared" si="13"/>
        <v>328</v>
      </c>
      <c r="AF21" s="30">
        <f t="shared" si="13"/>
        <v>615</v>
      </c>
    </row>
    <row r="22" spans="2:32" ht="23.1" customHeight="1" x14ac:dyDescent="0.25">
      <c r="B22" s="22" t="s">
        <v>49</v>
      </c>
      <c r="C22" s="49">
        <v>30</v>
      </c>
      <c r="D22" s="49">
        <v>14</v>
      </c>
      <c r="E22" s="49">
        <v>7</v>
      </c>
      <c r="F22" s="49">
        <v>4</v>
      </c>
      <c r="G22" s="49">
        <v>0</v>
      </c>
      <c r="H22" s="49">
        <v>0</v>
      </c>
      <c r="I22" s="49">
        <v>3</v>
      </c>
      <c r="J22" s="49">
        <v>1</v>
      </c>
      <c r="K22" s="49">
        <v>0</v>
      </c>
      <c r="L22" s="49">
        <v>0</v>
      </c>
      <c r="M22" s="49">
        <v>67</v>
      </c>
      <c r="N22" s="49">
        <v>0</v>
      </c>
      <c r="O22" s="17">
        <f t="shared" si="0"/>
        <v>59</v>
      </c>
      <c r="P22" s="17">
        <f t="shared" si="1"/>
        <v>126</v>
      </c>
      <c r="R22" s="50" t="s">
        <v>90</v>
      </c>
      <c r="S22" s="51">
        <f>MAX(S10:S12)</f>
        <v>95</v>
      </c>
      <c r="T22" s="51">
        <f t="shared" ref="T22:AF22" si="14">MAX(T10:T12)</f>
        <v>48</v>
      </c>
      <c r="U22" s="51">
        <f t="shared" si="14"/>
        <v>18</v>
      </c>
      <c r="V22" s="51">
        <f t="shared" si="14"/>
        <v>13</v>
      </c>
      <c r="W22" s="51">
        <f t="shared" si="14"/>
        <v>1</v>
      </c>
      <c r="X22" s="51">
        <f t="shared" si="14"/>
        <v>0</v>
      </c>
      <c r="Y22" s="51">
        <f t="shared" si="14"/>
        <v>18</v>
      </c>
      <c r="Z22" s="51">
        <f t="shared" si="14"/>
        <v>3</v>
      </c>
      <c r="AA22" s="51">
        <f t="shared" si="14"/>
        <v>2</v>
      </c>
      <c r="AB22" s="51">
        <f t="shared" si="14"/>
        <v>0</v>
      </c>
      <c r="AC22" s="51">
        <f t="shared" si="14"/>
        <v>296</v>
      </c>
      <c r="AD22" s="51">
        <f t="shared" si="14"/>
        <v>1</v>
      </c>
      <c r="AE22" s="39">
        <f t="shared" si="14"/>
        <v>195</v>
      </c>
      <c r="AF22" s="39">
        <f t="shared" si="14"/>
        <v>466</v>
      </c>
    </row>
    <row r="23" spans="2:32" ht="23.1" customHeight="1" x14ac:dyDescent="0.25">
      <c r="B23" s="22" t="s">
        <v>50</v>
      </c>
      <c r="C23" s="49">
        <v>33</v>
      </c>
      <c r="D23" s="49">
        <v>13</v>
      </c>
      <c r="E23" s="49">
        <v>4</v>
      </c>
      <c r="F23" s="49">
        <v>6</v>
      </c>
      <c r="G23" s="49">
        <v>0</v>
      </c>
      <c r="H23" s="49">
        <v>0</v>
      </c>
      <c r="I23" s="49">
        <v>6</v>
      </c>
      <c r="J23" s="49">
        <v>0</v>
      </c>
      <c r="K23" s="49">
        <v>0</v>
      </c>
      <c r="L23" s="49">
        <v>0</v>
      </c>
      <c r="M23" s="49">
        <v>74</v>
      </c>
      <c r="N23" s="49">
        <v>0</v>
      </c>
      <c r="O23" s="17">
        <f t="shared" si="0"/>
        <v>62</v>
      </c>
      <c r="P23" s="17">
        <f t="shared" si="1"/>
        <v>136</v>
      </c>
      <c r="R23" s="50" t="s">
        <v>91</v>
      </c>
      <c r="S23" s="51">
        <f>MAX(S13:S18)</f>
        <v>154</v>
      </c>
      <c r="T23" s="51">
        <f t="shared" ref="T23:AF23" si="15">MAX(T13:T18)</f>
        <v>86</v>
      </c>
      <c r="U23" s="51">
        <f t="shared" si="15"/>
        <v>43</v>
      </c>
      <c r="V23" s="51">
        <f t="shared" si="15"/>
        <v>23</v>
      </c>
      <c r="W23" s="51">
        <f t="shared" si="15"/>
        <v>0</v>
      </c>
      <c r="X23" s="51">
        <f t="shared" si="15"/>
        <v>0</v>
      </c>
      <c r="Y23" s="51">
        <f t="shared" si="15"/>
        <v>21</v>
      </c>
      <c r="Z23" s="51">
        <f t="shared" si="15"/>
        <v>33</v>
      </c>
      <c r="AA23" s="51">
        <f t="shared" si="15"/>
        <v>14</v>
      </c>
      <c r="AB23" s="51">
        <f t="shared" si="15"/>
        <v>13</v>
      </c>
      <c r="AC23" s="51">
        <f t="shared" si="15"/>
        <v>285</v>
      </c>
      <c r="AD23" s="51">
        <f t="shared" si="15"/>
        <v>0</v>
      </c>
      <c r="AE23" s="39">
        <f t="shared" si="15"/>
        <v>314</v>
      </c>
      <c r="AF23" s="39">
        <f t="shared" si="15"/>
        <v>575</v>
      </c>
    </row>
    <row r="24" spans="2:32" ht="23.1" customHeight="1" x14ac:dyDescent="0.25">
      <c r="B24" s="22" t="s">
        <v>51</v>
      </c>
      <c r="C24" s="49">
        <v>35</v>
      </c>
      <c r="D24" s="49">
        <v>12</v>
      </c>
      <c r="E24" s="49">
        <v>3</v>
      </c>
      <c r="F24" s="49">
        <v>9</v>
      </c>
      <c r="G24" s="49">
        <v>0</v>
      </c>
      <c r="H24" s="49">
        <v>0</v>
      </c>
      <c r="I24" s="49">
        <v>4</v>
      </c>
      <c r="J24" s="49">
        <v>3</v>
      </c>
      <c r="K24" s="49">
        <v>0</v>
      </c>
      <c r="L24" s="49">
        <v>0</v>
      </c>
      <c r="M24" s="49">
        <v>71</v>
      </c>
      <c r="N24" s="49">
        <v>0</v>
      </c>
      <c r="O24" s="17">
        <f t="shared" si="0"/>
        <v>66</v>
      </c>
      <c r="P24" s="17">
        <f t="shared" si="1"/>
        <v>137</v>
      </c>
      <c r="R24" s="50" t="s">
        <v>92</v>
      </c>
      <c r="S24" s="51">
        <f>MAX(S19:S21)</f>
        <v>168</v>
      </c>
      <c r="T24" s="51">
        <f t="shared" ref="T24:AF24" si="16">MAX(T19:T21)</f>
        <v>106</v>
      </c>
      <c r="U24" s="51">
        <f t="shared" si="16"/>
        <v>47</v>
      </c>
      <c r="V24" s="51">
        <f t="shared" si="16"/>
        <v>17</v>
      </c>
      <c r="W24" s="51">
        <f t="shared" si="16"/>
        <v>1</v>
      </c>
      <c r="X24" s="51">
        <f t="shared" si="16"/>
        <v>0</v>
      </c>
      <c r="Y24" s="51">
        <f t="shared" si="16"/>
        <v>19</v>
      </c>
      <c r="Z24" s="51">
        <f t="shared" si="16"/>
        <v>11</v>
      </c>
      <c r="AA24" s="51">
        <f t="shared" si="16"/>
        <v>0</v>
      </c>
      <c r="AB24" s="51">
        <f t="shared" si="16"/>
        <v>2</v>
      </c>
      <c r="AC24" s="51">
        <f t="shared" si="16"/>
        <v>287</v>
      </c>
      <c r="AD24" s="51">
        <f t="shared" si="16"/>
        <v>0</v>
      </c>
      <c r="AE24" s="39">
        <f t="shared" si="16"/>
        <v>358</v>
      </c>
      <c r="AF24" s="39">
        <f t="shared" si="16"/>
        <v>639</v>
      </c>
    </row>
    <row r="25" spans="2:32" ht="23.1" customHeight="1" x14ac:dyDescent="0.25">
      <c r="B25" s="22" t="s">
        <v>52</v>
      </c>
      <c r="C25" s="49">
        <v>33</v>
      </c>
      <c r="D25" s="49">
        <v>14</v>
      </c>
      <c r="E25" s="49">
        <v>2</v>
      </c>
      <c r="F25" s="49">
        <v>3</v>
      </c>
      <c r="G25" s="49">
        <v>0</v>
      </c>
      <c r="H25" s="49">
        <v>0</v>
      </c>
      <c r="I25" s="49">
        <v>8</v>
      </c>
      <c r="J25" s="49">
        <v>1</v>
      </c>
      <c r="K25" s="49">
        <v>0</v>
      </c>
      <c r="L25" s="49">
        <v>0</v>
      </c>
      <c r="M25" s="49">
        <v>73</v>
      </c>
      <c r="N25" s="49">
        <v>0</v>
      </c>
      <c r="O25" s="17">
        <f t="shared" si="0"/>
        <v>61</v>
      </c>
      <c r="P25" s="17">
        <f t="shared" si="1"/>
        <v>134</v>
      </c>
      <c r="R25" s="36" t="s">
        <v>85</v>
      </c>
      <c r="S25" s="34">
        <f t="shared" ref="S25:AF25" si="17">SUM(S10:S12)</f>
        <v>226</v>
      </c>
      <c r="T25" s="16">
        <f t="shared" si="17"/>
        <v>104</v>
      </c>
      <c r="U25" s="16">
        <f t="shared" si="17"/>
        <v>45</v>
      </c>
      <c r="V25" s="16">
        <f t="shared" si="17"/>
        <v>36</v>
      </c>
      <c r="W25" s="16">
        <f t="shared" si="17"/>
        <v>2</v>
      </c>
      <c r="X25" s="16">
        <f t="shared" si="17"/>
        <v>0</v>
      </c>
      <c r="Y25" s="16">
        <f t="shared" si="17"/>
        <v>45</v>
      </c>
      <c r="Z25" s="16">
        <f t="shared" si="17"/>
        <v>6</v>
      </c>
      <c r="AA25" s="16">
        <f t="shared" si="17"/>
        <v>3</v>
      </c>
      <c r="AB25" s="16">
        <f t="shared" si="17"/>
        <v>0</v>
      </c>
      <c r="AC25" s="16">
        <f t="shared" si="17"/>
        <v>768</v>
      </c>
      <c r="AD25" s="16">
        <f t="shared" si="17"/>
        <v>1</v>
      </c>
      <c r="AE25" s="31">
        <f t="shared" si="17"/>
        <v>468</v>
      </c>
      <c r="AF25" s="31">
        <f t="shared" si="17"/>
        <v>1236</v>
      </c>
    </row>
    <row r="26" spans="2:32" ht="23.1" customHeight="1" x14ac:dyDescent="0.25">
      <c r="B26" s="22" t="s">
        <v>53</v>
      </c>
      <c r="C26" s="49">
        <v>28</v>
      </c>
      <c r="D26" s="49">
        <v>12</v>
      </c>
      <c r="E26" s="49">
        <v>8</v>
      </c>
      <c r="F26" s="49">
        <v>4</v>
      </c>
      <c r="G26" s="49">
        <v>0</v>
      </c>
      <c r="H26" s="49">
        <v>0</v>
      </c>
      <c r="I26" s="49">
        <v>6</v>
      </c>
      <c r="J26" s="49">
        <v>0</v>
      </c>
      <c r="K26" s="49">
        <v>1</v>
      </c>
      <c r="L26" s="49">
        <v>0</v>
      </c>
      <c r="M26" s="49">
        <v>79</v>
      </c>
      <c r="N26" s="49">
        <v>0</v>
      </c>
      <c r="O26" s="17">
        <f t="shared" si="0"/>
        <v>59</v>
      </c>
      <c r="P26" s="17">
        <f t="shared" si="1"/>
        <v>138</v>
      </c>
      <c r="R26" s="27" t="s">
        <v>86</v>
      </c>
      <c r="S26" s="16">
        <f t="shared" ref="S26:AF26" si="18">SUM(S13:S18)</f>
        <v>782</v>
      </c>
      <c r="T26" s="16">
        <f t="shared" si="18"/>
        <v>375</v>
      </c>
      <c r="U26" s="16">
        <f t="shared" si="18"/>
        <v>174</v>
      </c>
      <c r="V26" s="16">
        <f t="shared" si="18"/>
        <v>101</v>
      </c>
      <c r="W26" s="16">
        <f t="shared" si="18"/>
        <v>0</v>
      </c>
      <c r="X26" s="16">
        <f t="shared" si="18"/>
        <v>0</v>
      </c>
      <c r="Y26" s="16">
        <f t="shared" si="18"/>
        <v>90</v>
      </c>
      <c r="Z26" s="16">
        <f t="shared" si="18"/>
        <v>57</v>
      </c>
      <c r="AA26" s="16">
        <f t="shared" si="18"/>
        <v>16</v>
      </c>
      <c r="AB26" s="16">
        <f t="shared" si="18"/>
        <v>15</v>
      </c>
      <c r="AC26" s="16">
        <f t="shared" si="18"/>
        <v>1471</v>
      </c>
      <c r="AD26" s="16">
        <f t="shared" si="18"/>
        <v>0</v>
      </c>
      <c r="AE26" s="31">
        <f t="shared" si="18"/>
        <v>1610</v>
      </c>
      <c r="AF26" s="31">
        <f t="shared" si="18"/>
        <v>2886</v>
      </c>
    </row>
    <row r="27" spans="2:32" ht="23.1" customHeight="1" x14ac:dyDescent="0.25">
      <c r="B27" s="22" t="s">
        <v>54</v>
      </c>
      <c r="C27" s="49">
        <v>32</v>
      </c>
      <c r="D27" s="49">
        <v>7</v>
      </c>
      <c r="E27" s="49">
        <v>6</v>
      </c>
      <c r="F27" s="49">
        <v>6</v>
      </c>
      <c r="G27" s="49">
        <v>0</v>
      </c>
      <c r="H27" s="49">
        <v>0</v>
      </c>
      <c r="I27" s="49">
        <v>3</v>
      </c>
      <c r="J27" s="49">
        <v>0</v>
      </c>
      <c r="K27" s="49">
        <v>0</v>
      </c>
      <c r="L27" s="49">
        <v>0</v>
      </c>
      <c r="M27" s="49">
        <v>62</v>
      </c>
      <c r="N27" s="49">
        <v>0</v>
      </c>
      <c r="O27" s="17">
        <f t="shared" si="0"/>
        <v>54</v>
      </c>
      <c r="P27" s="17">
        <f t="shared" si="1"/>
        <v>116</v>
      </c>
      <c r="R27" s="28" t="s">
        <v>87</v>
      </c>
      <c r="S27" s="16">
        <f t="shared" ref="S27:AF27" si="19">SUM(S19:S21)</f>
        <v>487</v>
      </c>
      <c r="T27" s="16">
        <f t="shared" si="19"/>
        <v>302</v>
      </c>
      <c r="U27" s="16">
        <f t="shared" si="19"/>
        <v>118</v>
      </c>
      <c r="V27" s="16">
        <f t="shared" si="19"/>
        <v>49</v>
      </c>
      <c r="W27" s="16">
        <f t="shared" si="19"/>
        <v>1</v>
      </c>
      <c r="X27" s="16">
        <f t="shared" si="19"/>
        <v>0</v>
      </c>
      <c r="Y27" s="16">
        <f t="shared" si="19"/>
        <v>48</v>
      </c>
      <c r="Z27" s="16">
        <f t="shared" si="19"/>
        <v>12</v>
      </c>
      <c r="AA27" s="16">
        <f t="shared" si="19"/>
        <v>0</v>
      </c>
      <c r="AB27" s="16">
        <f t="shared" si="19"/>
        <v>3</v>
      </c>
      <c r="AC27" s="16">
        <f t="shared" si="19"/>
        <v>851</v>
      </c>
      <c r="AD27" s="16">
        <f t="shared" si="19"/>
        <v>0</v>
      </c>
      <c r="AE27" s="31">
        <f t="shared" si="19"/>
        <v>1020</v>
      </c>
      <c r="AF27" s="31">
        <f t="shared" si="19"/>
        <v>1871</v>
      </c>
    </row>
    <row r="28" spans="2:32" ht="23.1" customHeight="1" x14ac:dyDescent="0.25">
      <c r="B28" s="22" t="s">
        <v>55</v>
      </c>
      <c r="C28" s="49">
        <v>37</v>
      </c>
      <c r="D28" s="49">
        <v>12</v>
      </c>
      <c r="E28" s="49">
        <v>6</v>
      </c>
      <c r="F28" s="49">
        <v>6</v>
      </c>
      <c r="G28" s="49">
        <v>0</v>
      </c>
      <c r="H28" s="49">
        <v>0</v>
      </c>
      <c r="I28" s="49">
        <v>1</v>
      </c>
      <c r="J28" s="49">
        <v>0</v>
      </c>
      <c r="K28" s="49">
        <v>1</v>
      </c>
      <c r="L28" s="49">
        <v>0</v>
      </c>
      <c r="M28" s="49">
        <v>67</v>
      </c>
      <c r="N28" s="49">
        <v>0</v>
      </c>
      <c r="O28" s="17">
        <f t="shared" si="0"/>
        <v>63</v>
      </c>
      <c r="P28" s="17">
        <f t="shared" si="1"/>
        <v>130</v>
      </c>
      <c r="R28" s="5" t="s">
        <v>17</v>
      </c>
      <c r="S28" s="16">
        <f t="shared" ref="S28:AF28" si="20">SUM(S10:S21)</f>
        <v>1495</v>
      </c>
      <c r="T28" s="16">
        <f t="shared" si="20"/>
        <v>781</v>
      </c>
      <c r="U28" s="16">
        <f t="shared" si="20"/>
        <v>337</v>
      </c>
      <c r="V28" s="16">
        <f t="shared" si="20"/>
        <v>186</v>
      </c>
      <c r="W28" s="16">
        <f t="shared" si="20"/>
        <v>3</v>
      </c>
      <c r="X28" s="16">
        <f t="shared" si="20"/>
        <v>0</v>
      </c>
      <c r="Y28" s="16">
        <f t="shared" si="20"/>
        <v>183</v>
      </c>
      <c r="Z28" s="16">
        <f t="shared" si="20"/>
        <v>75</v>
      </c>
      <c r="AA28" s="16">
        <f t="shared" si="20"/>
        <v>19</v>
      </c>
      <c r="AB28" s="16">
        <f t="shared" si="20"/>
        <v>18</v>
      </c>
      <c r="AC28" s="16">
        <f t="shared" si="20"/>
        <v>3090</v>
      </c>
      <c r="AD28" s="16">
        <f t="shared" si="20"/>
        <v>1</v>
      </c>
      <c r="AE28" s="31">
        <f t="shared" si="20"/>
        <v>3098</v>
      </c>
      <c r="AF28" s="31">
        <f t="shared" si="20"/>
        <v>5993</v>
      </c>
    </row>
    <row r="29" spans="2:32" ht="23.1" customHeight="1" x14ac:dyDescent="0.25">
      <c r="B29" s="22" t="s">
        <v>56</v>
      </c>
      <c r="C29" s="49">
        <v>33</v>
      </c>
      <c r="D29" s="49">
        <v>12</v>
      </c>
      <c r="E29" s="49">
        <v>13</v>
      </c>
      <c r="F29" s="49">
        <v>7</v>
      </c>
      <c r="G29" s="49">
        <v>0</v>
      </c>
      <c r="H29" s="49">
        <v>0</v>
      </c>
      <c r="I29" s="49">
        <v>2</v>
      </c>
      <c r="J29" s="49">
        <v>33</v>
      </c>
      <c r="K29" s="49">
        <v>12</v>
      </c>
      <c r="L29" s="49">
        <v>13</v>
      </c>
      <c r="M29" s="49">
        <v>72</v>
      </c>
      <c r="N29" s="49">
        <v>0</v>
      </c>
      <c r="O29" s="17">
        <f t="shared" si="0"/>
        <v>125</v>
      </c>
      <c r="P29" s="17">
        <v>2</v>
      </c>
      <c r="R29"/>
      <c r="S29" s="20"/>
      <c r="T29" s="19"/>
    </row>
    <row r="30" spans="2:32" ht="23.1" customHeight="1" x14ac:dyDescent="0.25">
      <c r="B30" s="22" t="s">
        <v>57</v>
      </c>
      <c r="C30" s="49">
        <v>25</v>
      </c>
      <c r="D30" s="49">
        <v>15</v>
      </c>
      <c r="E30" s="49">
        <v>10</v>
      </c>
      <c r="F30" s="49">
        <v>4</v>
      </c>
      <c r="G30" s="49">
        <v>0</v>
      </c>
      <c r="H30" s="49">
        <v>0</v>
      </c>
      <c r="I30" s="49">
        <v>4</v>
      </c>
      <c r="J30" s="49">
        <v>2</v>
      </c>
      <c r="K30" s="49">
        <v>0</v>
      </c>
      <c r="L30" s="49">
        <v>1</v>
      </c>
      <c r="M30" s="49">
        <v>53</v>
      </c>
      <c r="N30" s="49">
        <v>0</v>
      </c>
      <c r="O30" s="17">
        <f t="shared" si="0"/>
        <v>61</v>
      </c>
      <c r="P30" s="17">
        <f t="shared" si="1"/>
        <v>114</v>
      </c>
      <c r="R30"/>
      <c r="S30" s="19"/>
      <c r="T30" s="19"/>
    </row>
    <row r="31" spans="2:32" ht="23.1" customHeight="1" x14ac:dyDescent="0.25">
      <c r="B31" s="23" t="s">
        <v>58</v>
      </c>
      <c r="C31" s="49">
        <v>22</v>
      </c>
      <c r="D31" s="49">
        <v>19</v>
      </c>
      <c r="E31" s="49">
        <v>3</v>
      </c>
      <c r="F31" s="49">
        <v>6</v>
      </c>
      <c r="G31" s="49">
        <v>0</v>
      </c>
      <c r="H31" s="49">
        <v>0</v>
      </c>
      <c r="I31" s="49">
        <v>2</v>
      </c>
      <c r="J31" s="49">
        <v>3</v>
      </c>
      <c r="K31" s="49">
        <v>0</v>
      </c>
      <c r="L31" s="49">
        <v>0</v>
      </c>
      <c r="M31" s="49">
        <v>60</v>
      </c>
      <c r="N31" s="49">
        <v>0</v>
      </c>
      <c r="O31" s="17">
        <f t="shared" si="0"/>
        <v>55</v>
      </c>
      <c r="P31" s="17">
        <f t="shared" si="1"/>
        <v>115</v>
      </c>
      <c r="R31"/>
      <c r="S31" s="19"/>
      <c r="T31" s="19"/>
    </row>
    <row r="32" spans="2:32" ht="23.1" customHeight="1" x14ac:dyDescent="0.25">
      <c r="B32" s="23" t="s">
        <v>59</v>
      </c>
      <c r="C32" s="49">
        <v>34</v>
      </c>
      <c r="D32" s="49">
        <v>13</v>
      </c>
      <c r="E32" s="49">
        <v>8</v>
      </c>
      <c r="F32" s="49">
        <v>3</v>
      </c>
      <c r="G32" s="49">
        <v>0</v>
      </c>
      <c r="H32" s="49">
        <v>0</v>
      </c>
      <c r="I32" s="49">
        <v>3</v>
      </c>
      <c r="J32" s="49">
        <v>0</v>
      </c>
      <c r="K32" s="49">
        <v>0</v>
      </c>
      <c r="L32" s="49">
        <v>0</v>
      </c>
      <c r="M32" s="49">
        <v>30</v>
      </c>
      <c r="N32" s="49">
        <v>0</v>
      </c>
      <c r="O32" s="17">
        <f t="shared" si="0"/>
        <v>61</v>
      </c>
      <c r="P32" s="17">
        <f t="shared" si="1"/>
        <v>91</v>
      </c>
      <c r="R32"/>
      <c r="S32" s="19"/>
      <c r="T32" s="19"/>
    </row>
    <row r="33" spans="2:20" ht="23.1" customHeight="1" x14ac:dyDescent="0.25">
      <c r="B33" s="22" t="s">
        <v>60</v>
      </c>
      <c r="C33" s="49">
        <v>37</v>
      </c>
      <c r="D33" s="49">
        <v>17</v>
      </c>
      <c r="E33" s="49">
        <v>7</v>
      </c>
      <c r="F33" s="49">
        <v>4</v>
      </c>
      <c r="G33" s="49">
        <v>0</v>
      </c>
      <c r="H33" s="49">
        <v>0</v>
      </c>
      <c r="I33" s="49">
        <v>2</v>
      </c>
      <c r="J33" s="49">
        <v>1</v>
      </c>
      <c r="K33" s="49">
        <v>0</v>
      </c>
      <c r="L33" s="49">
        <v>0</v>
      </c>
      <c r="M33" s="49">
        <v>25</v>
      </c>
      <c r="N33" s="49">
        <v>0</v>
      </c>
      <c r="O33" s="17">
        <f t="shared" si="0"/>
        <v>68</v>
      </c>
      <c r="P33" s="17">
        <f t="shared" si="1"/>
        <v>93</v>
      </c>
      <c r="R33"/>
      <c r="S33" s="19"/>
      <c r="T33" s="19"/>
    </row>
    <row r="34" spans="2:20" ht="23.1" customHeight="1" x14ac:dyDescent="0.25">
      <c r="B34" s="23" t="s">
        <v>61</v>
      </c>
      <c r="C34" s="49">
        <v>23</v>
      </c>
      <c r="D34" s="49">
        <v>12</v>
      </c>
      <c r="E34" s="49">
        <v>4</v>
      </c>
      <c r="F34" s="49">
        <v>6</v>
      </c>
      <c r="G34" s="49">
        <v>0</v>
      </c>
      <c r="H34" s="49">
        <v>0</v>
      </c>
      <c r="I34" s="49">
        <v>3</v>
      </c>
      <c r="J34" s="49">
        <v>0</v>
      </c>
      <c r="K34" s="49">
        <v>0</v>
      </c>
      <c r="L34" s="49">
        <v>0</v>
      </c>
      <c r="M34" s="49">
        <v>58</v>
      </c>
      <c r="N34" s="49">
        <v>0</v>
      </c>
      <c r="O34" s="17">
        <f t="shared" si="0"/>
        <v>48</v>
      </c>
      <c r="P34" s="17">
        <f t="shared" si="1"/>
        <v>106</v>
      </c>
      <c r="R34"/>
      <c r="S34" s="19"/>
      <c r="T34" s="19"/>
    </row>
    <row r="35" spans="2:20" ht="23.1" customHeight="1" x14ac:dyDescent="0.25">
      <c r="B35" s="23" t="s">
        <v>62</v>
      </c>
      <c r="C35" s="49">
        <v>25</v>
      </c>
      <c r="D35" s="49">
        <v>17</v>
      </c>
      <c r="E35" s="49">
        <v>10</v>
      </c>
      <c r="F35" s="49">
        <v>3</v>
      </c>
      <c r="G35" s="49">
        <v>0</v>
      </c>
      <c r="H35" s="49">
        <v>0</v>
      </c>
      <c r="I35" s="49">
        <v>2</v>
      </c>
      <c r="J35" s="49">
        <v>0</v>
      </c>
      <c r="K35" s="49">
        <v>0</v>
      </c>
      <c r="L35" s="49">
        <v>0</v>
      </c>
      <c r="M35" s="49">
        <v>44</v>
      </c>
      <c r="N35" s="49">
        <v>0</v>
      </c>
      <c r="O35" s="17">
        <f t="shared" si="0"/>
        <v>57</v>
      </c>
      <c r="P35" s="17">
        <f t="shared" si="1"/>
        <v>101</v>
      </c>
      <c r="R35"/>
      <c r="S35" s="19"/>
      <c r="T35" s="19"/>
    </row>
    <row r="36" spans="2:20" ht="23.1" customHeight="1" x14ac:dyDescent="0.25">
      <c r="B36" s="23" t="s">
        <v>63</v>
      </c>
      <c r="C36" s="49">
        <v>32</v>
      </c>
      <c r="D36" s="49">
        <v>27</v>
      </c>
      <c r="E36" s="49">
        <v>6</v>
      </c>
      <c r="F36" s="49">
        <v>3</v>
      </c>
      <c r="G36" s="49">
        <v>0</v>
      </c>
      <c r="H36" s="49">
        <v>0</v>
      </c>
      <c r="I36" s="49">
        <v>3</v>
      </c>
      <c r="J36" s="49">
        <v>1</v>
      </c>
      <c r="K36" s="49">
        <v>0</v>
      </c>
      <c r="L36" s="49">
        <v>0</v>
      </c>
      <c r="M36" s="49">
        <v>42</v>
      </c>
      <c r="N36" s="49">
        <v>0</v>
      </c>
      <c r="O36" s="17">
        <f t="shared" si="0"/>
        <v>72</v>
      </c>
      <c r="P36" s="17">
        <f t="shared" si="1"/>
        <v>114</v>
      </c>
      <c r="R36"/>
      <c r="S36" s="19"/>
      <c r="T36" s="19"/>
    </row>
    <row r="37" spans="2:20" ht="23.1" customHeight="1" x14ac:dyDescent="0.25">
      <c r="B37" s="22" t="s">
        <v>64</v>
      </c>
      <c r="C37" s="49">
        <v>34</v>
      </c>
      <c r="D37" s="49">
        <v>16</v>
      </c>
      <c r="E37" s="49">
        <v>15</v>
      </c>
      <c r="F37" s="49">
        <v>3</v>
      </c>
      <c r="G37" s="49">
        <v>0</v>
      </c>
      <c r="H37" s="49">
        <v>0</v>
      </c>
      <c r="I37" s="49">
        <v>3</v>
      </c>
      <c r="J37" s="49">
        <v>0</v>
      </c>
      <c r="K37" s="49">
        <v>0</v>
      </c>
      <c r="L37" s="49">
        <v>0</v>
      </c>
      <c r="M37" s="49">
        <v>61</v>
      </c>
      <c r="N37" s="49">
        <v>0</v>
      </c>
      <c r="O37" s="17">
        <f t="shared" si="0"/>
        <v>71</v>
      </c>
      <c r="P37" s="17">
        <f t="shared" si="1"/>
        <v>132</v>
      </c>
      <c r="R37"/>
      <c r="S37" s="19"/>
      <c r="T37" s="19"/>
    </row>
    <row r="38" spans="2:20" ht="23.1" customHeight="1" x14ac:dyDescent="0.25">
      <c r="B38" s="23" t="s">
        <v>65</v>
      </c>
      <c r="C38" s="49">
        <v>33</v>
      </c>
      <c r="D38" s="49">
        <v>11</v>
      </c>
      <c r="E38" s="49">
        <v>6</v>
      </c>
      <c r="F38" s="49">
        <v>1</v>
      </c>
      <c r="G38" s="49">
        <v>0</v>
      </c>
      <c r="H38" s="49">
        <v>0</v>
      </c>
      <c r="I38" s="49">
        <v>4</v>
      </c>
      <c r="J38" s="49">
        <v>2</v>
      </c>
      <c r="K38" s="49">
        <v>2</v>
      </c>
      <c r="L38" s="49">
        <v>1</v>
      </c>
      <c r="M38" s="49">
        <v>67</v>
      </c>
      <c r="N38" s="49">
        <v>0</v>
      </c>
      <c r="O38" s="17">
        <f t="shared" si="0"/>
        <v>60</v>
      </c>
      <c r="P38" s="17">
        <f t="shared" si="1"/>
        <v>127</v>
      </c>
      <c r="R38"/>
      <c r="S38" s="19"/>
      <c r="T38" s="19"/>
    </row>
    <row r="39" spans="2:20" ht="23.1" customHeight="1" x14ac:dyDescent="0.25">
      <c r="B39" s="23" t="s">
        <v>66</v>
      </c>
      <c r="C39" s="49">
        <v>38</v>
      </c>
      <c r="D39" s="49">
        <v>15</v>
      </c>
      <c r="E39" s="49">
        <v>8</v>
      </c>
      <c r="F39" s="49">
        <v>4</v>
      </c>
      <c r="G39" s="49">
        <v>0</v>
      </c>
      <c r="H39" s="49">
        <v>0</v>
      </c>
      <c r="I39" s="49">
        <v>3</v>
      </c>
      <c r="J39" s="49">
        <v>2</v>
      </c>
      <c r="K39" s="49">
        <v>0</v>
      </c>
      <c r="L39" s="49">
        <v>0</v>
      </c>
      <c r="M39" s="49">
        <v>72</v>
      </c>
      <c r="N39" s="49">
        <v>0</v>
      </c>
      <c r="O39" s="17">
        <f t="shared" si="0"/>
        <v>70</v>
      </c>
      <c r="P39" s="17">
        <f t="shared" si="1"/>
        <v>142</v>
      </c>
      <c r="R39"/>
      <c r="S39" s="19"/>
      <c r="T39" s="19"/>
    </row>
    <row r="40" spans="2:20" ht="23.1" customHeight="1" x14ac:dyDescent="0.25">
      <c r="B40" s="23" t="s">
        <v>67</v>
      </c>
      <c r="C40" s="49">
        <v>34</v>
      </c>
      <c r="D40" s="49">
        <v>13</v>
      </c>
      <c r="E40" s="49">
        <v>4</v>
      </c>
      <c r="F40" s="49">
        <v>6</v>
      </c>
      <c r="G40" s="49">
        <v>0</v>
      </c>
      <c r="H40" s="49">
        <v>0</v>
      </c>
      <c r="I40" s="49">
        <v>5</v>
      </c>
      <c r="J40" s="49">
        <v>1</v>
      </c>
      <c r="K40" s="49">
        <v>0</v>
      </c>
      <c r="L40" s="49">
        <v>0</v>
      </c>
      <c r="M40" s="49">
        <v>65</v>
      </c>
      <c r="N40" s="49">
        <v>0</v>
      </c>
      <c r="O40" s="17">
        <f t="shared" si="0"/>
        <v>63</v>
      </c>
      <c r="P40" s="17">
        <f t="shared" si="1"/>
        <v>128</v>
      </c>
      <c r="R40"/>
      <c r="S40" s="19"/>
      <c r="T40" s="19"/>
    </row>
    <row r="41" spans="2:20" ht="23.1" customHeight="1" x14ac:dyDescent="0.25">
      <c r="B41" s="22" t="s">
        <v>68</v>
      </c>
      <c r="C41" s="49">
        <v>30</v>
      </c>
      <c r="D41" s="49">
        <v>18</v>
      </c>
      <c r="E41" s="49">
        <v>1</v>
      </c>
      <c r="F41" s="49">
        <v>1</v>
      </c>
      <c r="G41" s="49">
        <v>0</v>
      </c>
      <c r="H41" s="49">
        <v>0</v>
      </c>
      <c r="I41" s="49">
        <v>7</v>
      </c>
      <c r="J41" s="49">
        <v>4</v>
      </c>
      <c r="K41" s="49">
        <v>0</v>
      </c>
      <c r="L41" s="49">
        <v>0</v>
      </c>
      <c r="M41" s="49">
        <v>68</v>
      </c>
      <c r="N41" s="49">
        <v>0</v>
      </c>
      <c r="O41" s="17">
        <f t="shared" si="0"/>
        <v>61</v>
      </c>
      <c r="P41" s="17">
        <f t="shared" si="1"/>
        <v>129</v>
      </c>
      <c r="R41"/>
      <c r="S41" s="19"/>
      <c r="T41" s="19"/>
    </row>
    <row r="42" spans="2:20" ht="23.1" customHeight="1" x14ac:dyDescent="0.25">
      <c r="B42" s="23" t="s">
        <v>69</v>
      </c>
      <c r="C42" s="49">
        <v>22</v>
      </c>
      <c r="D42" s="49">
        <v>12</v>
      </c>
      <c r="E42" s="49">
        <v>6</v>
      </c>
      <c r="F42" s="49">
        <v>2</v>
      </c>
      <c r="G42" s="49">
        <v>0</v>
      </c>
      <c r="H42" s="49">
        <v>0</v>
      </c>
      <c r="I42" s="49">
        <v>2</v>
      </c>
      <c r="J42" s="49">
        <v>0</v>
      </c>
      <c r="K42" s="49">
        <v>0</v>
      </c>
      <c r="L42" s="49">
        <v>0</v>
      </c>
      <c r="M42" s="49">
        <v>62</v>
      </c>
      <c r="N42" s="49">
        <v>0</v>
      </c>
      <c r="O42" s="17">
        <f t="shared" si="0"/>
        <v>44</v>
      </c>
      <c r="P42" s="17">
        <f t="shared" si="1"/>
        <v>106</v>
      </c>
      <c r="R42"/>
      <c r="S42" s="19"/>
      <c r="T42" s="19"/>
    </row>
    <row r="43" spans="2:20" ht="23.1" customHeight="1" x14ac:dyDescent="0.25">
      <c r="B43" s="22" t="s">
        <v>70</v>
      </c>
      <c r="C43" s="49">
        <v>48</v>
      </c>
      <c r="D43" s="49">
        <v>19</v>
      </c>
      <c r="E43" s="49">
        <v>15</v>
      </c>
      <c r="F43" s="49">
        <v>2</v>
      </c>
      <c r="G43" s="49">
        <v>0</v>
      </c>
      <c r="H43" s="49">
        <v>0</v>
      </c>
      <c r="I43" s="49">
        <v>6</v>
      </c>
      <c r="J43" s="49">
        <v>1</v>
      </c>
      <c r="K43" s="49">
        <v>0</v>
      </c>
      <c r="L43" s="49">
        <v>0</v>
      </c>
      <c r="M43" s="49">
        <v>62</v>
      </c>
      <c r="N43" s="49">
        <v>0</v>
      </c>
      <c r="O43" s="17">
        <f t="shared" si="0"/>
        <v>91</v>
      </c>
      <c r="P43" s="17">
        <f t="shared" si="1"/>
        <v>153</v>
      </c>
      <c r="R43"/>
      <c r="S43" s="19"/>
      <c r="T43" s="19"/>
    </row>
    <row r="44" spans="2:20" ht="23.1" customHeight="1" x14ac:dyDescent="0.25">
      <c r="B44" s="24" t="s">
        <v>71</v>
      </c>
      <c r="C44" s="49">
        <v>45</v>
      </c>
      <c r="D44" s="49">
        <v>29</v>
      </c>
      <c r="E44" s="49">
        <v>10</v>
      </c>
      <c r="F44" s="49">
        <v>5</v>
      </c>
      <c r="G44" s="49">
        <v>0</v>
      </c>
      <c r="H44" s="49">
        <v>0</v>
      </c>
      <c r="I44" s="49">
        <v>3</v>
      </c>
      <c r="J44" s="49">
        <v>0</v>
      </c>
      <c r="K44" s="49">
        <v>0</v>
      </c>
      <c r="L44" s="49">
        <v>0</v>
      </c>
      <c r="M44" s="49">
        <v>69</v>
      </c>
      <c r="N44" s="49">
        <v>0</v>
      </c>
      <c r="O44" s="17">
        <f t="shared" si="0"/>
        <v>92</v>
      </c>
      <c r="P44" s="17">
        <f t="shared" si="1"/>
        <v>161</v>
      </c>
      <c r="R44"/>
      <c r="S44" s="19"/>
      <c r="T44" s="19"/>
    </row>
    <row r="45" spans="2:20" ht="23.1" customHeight="1" x14ac:dyDescent="0.25">
      <c r="B45" s="22" t="s">
        <v>72</v>
      </c>
      <c r="C45" s="49">
        <v>39</v>
      </c>
      <c r="D45" s="49">
        <v>26</v>
      </c>
      <c r="E45" s="49">
        <v>12</v>
      </c>
      <c r="F45" s="49">
        <v>3</v>
      </c>
      <c r="G45" s="49">
        <v>0</v>
      </c>
      <c r="H45" s="49">
        <v>0</v>
      </c>
      <c r="I45" s="49">
        <v>5</v>
      </c>
      <c r="J45" s="49">
        <v>2</v>
      </c>
      <c r="K45" s="49">
        <v>0</v>
      </c>
      <c r="L45" s="49">
        <v>0</v>
      </c>
      <c r="M45" s="49">
        <v>68</v>
      </c>
      <c r="N45" s="49">
        <v>0</v>
      </c>
      <c r="O45" s="17">
        <f t="shared" si="0"/>
        <v>87</v>
      </c>
      <c r="P45" s="17">
        <f t="shared" si="1"/>
        <v>155</v>
      </c>
      <c r="R45"/>
      <c r="S45" s="19"/>
      <c r="T45" s="19"/>
    </row>
    <row r="46" spans="2:20" ht="23.1" customHeight="1" x14ac:dyDescent="0.25">
      <c r="B46" s="23" t="s">
        <v>73</v>
      </c>
      <c r="C46" s="49">
        <v>42</v>
      </c>
      <c r="D46" s="49">
        <v>26</v>
      </c>
      <c r="E46" s="49">
        <v>12</v>
      </c>
      <c r="F46" s="49">
        <v>4</v>
      </c>
      <c r="G46" s="49">
        <v>1</v>
      </c>
      <c r="H46" s="49">
        <v>0</v>
      </c>
      <c r="I46" s="49">
        <v>7</v>
      </c>
      <c r="J46" s="49">
        <v>1</v>
      </c>
      <c r="K46" s="49">
        <v>0</v>
      </c>
      <c r="L46" s="49">
        <v>1</v>
      </c>
      <c r="M46" s="49">
        <v>65</v>
      </c>
      <c r="N46" s="49">
        <v>0</v>
      </c>
      <c r="O46" s="17">
        <f t="shared" si="0"/>
        <v>94</v>
      </c>
      <c r="P46" s="17">
        <f t="shared" si="1"/>
        <v>159</v>
      </c>
      <c r="R46" s="19"/>
      <c r="S46" s="19"/>
      <c r="T46"/>
    </row>
    <row r="47" spans="2:20" ht="23.1" customHeight="1" x14ac:dyDescent="0.25">
      <c r="B47" s="23" t="s">
        <v>74</v>
      </c>
      <c r="C47" s="49">
        <v>45</v>
      </c>
      <c r="D47" s="49">
        <v>28</v>
      </c>
      <c r="E47" s="49">
        <v>6</v>
      </c>
      <c r="F47" s="49">
        <v>3</v>
      </c>
      <c r="G47" s="49">
        <v>0</v>
      </c>
      <c r="H47" s="49">
        <v>0</v>
      </c>
      <c r="I47" s="49">
        <v>3</v>
      </c>
      <c r="J47" s="49">
        <v>2</v>
      </c>
      <c r="K47" s="49">
        <v>0</v>
      </c>
      <c r="L47" s="49">
        <v>0</v>
      </c>
      <c r="M47" s="49">
        <v>72</v>
      </c>
      <c r="N47" s="49">
        <v>0</v>
      </c>
      <c r="O47" s="17">
        <f t="shared" si="0"/>
        <v>87</v>
      </c>
      <c r="P47" s="17">
        <f t="shared" si="1"/>
        <v>159</v>
      </c>
      <c r="R47" s="19"/>
      <c r="S47" s="19"/>
      <c r="T47"/>
    </row>
    <row r="48" spans="2:20" ht="23.1" customHeight="1" x14ac:dyDescent="0.25">
      <c r="B48" s="23" t="s">
        <v>75</v>
      </c>
      <c r="C48" s="49">
        <v>41</v>
      </c>
      <c r="D48" s="49">
        <v>26</v>
      </c>
      <c r="E48" s="49">
        <v>10</v>
      </c>
      <c r="F48" s="49">
        <v>4</v>
      </c>
      <c r="G48" s="49">
        <v>0</v>
      </c>
      <c r="H48" s="49">
        <v>0</v>
      </c>
      <c r="I48" s="49">
        <v>2</v>
      </c>
      <c r="J48" s="49">
        <v>8</v>
      </c>
      <c r="K48" s="49">
        <v>0</v>
      </c>
      <c r="L48" s="49">
        <v>1</v>
      </c>
      <c r="M48" s="49">
        <v>70</v>
      </c>
      <c r="N48" s="49">
        <v>0</v>
      </c>
      <c r="O48" s="17">
        <f t="shared" si="0"/>
        <v>92</v>
      </c>
      <c r="P48" s="17">
        <f t="shared" si="1"/>
        <v>162</v>
      </c>
      <c r="R48" s="19"/>
      <c r="S48" s="19"/>
      <c r="T48"/>
    </row>
    <row r="49" spans="2:20" ht="23.1" customHeight="1" x14ac:dyDescent="0.25">
      <c r="B49" s="22" t="s">
        <v>76</v>
      </c>
      <c r="C49" s="49">
        <v>40</v>
      </c>
      <c r="D49" s="49">
        <v>24</v>
      </c>
      <c r="E49" s="49">
        <v>9</v>
      </c>
      <c r="F49" s="49">
        <v>6</v>
      </c>
      <c r="G49" s="49">
        <v>0</v>
      </c>
      <c r="H49" s="49">
        <v>0</v>
      </c>
      <c r="I49" s="49">
        <v>6</v>
      </c>
      <c r="J49" s="49">
        <v>0</v>
      </c>
      <c r="K49" s="49">
        <v>0</v>
      </c>
      <c r="L49" s="49">
        <v>0</v>
      </c>
      <c r="M49" s="49">
        <v>74</v>
      </c>
      <c r="N49" s="49">
        <v>0</v>
      </c>
      <c r="O49" s="17">
        <f t="shared" si="0"/>
        <v>85</v>
      </c>
      <c r="P49" s="17">
        <f t="shared" si="1"/>
        <v>159</v>
      </c>
      <c r="R49" s="19"/>
      <c r="S49" s="19"/>
      <c r="T49"/>
    </row>
    <row r="50" spans="2:20" ht="23.1" customHeight="1" x14ac:dyDescent="0.25">
      <c r="B50" s="23" t="s">
        <v>77</v>
      </c>
      <c r="C50" s="49">
        <v>42</v>
      </c>
      <c r="D50" s="49">
        <v>22</v>
      </c>
      <c r="E50" s="49">
        <v>13</v>
      </c>
      <c r="F50" s="49">
        <v>4</v>
      </c>
      <c r="G50" s="49">
        <v>0</v>
      </c>
      <c r="H50" s="49">
        <v>0</v>
      </c>
      <c r="I50" s="49">
        <v>9</v>
      </c>
      <c r="J50" s="49">
        <v>0</v>
      </c>
      <c r="K50" s="49">
        <v>0</v>
      </c>
      <c r="L50" s="49">
        <v>0</v>
      </c>
      <c r="M50" s="49">
        <v>77</v>
      </c>
      <c r="N50" s="49">
        <v>0</v>
      </c>
      <c r="O50" s="17">
        <f t="shared" si="0"/>
        <v>90</v>
      </c>
      <c r="P50" s="17">
        <f t="shared" si="1"/>
        <v>167</v>
      </c>
      <c r="R50" s="19"/>
      <c r="S50" s="19"/>
      <c r="T50"/>
    </row>
    <row r="51" spans="2:20" ht="23.1" customHeight="1" x14ac:dyDescent="0.25">
      <c r="B51" s="23" t="s">
        <v>78</v>
      </c>
      <c r="C51" s="49">
        <v>39</v>
      </c>
      <c r="D51" s="49">
        <v>18</v>
      </c>
      <c r="E51" s="49">
        <v>11</v>
      </c>
      <c r="F51" s="49">
        <v>4</v>
      </c>
      <c r="G51" s="49">
        <v>0</v>
      </c>
      <c r="H51" s="49">
        <v>0</v>
      </c>
      <c r="I51" s="49">
        <v>2</v>
      </c>
      <c r="J51" s="49">
        <v>0</v>
      </c>
      <c r="K51" s="49">
        <v>0</v>
      </c>
      <c r="L51" s="49">
        <v>0</v>
      </c>
      <c r="M51" s="49">
        <v>66</v>
      </c>
      <c r="N51" s="49">
        <v>0</v>
      </c>
      <c r="O51" s="17">
        <f t="shared" si="0"/>
        <v>74</v>
      </c>
      <c r="P51" s="17">
        <f t="shared" si="1"/>
        <v>140</v>
      </c>
      <c r="R51" s="19"/>
      <c r="S51" s="19"/>
      <c r="T51"/>
    </row>
    <row r="52" spans="2:20" ht="23.1" customHeight="1" x14ac:dyDescent="0.25">
      <c r="B52" s="23" t="s">
        <v>79</v>
      </c>
      <c r="C52" s="49">
        <v>40</v>
      </c>
      <c r="D52" s="49">
        <v>23</v>
      </c>
      <c r="E52" s="49">
        <v>14</v>
      </c>
      <c r="F52" s="49">
        <v>4</v>
      </c>
      <c r="G52" s="49">
        <v>0</v>
      </c>
      <c r="H52" s="49">
        <v>0</v>
      </c>
      <c r="I52" s="49">
        <v>6</v>
      </c>
      <c r="J52" s="49">
        <v>0</v>
      </c>
      <c r="K52" s="49">
        <v>0</v>
      </c>
      <c r="L52" s="49">
        <v>0</v>
      </c>
      <c r="M52" s="49">
        <v>72</v>
      </c>
      <c r="N52" s="49">
        <v>0</v>
      </c>
      <c r="O52" s="17">
        <f t="shared" si="0"/>
        <v>87</v>
      </c>
      <c r="P52" s="17">
        <f t="shared" si="1"/>
        <v>159</v>
      </c>
      <c r="R52" s="19"/>
      <c r="S52" s="19"/>
      <c r="T52"/>
    </row>
    <row r="53" spans="2:20" ht="23.1" customHeight="1" x14ac:dyDescent="0.25">
      <c r="B53" s="22" t="s">
        <v>80</v>
      </c>
      <c r="C53" s="49">
        <v>38</v>
      </c>
      <c r="D53" s="49">
        <v>29</v>
      </c>
      <c r="E53" s="49">
        <v>9</v>
      </c>
      <c r="F53" s="49">
        <v>5</v>
      </c>
      <c r="G53" s="49">
        <v>0</v>
      </c>
      <c r="H53" s="49">
        <v>0</v>
      </c>
      <c r="I53" s="49">
        <v>2</v>
      </c>
      <c r="J53" s="49">
        <v>0</v>
      </c>
      <c r="K53" s="49">
        <v>0</v>
      </c>
      <c r="L53" s="49">
        <v>0</v>
      </c>
      <c r="M53" s="49">
        <v>68</v>
      </c>
      <c r="N53" s="49">
        <v>0</v>
      </c>
      <c r="O53" s="17">
        <f t="shared" si="0"/>
        <v>83</v>
      </c>
      <c r="P53" s="17">
        <f t="shared" si="1"/>
        <v>151</v>
      </c>
      <c r="R53" s="19"/>
      <c r="S53" s="19"/>
      <c r="T53"/>
    </row>
    <row r="54" spans="2:20" ht="23.1" customHeight="1" x14ac:dyDescent="0.25">
      <c r="B54" s="22" t="s">
        <v>81</v>
      </c>
      <c r="C54" s="49">
        <v>44</v>
      </c>
      <c r="D54" s="49">
        <v>29</v>
      </c>
      <c r="E54" s="49">
        <v>7</v>
      </c>
      <c r="F54" s="49">
        <v>3</v>
      </c>
      <c r="G54" s="49">
        <v>0</v>
      </c>
      <c r="H54" s="49">
        <v>0</v>
      </c>
      <c r="I54" s="49">
        <v>2</v>
      </c>
      <c r="J54" s="49">
        <v>1</v>
      </c>
      <c r="K54" s="49">
        <v>0</v>
      </c>
      <c r="L54" s="49">
        <v>0</v>
      </c>
      <c r="M54" s="49">
        <v>78</v>
      </c>
      <c r="N54" s="49">
        <v>0</v>
      </c>
      <c r="O54" s="17">
        <f t="shared" si="0"/>
        <v>86</v>
      </c>
      <c r="P54" s="17">
        <f t="shared" si="1"/>
        <v>164</v>
      </c>
      <c r="R54" s="19"/>
      <c r="S54" s="19"/>
      <c r="T54"/>
    </row>
    <row r="55" spans="2:20" ht="23.1" customHeight="1" x14ac:dyDescent="0.25">
      <c r="B55" s="22" t="s">
        <v>82</v>
      </c>
      <c r="C55" s="49">
        <v>38</v>
      </c>
      <c r="D55" s="49">
        <v>23</v>
      </c>
      <c r="E55" s="49">
        <v>13</v>
      </c>
      <c r="F55" s="49">
        <v>6</v>
      </c>
      <c r="G55" s="49">
        <v>0</v>
      </c>
      <c r="H55" s="49">
        <v>0</v>
      </c>
      <c r="I55" s="49">
        <v>1</v>
      </c>
      <c r="J55" s="49">
        <v>0</v>
      </c>
      <c r="K55" s="49">
        <v>0</v>
      </c>
      <c r="L55" s="49">
        <v>1</v>
      </c>
      <c r="M55" s="49">
        <v>69</v>
      </c>
      <c r="N55" s="49">
        <v>0</v>
      </c>
      <c r="O55" s="17">
        <f t="shared" si="0"/>
        <v>82</v>
      </c>
      <c r="P55" s="17">
        <f t="shared" si="1"/>
        <v>151</v>
      </c>
      <c r="R55" s="19"/>
      <c r="S55" s="19"/>
      <c r="T55"/>
    </row>
    <row r="56" spans="2:20" ht="23.1" customHeight="1" x14ac:dyDescent="0.25">
      <c r="B56" s="22" t="s">
        <v>83</v>
      </c>
      <c r="C56" s="49">
        <v>41</v>
      </c>
      <c r="D56" s="49">
        <v>29</v>
      </c>
      <c r="E56" s="49">
        <v>9</v>
      </c>
      <c r="F56" s="49">
        <v>4</v>
      </c>
      <c r="G56" s="49">
        <v>0</v>
      </c>
      <c r="H56" s="49">
        <v>0</v>
      </c>
      <c r="I56" s="49">
        <v>4</v>
      </c>
      <c r="J56" s="49">
        <v>0</v>
      </c>
      <c r="K56" s="49">
        <v>0</v>
      </c>
      <c r="L56" s="49">
        <v>0</v>
      </c>
      <c r="M56" s="49">
        <v>73</v>
      </c>
      <c r="N56" s="49">
        <v>0</v>
      </c>
      <c r="O56" s="17">
        <f t="shared" si="0"/>
        <v>87</v>
      </c>
      <c r="P56" s="17">
        <f t="shared" si="1"/>
        <v>160</v>
      </c>
      <c r="R56" s="19"/>
      <c r="S56" s="19"/>
      <c r="T56"/>
    </row>
    <row r="57" spans="2:20" ht="23.1" customHeight="1" x14ac:dyDescent="0.25">
      <c r="B57" s="22" t="s">
        <v>84</v>
      </c>
      <c r="C57" s="49">
        <v>37</v>
      </c>
      <c r="D57" s="49">
        <v>25</v>
      </c>
      <c r="E57" s="49">
        <v>5</v>
      </c>
      <c r="F57" s="49">
        <v>2</v>
      </c>
      <c r="G57" s="49">
        <v>0</v>
      </c>
      <c r="H57" s="49">
        <v>0</v>
      </c>
      <c r="I57" s="49">
        <v>4</v>
      </c>
      <c r="J57" s="49">
        <v>0</v>
      </c>
      <c r="K57" s="49">
        <v>0</v>
      </c>
      <c r="L57" s="49">
        <v>0</v>
      </c>
      <c r="M57" s="49">
        <v>67</v>
      </c>
      <c r="N57" s="49">
        <v>0</v>
      </c>
      <c r="O57" s="17">
        <f t="shared" si="0"/>
        <v>73</v>
      </c>
      <c r="P57" s="17">
        <f t="shared" si="1"/>
        <v>140</v>
      </c>
      <c r="R57" s="19"/>
      <c r="S57" s="19"/>
      <c r="T57"/>
    </row>
    <row r="58" spans="2:20" ht="23.1" customHeight="1" x14ac:dyDescent="0.25">
      <c r="B58" s="52" t="s">
        <v>18</v>
      </c>
      <c r="C58" s="16">
        <f t="shared" ref="C58:P58" si="21">SUM(C10:C57)</f>
        <v>1495</v>
      </c>
      <c r="D58" s="16">
        <f t="shared" si="21"/>
        <v>781</v>
      </c>
      <c r="E58" s="16">
        <f t="shared" si="21"/>
        <v>337</v>
      </c>
      <c r="F58" s="16">
        <f t="shared" si="21"/>
        <v>186</v>
      </c>
      <c r="G58" s="16">
        <f t="shared" si="21"/>
        <v>3</v>
      </c>
      <c r="H58" s="16">
        <f t="shared" si="21"/>
        <v>0</v>
      </c>
      <c r="I58" s="16">
        <f t="shared" si="21"/>
        <v>183</v>
      </c>
      <c r="J58" s="16">
        <f t="shared" si="21"/>
        <v>75</v>
      </c>
      <c r="K58" s="16">
        <f t="shared" si="21"/>
        <v>19</v>
      </c>
      <c r="L58" s="16">
        <f t="shared" si="21"/>
        <v>18</v>
      </c>
      <c r="M58" s="16">
        <f t="shared" si="21"/>
        <v>3090</v>
      </c>
      <c r="N58" s="16">
        <f t="shared" si="21"/>
        <v>1</v>
      </c>
      <c r="O58" s="16">
        <f t="shared" si="21"/>
        <v>3098</v>
      </c>
      <c r="P58" s="16">
        <f t="shared" si="21"/>
        <v>5993</v>
      </c>
      <c r="R58" s="19"/>
      <c r="S58" s="19"/>
      <c r="T58"/>
    </row>
    <row r="59" spans="2:20" ht="23.1" customHeight="1" x14ac:dyDescent="0.25">
      <c r="B59" s="52" t="s">
        <v>93</v>
      </c>
      <c r="C59" s="42">
        <f t="shared" ref="C59:N59" si="22">C58/$P$58</f>
        <v>0.24945770065075923</v>
      </c>
      <c r="D59" s="42">
        <f t="shared" si="22"/>
        <v>0.13031870515601535</v>
      </c>
      <c r="E59" s="42">
        <f t="shared" si="22"/>
        <v>5.6232270982813283E-2</v>
      </c>
      <c r="F59" s="42">
        <f t="shared" si="22"/>
        <v>3.1036208910395463E-2</v>
      </c>
      <c r="G59" s="42">
        <f t="shared" si="22"/>
        <v>5.0058401468379779E-4</v>
      </c>
      <c r="H59" s="42">
        <f t="shared" si="22"/>
        <v>0</v>
      </c>
      <c r="I59" s="42">
        <f t="shared" si="22"/>
        <v>3.0535624895711662E-2</v>
      </c>
      <c r="J59" s="42">
        <f t="shared" si="22"/>
        <v>1.2514600367094944E-2</v>
      </c>
      <c r="K59" s="42">
        <f t="shared" si="22"/>
        <v>3.1703654263307191E-3</v>
      </c>
      <c r="L59" s="42">
        <f t="shared" si="22"/>
        <v>3.0035040881027865E-3</v>
      </c>
      <c r="M59" s="42">
        <f t="shared" si="22"/>
        <v>0.51560153512431173</v>
      </c>
      <c r="N59" s="42">
        <f t="shared" si="22"/>
        <v>1.6686133822793259E-4</v>
      </c>
      <c r="R59" s="19"/>
      <c r="S59" s="19"/>
      <c r="T59"/>
    </row>
    <row r="60" spans="2:20" ht="23.1" customHeight="1" x14ac:dyDescent="0.25">
      <c r="B60" s="53" t="s">
        <v>94</v>
      </c>
      <c r="C60" s="43">
        <f>C58/$O$58</f>
        <v>0.48256939961265333</v>
      </c>
      <c r="D60" s="43">
        <f t="shared" ref="D60:N60" si="23">D58/$O$58</f>
        <v>0.25209812782440283</v>
      </c>
      <c r="E60" s="43">
        <f t="shared" si="23"/>
        <v>0.10877985797288574</v>
      </c>
      <c r="F60" s="43">
        <f t="shared" si="23"/>
        <v>6.0038734667527439E-2</v>
      </c>
      <c r="G60" s="43">
        <f t="shared" si="23"/>
        <v>9.6836668818592645E-4</v>
      </c>
      <c r="H60" s="43">
        <f t="shared" si="23"/>
        <v>0</v>
      </c>
      <c r="I60" s="43">
        <f t="shared" si="23"/>
        <v>5.9070367979341509E-2</v>
      </c>
      <c r="J60" s="43">
        <f t="shared" si="23"/>
        <v>2.420916720464816E-2</v>
      </c>
      <c r="K60" s="43">
        <f t="shared" si="23"/>
        <v>6.1329890251775338E-3</v>
      </c>
      <c r="L60" s="43">
        <f t="shared" si="23"/>
        <v>5.8102001291155583E-3</v>
      </c>
      <c r="M60" s="43"/>
      <c r="N60" s="43">
        <f t="shared" si="23"/>
        <v>3.2278889606197545E-4</v>
      </c>
      <c r="R60" s="19"/>
      <c r="S60" s="19"/>
      <c r="T60"/>
    </row>
    <row r="61" spans="2:20" ht="20.100000000000001" customHeight="1" x14ac:dyDescent="0.25">
      <c r="C61" s="18"/>
      <c r="R61" s="19"/>
      <c r="S61" s="19"/>
      <c r="T61"/>
    </row>
    <row r="62" spans="2:20" ht="20.100000000000001" customHeight="1" x14ac:dyDescent="0.25">
      <c r="C62" s="18"/>
      <c r="R62" s="19"/>
      <c r="S62" s="19"/>
      <c r="T62"/>
    </row>
    <row r="63" spans="2:20" ht="20.100000000000001" customHeight="1" x14ac:dyDescent="0.25">
      <c r="C63" s="18"/>
      <c r="R63"/>
      <c r="S63" s="19"/>
      <c r="T63" s="19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-0.249977111117893"/>
  </sheetPr>
  <dimension ref="B1:AF174"/>
  <sheetViews>
    <sheetView view="pageBreakPreview" topLeftCell="M46" zoomScale="60" workbookViewId="0">
      <selection activeCell="AA76" sqref="AA7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3" t="s">
        <v>23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</row>
    <row r="2" spans="2:32" ht="20.100000000000001" customHeight="1" x14ac:dyDescent="0.25">
      <c r="B2" s="64" t="s">
        <v>95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 spans="2:32" ht="20.100000000000001" customHeight="1" x14ac:dyDescent="0.25">
      <c r="B3" s="21" t="s">
        <v>96</v>
      </c>
      <c r="C3" s="70" t="str">
        <f>'29.09 Kyaliwajala-Kira'!C3:G3</f>
        <v>MCC-C2-STN 72 Kira-Kyaliwajala</v>
      </c>
      <c r="D3" s="70"/>
      <c r="E3" s="70"/>
      <c r="F3" s="70"/>
      <c r="G3" s="70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5" spans="2:32" ht="20.100000000000001" customHeight="1" x14ac:dyDescent="0.25">
      <c r="C5" s="4" t="s">
        <v>3</v>
      </c>
      <c r="D5" s="71" t="s">
        <v>163</v>
      </c>
      <c r="E5" s="72"/>
      <c r="F5" s="40" t="s">
        <v>1</v>
      </c>
      <c r="G5" s="60" t="str">
        <f>'29.09 Kira-Kyaliwajala'!G5:H5</f>
        <v>Kira-Kyalliwajala</v>
      </c>
      <c r="H5" s="61"/>
      <c r="I5" s="14"/>
      <c r="J5" s="2" t="s">
        <v>5</v>
      </c>
      <c r="K5" s="60" t="str">
        <f>'29.09 Kira-Kyaliwajala'!K5:L5</f>
        <v>Nairuba</v>
      </c>
      <c r="L5" s="61"/>
      <c r="M5" s="10"/>
      <c r="N5" s="10"/>
      <c r="O5" s="3"/>
      <c r="P5" s="3"/>
    </row>
    <row r="6" spans="2:32" ht="23.25" customHeight="1" x14ac:dyDescent="0.25">
      <c r="C6" s="2" t="s">
        <v>4</v>
      </c>
      <c r="D6" s="60" t="str">
        <f>'29.09 Kira-Kyaliwajala'!D6:E6</f>
        <v>KIRA</v>
      </c>
      <c r="E6" s="61"/>
      <c r="F6" s="2" t="s">
        <v>2</v>
      </c>
      <c r="G6" s="60" t="str">
        <f>'29.09 Kira-Kyaliwajala'!G6:H6</f>
        <v>KYALIWAJALA</v>
      </c>
      <c r="H6" s="61"/>
      <c r="J6" s="2" t="s">
        <v>21</v>
      </c>
      <c r="K6" s="60" t="str">
        <f>'29.09 Kira-Kyaliwajala'!K6:L6</f>
        <v>Tracy</v>
      </c>
      <c r="L6" s="61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9" t="s">
        <v>88</v>
      </c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6" t="s">
        <v>24</v>
      </c>
      <c r="T9" s="26" t="s">
        <v>25</v>
      </c>
      <c r="U9" s="26" t="s">
        <v>26</v>
      </c>
      <c r="V9" s="26" t="s">
        <v>27</v>
      </c>
      <c r="W9" s="26" t="s">
        <v>28</v>
      </c>
      <c r="X9" s="26" t="s">
        <v>29</v>
      </c>
      <c r="Y9" s="26" t="s">
        <v>30</v>
      </c>
      <c r="Z9" s="26" t="s">
        <v>31</v>
      </c>
      <c r="AA9" s="26" t="s">
        <v>32</v>
      </c>
      <c r="AB9" s="26" t="s">
        <v>33</v>
      </c>
      <c r="AC9" s="26" t="s">
        <v>34</v>
      </c>
      <c r="AD9" s="26" t="s">
        <v>35</v>
      </c>
      <c r="AE9" s="29" t="s">
        <v>89</v>
      </c>
      <c r="AF9" s="29" t="s">
        <v>22</v>
      </c>
    </row>
    <row r="10" spans="2:32" ht="23.1" customHeight="1" x14ac:dyDescent="0.25">
      <c r="B10" s="22" t="s">
        <v>37</v>
      </c>
      <c r="C10" s="48">
        <f>AVERAGE('23.09 Kira-Kyaliwalla'!C10,'24.09 Kira-Kyaliwajalla'!C10,'25.09 Kira-Kyaliwajalla'!C10,'27.09 Kira-Kyaliwajala'!C10,'26.09 KYALIWAJALA-KIRA-24h'!C10,'28.09 KIRA-KYALIWAJALA-24h '!C10,'29.09 Kira-Kyaliwajala'!C10)</f>
        <v>40.285714285714285</v>
      </c>
      <c r="D10" s="48">
        <f>AVERAGE('23.09 Kira-Kyaliwalla'!D10,'24.09 Kira-Kyaliwajalla'!D10,'25.09 Kira-Kyaliwajalla'!D10,'27.09 Kira-Kyaliwajala'!D10,'26.09 KYALIWAJALA-KIRA-24h'!D10,'28.09 KIRA-KYALIWAJALA-24h '!D10,'29.09 Kira-Kyaliwajala'!D10)</f>
        <v>34.714285714285715</v>
      </c>
      <c r="E10" s="48">
        <f>AVERAGE('23.09 Kira-Kyaliwalla'!E10,'24.09 Kira-Kyaliwajalla'!E10,'25.09 Kira-Kyaliwajalla'!E10,'27.09 Kira-Kyaliwajala'!E10,'26.09 KYALIWAJALA-KIRA-24h'!E10,'28.09 KIRA-KYALIWAJALA-24h '!E10,'29.09 Kira-Kyaliwajala'!E10)</f>
        <v>7</v>
      </c>
      <c r="F10" s="48">
        <f>AVERAGE('23.09 Kira-Kyaliwalla'!F10,'24.09 Kira-Kyaliwajalla'!F10,'25.09 Kira-Kyaliwajalla'!F10,'27.09 Kira-Kyaliwajala'!F10,'26.09 KYALIWAJALA-KIRA-24h'!F10,'28.09 KIRA-KYALIWAJALA-24h '!F10,'29.09 Kira-Kyaliwajala'!F10)</f>
        <v>14.142857142857142</v>
      </c>
      <c r="G10" s="48">
        <f>AVERAGE('23.09 Kira-Kyaliwalla'!G10,'24.09 Kira-Kyaliwajalla'!G10,'25.09 Kira-Kyaliwajalla'!G10,'27.09 Kira-Kyaliwajala'!G10,'26.09 KYALIWAJALA-KIRA-24h'!G10,'28.09 KIRA-KYALIWAJALA-24h '!G10,'29.09 Kira-Kyaliwajala'!G10)</f>
        <v>1.4285714285714286</v>
      </c>
      <c r="H10" s="48">
        <f>AVERAGE('23.09 Kira-Kyaliwalla'!H10,'24.09 Kira-Kyaliwajalla'!H10,'25.09 Kira-Kyaliwajalla'!H10,'27.09 Kira-Kyaliwajala'!H10,'26.09 KYALIWAJALA-KIRA-24h'!H10,'28.09 KIRA-KYALIWAJALA-24h '!H10,'29.09 Kira-Kyaliwajala'!H10)</f>
        <v>0</v>
      </c>
      <c r="I10" s="48">
        <f>AVERAGE('23.09 Kira-Kyaliwalla'!I10,'24.09 Kira-Kyaliwajalla'!I10,'25.09 Kira-Kyaliwajalla'!I10,'27.09 Kira-Kyaliwajala'!I10,'26.09 KYALIWAJALA-KIRA-24h'!I10,'28.09 KIRA-KYALIWAJALA-24h '!I10,'29.09 Kira-Kyaliwajala'!I10)</f>
        <v>4</v>
      </c>
      <c r="J10" s="48">
        <f>AVERAGE('23.09 Kira-Kyaliwalla'!J10,'24.09 Kira-Kyaliwajalla'!J10,'25.09 Kira-Kyaliwajalla'!J10,'27.09 Kira-Kyaliwajala'!J10,'26.09 KYALIWAJALA-KIRA-24h'!J10,'28.09 KIRA-KYALIWAJALA-24h '!J10,'29.09 Kira-Kyaliwajala'!J10)</f>
        <v>0.14285714285714285</v>
      </c>
      <c r="K10" s="48">
        <f>AVERAGE('23.09 Kira-Kyaliwalla'!K10,'24.09 Kira-Kyaliwajalla'!K10,'25.09 Kira-Kyaliwajalla'!K10,'27.09 Kira-Kyaliwajala'!K10,'26.09 KYALIWAJALA-KIRA-24h'!K10,'28.09 KIRA-KYALIWAJALA-24h '!K10,'29.09 Kira-Kyaliwajala'!K10)</f>
        <v>1</v>
      </c>
      <c r="L10" s="48">
        <f>AVERAGE('23.09 Kira-Kyaliwalla'!L10,'24.09 Kira-Kyaliwajalla'!L10,'25.09 Kira-Kyaliwajalla'!L10,'27.09 Kira-Kyaliwajala'!L10,'26.09 KYALIWAJALA-KIRA-24h'!L10,'28.09 KIRA-KYALIWAJALA-24h '!L10,'29.09 Kira-Kyaliwajala'!L10)</f>
        <v>0</v>
      </c>
      <c r="M10" s="48">
        <f>AVERAGE('23.09 Kira-Kyaliwalla'!M10,'24.09 Kira-Kyaliwajalla'!M10,'25.09 Kira-Kyaliwajalla'!M10,'27.09 Kira-Kyaliwajala'!M10,'26.09 KYALIWAJALA-KIRA-24h'!M10,'28.09 KIRA-KYALIWAJALA-24h '!M10,'29.09 Kira-Kyaliwajala'!M10)</f>
        <v>65.714285714285708</v>
      </c>
      <c r="N10" s="48">
        <f>AVERAGE('23.09 Kira-Kyaliwalla'!N10,'24.09 Kira-Kyaliwajalla'!N10,'25.09 Kira-Kyaliwajalla'!N10,'27.09 Kira-Kyaliwajala'!N10,'26.09 KYALIWAJALA-KIRA-24h'!N10,'28.09 KIRA-KYALIWAJALA-24h '!N10,'29.09 Kira-Kyaliwajala'!N10)</f>
        <v>0</v>
      </c>
      <c r="O10" s="15">
        <f t="shared" ref="O10:O58" si="0">SUM(C10:L10,N10)</f>
        <v>102.71428571428571</v>
      </c>
      <c r="P10" s="15">
        <f t="shared" ref="P10:P58" si="1">SUM(C10:N10)</f>
        <v>168.42857142857142</v>
      </c>
      <c r="R10" s="1" t="s">
        <v>6</v>
      </c>
      <c r="S10" s="17">
        <f t="shared" ref="S10:AF10" si="2">SUM(C10:C13)</f>
        <v>149.57142857142856</v>
      </c>
      <c r="T10" s="17">
        <f t="shared" si="2"/>
        <v>130.71428571428572</v>
      </c>
      <c r="U10" s="17">
        <f t="shared" si="2"/>
        <v>25.571428571428573</v>
      </c>
      <c r="V10" s="17">
        <f t="shared" si="2"/>
        <v>55</v>
      </c>
      <c r="W10" s="17">
        <f t="shared" si="2"/>
        <v>1.7142857142857144</v>
      </c>
      <c r="X10" s="17">
        <f t="shared" si="2"/>
        <v>0</v>
      </c>
      <c r="Y10" s="17">
        <f t="shared" si="2"/>
        <v>14.428571428571429</v>
      </c>
      <c r="Z10" s="17">
        <f t="shared" si="2"/>
        <v>1.1428571428571428</v>
      </c>
      <c r="AA10" s="17">
        <f t="shared" si="2"/>
        <v>3.2857142857142856</v>
      </c>
      <c r="AB10" s="17">
        <f t="shared" si="2"/>
        <v>0.14285714285714285</v>
      </c>
      <c r="AC10" s="17">
        <f t="shared" si="2"/>
        <v>296</v>
      </c>
      <c r="AD10" s="17">
        <f t="shared" si="2"/>
        <v>0</v>
      </c>
      <c r="AE10" s="30">
        <f t="shared" si="2"/>
        <v>381.57142857142856</v>
      </c>
      <c r="AF10" s="30">
        <f t="shared" si="2"/>
        <v>677.57142857142867</v>
      </c>
    </row>
    <row r="11" spans="2:32" s="6" customFormat="1" ht="23.1" customHeight="1" x14ac:dyDescent="0.25">
      <c r="B11" s="22" t="s">
        <v>38</v>
      </c>
      <c r="C11" s="48">
        <f>AVERAGE('23.09 Kira-Kyaliwalla'!C11,'24.09 Kira-Kyaliwajalla'!C11,'25.09 Kira-Kyaliwajalla'!C11,'27.09 Kira-Kyaliwajala'!C11,'26.09 KYALIWAJALA-KIRA-24h'!C11,'28.09 KIRA-KYALIWAJALA-24h '!C11,'29.09 Kira-Kyaliwajala'!C11)</f>
        <v>37</v>
      </c>
      <c r="D11" s="48">
        <f>AVERAGE('23.09 Kira-Kyaliwalla'!D11,'24.09 Kira-Kyaliwajalla'!D11,'25.09 Kira-Kyaliwajalla'!D11,'27.09 Kira-Kyaliwajala'!D11,'26.09 KYALIWAJALA-KIRA-24h'!D11,'28.09 KIRA-KYALIWAJALA-24h '!D11,'29.09 Kira-Kyaliwajala'!D11)</f>
        <v>33.142857142857146</v>
      </c>
      <c r="E11" s="48">
        <f>AVERAGE('23.09 Kira-Kyaliwalla'!E11,'24.09 Kira-Kyaliwajalla'!E11,'25.09 Kira-Kyaliwajalla'!E11,'27.09 Kira-Kyaliwajala'!E11,'26.09 KYALIWAJALA-KIRA-24h'!E11,'28.09 KIRA-KYALIWAJALA-24h '!E11,'29.09 Kira-Kyaliwajala'!E11)</f>
        <v>7.1428571428571432</v>
      </c>
      <c r="F11" s="48">
        <f>AVERAGE('23.09 Kira-Kyaliwalla'!F11,'24.09 Kira-Kyaliwajalla'!F11,'25.09 Kira-Kyaliwajalla'!F11,'27.09 Kira-Kyaliwajala'!F11,'26.09 KYALIWAJALA-KIRA-24h'!F11,'28.09 KIRA-KYALIWAJALA-24h '!F11,'29.09 Kira-Kyaliwajala'!F11)</f>
        <v>14.428571428571429</v>
      </c>
      <c r="G11" s="48">
        <f>AVERAGE('23.09 Kira-Kyaliwalla'!G11,'24.09 Kira-Kyaliwajalla'!G11,'25.09 Kira-Kyaliwajalla'!G11,'27.09 Kira-Kyaliwajala'!G11,'26.09 KYALIWAJALA-KIRA-24h'!G11,'28.09 KIRA-KYALIWAJALA-24h '!G11,'29.09 Kira-Kyaliwajala'!G11)</f>
        <v>0.2857142857142857</v>
      </c>
      <c r="H11" s="48">
        <f>AVERAGE('23.09 Kira-Kyaliwalla'!H11,'24.09 Kira-Kyaliwajalla'!H11,'25.09 Kira-Kyaliwajalla'!H11,'27.09 Kira-Kyaliwajala'!H11,'26.09 KYALIWAJALA-KIRA-24h'!H11,'28.09 KIRA-KYALIWAJALA-24h '!H11,'29.09 Kira-Kyaliwajala'!H11)</f>
        <v>0</v>
      </c>
      <c r="I11" s="48">
        <f>AVERAGE('23.09 Kira-Kyaliwalla'!I11,'24.09 Kira-Kyaliwajalla'!I11,'25.09 Kira-Kyaliwajalla'!I11,'27.09 Kira-Kyaliwajala'!I11,'26.09 KYALIWAJALA-KIRA-24h'!I11,'28.09 KIRA-KYALIWAJALA-24h '!I11,'29.09 Kira-Kyaliwajala'!I11)</f>
        <v>3.8571428571428572</v>
      </c>
      <c r="J11" s="48">
        <f>AVERAGE('23.09 Kira-Kyaliwalla'!J11,'24.09 Kira-Kyaliwajalla'!J11,'25.09 Kira-Kyaliwajalla'!J11,'27.09 Kira-Kyaliwajala'!J11,'26.09 KYALIWAJALA-KIRA-24h'!J11,'28.09 KIRA-KYALIWAJALA-24h '!J11,'29.09 Kira-Kyaliwajala'!J11)</f>
        <v>0.2857142857142857</v>
      </c>
      <c r="K11" s="48">
        <f>AVERAGE('23.09 Kira-Kyaliwalla'!K11,'24.09 Kira-Kyaliwajalla'!K11,'25.09 Kira-Kyaliwajalla'!K11,'27.09 Kira-Kyaliwajala'!K11,'26.09 KYALIWAJALA-KIRA-24h'!K11,'28.09 KIRA-KYALIWAJALA-24h '!K11,'29.09 Kira-Kyaliwajala'!K11)</f>
        <v>0.8571428571428571</v>
      </c>
      <c r="L11" s="48">
        <f>AVERAGE('23.09 Kira-Kyaliwalla'!L11,'24.09 Kira-Kyaliwajalla'!L11,'25.09 Kira-Kyaliwajalla'!L11,'27.09 Kira-Kyaliwajala'!L11,'26.09 KYALIWAJALA-KIRA-24h'!L11,'28.09 KIRA-KYALIWAJALA-24h '!L11,'29.09 Kira-Kyaliwajala'!L11)</f>
        <v>0</v>
      </c>
      <c r="M11" s="48">
        <f>AVERAGE('23.09 Kira-Kyaliwalla'!M11,'24.09 Kira-Kyaliwajalla'!M11,'25.09 Kira-Kyaliwajalla'!M11,'27.09 Kira-Kyaliwajala'!M11,'26.09 KYALIWAJALA-KIRA-24h'!M11,'28.09 KIRA-KYALIWAJALA-24h '!M11,'29.09 Kira-Kyaliwajala'!M11)</f>
        <v>72.857142857142861</v>
      </c>
      <c r="N11" s="48">
        <f>AVERAGE('23.09 Kira-Kyaliwalla'!N11,'24.09 Kira-Kyaliwajalla'!N11,'25.09 Kira-Kyaliwajalla'!N11,'27.09 Kira-Kyaliwajala'!N11,'26.09 KYALIWAJALA-KIRA-24h'!N11,'28.09 KIRA-KYALIWAJALA-24h '!N11,'29.09 Kira-Kyaliwajala'!N11)</f>
        <v>0</v>
      </c>
      <c r="O11" s="15">
        <f t="shared" si="0"/>
        <v>97.000000000000014</v>
      </c>
      <c r="P11" s="15">
        <f t="shared" si="1"/>
        <v>169.85714285714289</v>
      </c>
      <c r="R11" s="1" t="s">
        <v>7</v>
      </c>
      <c r="S11" s="17">
        <f t="shared" ref="S11:AF11" si="3">SUM(C14:C17)</f>
        <v>150</v>
      </c>
      <c r="T11" s="17">
        <f t="shared" si="3"/>
        <v>135.28571428571428</v>
      </c>
      <c r="U11" s="17">
        <f t="shared" si="3"/>
        <v>33.714285714285715</v>
      </c>
      <c r="V11" s="17">
        <f t="shared" si="3"/>
        <v>62</v>
      </c>
      <c r="W11" s="17">
        <f t="shared" si="3"/>
        <v>0.71428571428571419</v>
      </c>
      <c r="X11" s="17">
        <f t="shared" si="3"/>
        <v>0.2857142857142857</v>
      </c>
      <c r="Y11" s="17">
        <f t="shared" si="3"/>
        <v>21.714285714285715</v>
      </c>
      <c r="Z11" s="17">
        <f t="shared" si="3"/>
        <v>3.8571428571428572</v>
      </c>
      <c r="AA11" s="17">
        <f t="shared" si="3"/>
        <v>1.5714285714285712</v>
      </c>
      <c r="AB11" s="17">
        <f t="shared" si="3"/>
        <v>0.14285714285714285</v>
      </c>
      <c r="AC11" s="17">
        <f t="shared" si="3"/>
        <v>360.57142857142856</v>
      </c>
      <c r="AD11" s="17">
        <f t="shared" si="3"/>
        <v>0.2857142857142857</v>
      </c>
      <c r="AE11" s="30">
        <f t="shared" si="3"/>
        <v>409.57142857142856</v>
      </c>
      <c r="AF11" s="30">
        <f t="shared" si="3"/>
        <v>770.142857142857</v>
      </c>
    </row>
    <row r="12" spans="2:32" ht="23.1" customHeight="1" x14ac:dyDescent="0.25">
      <c r="B12" s="22" t="s">
        <v>39</v>
      </c>
      <c r="C12" s="48">
        <f>AVERAGE('23.09 Kira-Kyaliwalla'!C12,'24.09 Kira-Kyaliwajalla'!C12,'25.09 Kira-Kyaliwajalla'!C12,'27.09 Kira-Kyaliwajala'!C12,'26.09 KYALIWAJALA-KIRA-24h'!C12,'28.09 KIRA-KYALIWAJALA-24h '!C12,'29.09 Kira-Kyaliwajala'!C12)</f>
        <v>34.857142857142854</v>
      </c>
      <c r="D12" s="48">
        <f>AVERAGE('23.09 Kira-Kyaliwalla'!D12,'24.09 Kira-Kyaliwajalla'!D12,'25.09 Kira-Kyaliwajalla'!D12,'27.09 Kira-Kyaliwajala'!D12,'26.09 KYALIWAJALA-KIRA-24h'!D12,'28.09 KIRA-KYALIWAJALA-24h '!D12,'29.09 Kira-Kyaliwajala'!D12)</f>
        <v>30.571428571428573</v>
      </c>
      <c r="E12" s="48">
        <f>AVERAGE('23.09 Kira-Kyaliwalla'!E12,'24.09 Kira-Kyaliwajalla'!E12,'25.09 Kira-Kyaliwajalla'!E12,'27.09 Kira-Kyaliwajala'!E12,'26.09 KYALIWAJALA-KIRA-24h'!E12,'28.09 KIRA-KYALIWAJALA-24h '!E12,'29.09 Kira-Kyaliwajala'!E12)</f>
        <v>6.7142857142857144</v>
      </c>
      <c r="F12" s="48">
        <f>AVERAGE('23.09 Kira-Kyaliwalla'!F12,'24.09 Kira-Kyaliwajalla'!F12,'25.09 Kira-Kyaliwajalla'!F12,'27.09 Kira-Kyaliwajala'!F12,'26.09 KYALIWAJALA-KIRA-24h'!F12,'28.09 KIRA-KYALIWAJALA-24h '!F12,'29.09 Kira-Kyaliwajala'!F12)</f>
        <v>14</v>
      </c>
      <c r="G12" s="48">
        <f>AVERAGE('23.09 Kira-Kyaliwalla'!G12,'24.09 Kira-Kyaliwajalla'!G12,'25.09 Kira-Kyaliwajalla'!G12,'27.09 Kira-Kyaliwajala'!G12,'26.09 KYALIWAJALA-KIRA-24h'!G12,'28.09 KIRA-KYALIWAJALA-24h '!G12,'29.09 Kira-Kyaliwajala'!G12)</f>
        <v>0</v>
      </c>
      <c r="H12" s="48">
        <f>AVERAGE('23.09 Kira-Kyaliwalla'!H12,'24.09 Kira-Kyaliwajalla'!H12,'25.09 Kira-Kyaliwajalla'!H12,'27.09 Kira-Kyaliwajala'!H12,'26.09 KYALIWAJALA-KIRA-24h'!H12,'28.09 KIRA-KYALIWAJALA-24h '!H12,'29.09 Kira-Kyaliwajala'!H12)</f>
        <v>0</v>
      </c>
      <c r="I12" s="48">
        <f>AVERAGE('23.09 Kira-Kyaliwalla'!I12,'24.09 Kira-Kyaliwajalla'!I12,'25.09 Kira-Kyaliwajalla'!I12,'27.09 Kira-Kyaliwajala'!I12,'26.09 KYALIWAJALA-KIRA-24h'!I12,'28.09 KIRA-KYALIWAJALA-24h '!I12,'29.09 Kira-Kyaliwajala'!I12)</f>
        <v>2.5714285714285716</v>
      </c>
      <c r="J12" s="48">
        <f>AVERAGE('23.09 Kira-Kyaliwalla'!J12,'24.09 Kira-Kyaliwajalla'!J12,'25.09 Kira-Kyaliwajalla'!J12,'27.09 Kira-Kyaliwajala'!J12,'26.09 KYALIWAJALA-KIRA-24h'!J12,'28.09 KIRA-KYALIWAJALA-24h '!J12,'29.09 Kira-Kyaliwajala'!J12)</f>
        <v>0</v>
      </c>
      <c r="K12" s="48">
        <f>AVERAGE('23.09 Kira-Kyaliwalla'!K12,'24.09 Kira-Kyaliwajalla'!K12,'25.09 Kira-Kyaliwajalla'!K12,'27.09 Kira-Kyaliwajala'!K12,'26.09 KYALIWAJALA-KIRA-24h'!K12,'28.09 KIRA-KYALIWAJALA-24h '!K12,'29.09 Kira-Kyaliwajala'!K12)</f>
        <v>0.8571428571428571</v>
      </c>
      <c r="L12" s="48">
        <f>AVERAGE('23.09 Kira-Kyaliwalla'!L12,'24.09 Kira-Kyaliwajalla'!L12,'25.09 Kira-Kyaliwajalla'!L12,'27.09 Kira-Kyaliwajala'!L12,'26.09 KYALIWAJALA-KIRA-24h'!L12,'28.09 KIRA-KYALIWAJALA-24h '!L12,'29.09 Kira-Kyaliwajala'!L12)</f>
        <v>0.14285714285714285</v>
      </c>
      <c r="M12" s="48">
        <f>AVERAGE('23.09 Kira-Kyaliwalla'!M12,'24.09 Kira-Kyaliwajalla'!M12,'25.09 Kira-Kyaliwajalla'!M12,'27.09 Kira-Kyaliwajala'!M12,'26.09 KYALIWAJALA-KIRA-24h'!M12,'28.09 KIRA-KYALIWAJALA-24h '!M12,'29.09 Kira-Kyaliwajala'!M12)</f>
        <v>74.285714285714292</v>
      </c>
      <c r="N12" s="48">
        <f>AVERAGE('23.09 Kira-Kyaliwalla'!N12,'24.09 Kira-Kyaliwajalla'!N12,'25.09 Kira-Kyaliwajalla'!N12,'27.09 Kira-Kyaliwajala'!N12,'26.09 KYALIWAJALA-KIRA-24h'!N12,'28.09 KIRA-KYALIWAJALA-24h '!N12,'29.09 Kira-Kyaliwajala'!N12)</f>
        <v>0</v>
      </c>
      <c r="O12" s="15">
        <f t="shared" si="0"/>
        <v>89.714285714285708</v>
      </c>
      <c r="P12" s="15">
        <f t="shared" si="1"/>
        <v>164</v>
      </c>
      <c r="R12" s="1" t="s">
        <v>8</v>
      </c>
      <c r="S12" s="17">
        <f t="shared" ref="S12:AF12" si="4">SUM(C18:C21)</f>
        <v>140.14285714285717</v>
      </c>
      <c r="T12" s="17">
        <f t="shared" si="4"/>
        <v>115</v>
      </c>
      <c r="U12" s="17">
        <f t="shared" si="4"/>
        <v>25.571428571428569</v>
      </c>
      <c r="V12" s="17">
        <f t="shared" si="4"/>
        <v>59.285714285714278</v>
      </c>
      <c r="W12" s="17">
        <f t="shared" si="4"/>
        <v>1.4285714285714284</v>
      </c>
      <c r="X12" s="17">
        <f t="shared" si="4"/>
        <v>1.4285714285714284</v>
      </c>
      <c r="Y12" s="17">
        <f t="shared" si="4"/>
        <v>22.142857142857142</v>
      </c>
      <c r="Z12" s="17">
        <f t="shared" si="4"/>
        <v>3.8571428571428568</v>
      </c>
      <c r="AA12" s="17">
        <f t="shared" si="4"/>
        <v>1.2857142857142856</v>
      </c>
      <c r="AB12" s="17">
        <f t="shared" si="4"/>
        <v>0.85714285714285698</v>
      </c>
      <c r="AC12" s="17">
        <f t="shared" si="4"/>
        <v>359.28571428571428</v>
      </c>
      <c r="AD12" s="17">
        <f t="shared" si="4"/>
        <v>0</v>
      </c>
      <c r="AE12" s="30">
        <f t="shared" si="4"/>
        <v>371</v>
      </c>
      <c r="AF12" s="30">
        <f t="shared" si="4"/>
        <v>730.28571428571433</v>
      </c>
    </row>
    <row r="13" spans="2:32" ht="23.1" customHeight="1" x14ac:dyDescent="0.25">
      <c r="B13" s="22" t="s">
        <v>40</v>
      </c>
      <c r="C13" s="48">
        <f>AVERAGE('23.09 Kira-Kyaliwalla'!C13,'24.09 Kira-Kyaliwajalla'!C13,'25.09 Kira-Kyaliwajalla'!C13,'27.09 Kira-Kyaliwajala'!C13,'26.09 KYALIWAJALA-KIRA-24h'!C13,'28.09 KIRA-KYALIWAJALA-24h '!C13,'29.09 Kira-Kyaliwajala'!C13)</f>
        <v>37.428571428571431</v>
      </c>
      <c r="D13" s="48">
        <f>AVERAGE('23.09 Kira-Kyaliwalla'!D13,'24.09 Kira-Kyaliwajalla'!D13,'25.09 Kira-Kyaliwajalla'!D13,'27.09 Kira-Kyaliwajala'!D13,'26.09 KYALIWAJALA-KIRA-24h'!D13,'28.09 KIRA-KYALIWAJALA-24h '!D13,'29.09 Kira-Kyaliwajala'!D13)</f>
        <v>32.285714285714285</v>
      </c>
      <c r="E13" s="48">
        <f>AVERAGE('23.09 Kira-Kyaliwalla'!E13,'24.09 Kira-Kyaliwajalla'!E13,'25.09 Kira-Kyaliwajalla'!E13,'27.09 Kira-Kyaliwajala'!E13,'26.09 KYALIWAJALA-KIRA-24h'!E13,'28.09 KIRA-KYALIWAJALA-24h '!E13,'29.09 Kira-Kyaliwajala'!E13)</f>
        <v>4.7142857142857144</v>
      </c>
      <c r="F13" s="48">
        <f>AVERAGE('23.09 Kira-Kyaliwalla'!F13,'24.09 Kira-Kyaliwajalla'!F13,'25.09 Kira-Kyaliwajalla'!F13,'27.09 Kira-Kyaliwajala'!F13,'26.09 KYALIWAJALA-KIRA-24h'!F13,'28.09 KIRA-KYALIWAJALA-24h '!F13,'29.09 Kira-Kyaliwajala'!F13)</f>
        <v>12.428571428571429</v>
      </c>
      <c r="G13" s="48">
        <f>AVERAGE('23.09 Kira-Kyaliwalla'!G13,'24.09 Kira-Kyaliwajalla'!G13,'25.09 Kira-Kyaliwajalla'!G13,'27.09 Kira-Kyaliwajala'!G13,'26.09 KYALIWAJALA-KIRA-24h'!G13,'28.09 KIRA-KYALIWAJALA-24h '!G13,'29.09 Kira-Kyaliwajala'!G13)</f>
        <v>0</v>
      </c>
      <c r="H13" s="48">
        <f>AVERAGE('23.09 Kira-Kyaliwalla'!H13,'24.09 Kira-Kyaliwajalla'!H13,'25.09 Kira-Kyaliwajalla'!H13,'27.09 Kira-Kyaliwajala'!H13,'26.09 KYALIWAJALA-KIRA-24h'!H13,'28.09 KIRA-KYALIWAJALA-24h '!H13,'29.09 Kira-Kyaliwajala'!H13)</f>
        <v>0</v>
      </c>
      <c r="I13" s="48">
        <f>AVERAGE('23.09 Kira-Kyaliwalla'!I13,'24.09 Kira-Kyaliwajalla'!I13,'25.09 Kira-Kyaliwajalla'!I13,'27.09 Kira-Kyaliwajala'!I13,'26.09 KYALIWAJALA-KIRA-24h'!I13,'28.09 KIRA-KYALIWAJALA-24h '!I13,'29.09 Kira-Kyaliwajala'!I13)</f>
        <v>4</v>
      </c>
      <c r="J13" s="48">
        <f>AVERAGE('23.09 Kira-Kyaliwalla'!J13,'24.09 Kira-Kyaliwajalla'!J13,'25.09 Kira-Kyaliwajalla'!J13,'27.09 Kira-Kyaliwajala'!J13,'26.09 KYALIWAJALA-KIRA-24h'!J13,'28.09 KIRA-KYALIWAJALA-24h '!J13,'29.09 Kira-Kyaliwajala'!J13)</f>
        <v>0.7142857142857143</v>
      </c>
      <c r="K13" s="48">
        <f>AVERAGE('23.09 Kira-Kyaliwalla'!K13,'24.09 Kira-Kyaliwajalla'!K13,'25.09 Kira-Kyaliwajalla'!K13,'27.09 Kira-Kyaliwajala'!K13,'26.09 KYALIWAJALA-KIRA-24h'!K13,'28.09 KIRA-KYALIWAJALA-24h '!K13,'29.09 Kira-Kyaliwajala'!K13)</f>
        <v>0.5714285714285714</v>
      </c>
      <c r="L13" s="48">
        <f>AVERAGE('23.09 Kira-Kyaliwalla'!L13,'24.09 Kira-Kyaliwajalla'!L13,'25.09 Kira-Kyaliwajalla'!L13,'27.09 Kira-Kyaliwajala'!L13,'26.09 KYALIWAJALA-KIRA-24h'!L13,'28.09 KIRA-KYALIWAJALA-24h '!L13,'29.09 Kira-Kyaliwajala'!L13)</f>
        <v>0</v>
      </c>
      <c r="M13" s="48">
        <f>AVERAGE('23.09 Kira-Kyaliwalla'!M13,'24.09 Kira-Kyaliwajalla'!M13,'25.09 Kira-Kyaliwajalla'!M13,'27.09 Kira-Kyaliwajala'!M13,'26.09 KYALIWAJALA-KIRA-24h'!M13,'28.09 KIRA-KYALIWAJALA-24h '!M13,'29.09 Kira-Kyaliwajala'!M13)</f>
        <v>83.142857142857139</v>
      </c>
      <c r="N13" s="48">
        <f>AVERAGE('23.09 Kira-Kyaliwalla'!N13,'24.09 Kira-Kyaliwajalla'!N13,'25.09 Kira-Kyaliwajalla'!N13,'27.09 Kira-Kyaliwajala'!N13,'26.09 KYALIWAJALA-KIRA-24h'!N13,'28.09 KIRA-KYALIWAJALA-24h '!N13,'29.09 Kira-Kyaliwajala'!N13)</f>
        <v>0</v>
      </c>
      <c r="O13" s="15">
        <f t="shared" si="0"/>
        <v>92.142857142857139</v>
      </c>
      <c r="P13" s="15">
        <f t="shared" si="1"/>
        <v>175.28571428571428</v>
      </c>
      <c r="R13" s="1" t="s">
        <v>9</v>
      </c>
      <c r="S13" s="17">
        <f t="shared" ref="S13:AF13" si="5">SUM(C22:C25)</f>
        <v>138.42857142857144</v>
      </c>
      <c r="T13" s="17">
        <f t="shared" si="5"/>
        <v>104.71428571428571</v>
      </c>
      <c r="U13" s="17">
        <f t="shared" si="5"/>
        <v>18.999999999999996</v>
      </c>
      <c r="V13" s="17">
        <f t="shared" si="5"/>
        <v>51.857142857142861</v>
      </c>
      <c r="W13" s="17">
        <f t="shared" si="5"/>
        <v>0.71428571428571419</v>
      </c>
      <c r="X13" s="17">
        <f t="shared" si="5"/>
        <v>0.2857142857142857</v>
      </c>
      <c r="Y13" s="17">
        <f t="shared" si="5"/>
        <v>26.714285714285715</v>
      </c>
      <c r="Z13" s="17">
        <f t="shared" si="5"/>
        <v>6.2857142857142856</v>
      </c>
      <c r="AA13" s="17">
        <f t="shared" si="5"/>
        <v>2.2857142857142856</v>
      </c>
      <c r="AB13" s="17">
        <f t="shared" si="5"/>
        <v>0</v>
      </c>
      <c r="AC13" s="17">
        <f t="shared" si="5"/>
        <v>343.71428571428567</v>
      </c>
      <c r="AD13" s="17">
        <f t="shared" si="5"/>
        <v>0</v>
      </c>
      <c r="AE13" s="30">
        <f t="shared" si="5"/>
        <v>350.28571428571428</v>
      </c>
      <c r="AF13" s="30">
        <f t="shared" si="5"/>
        <v>694</v>
      </c>
    </row>
    <row r="14" spans="2:32" ht="23.1" customHeight="1" x14ac:dyDescent="0.25">
      <c r="B14" s="22" t="s">
        <v>41</v>
      </c>
      <c r="C14" s="48">
        <f>AVERAGE('23.09 Kira-Kyaliwalla'!C14,'24.09 Kira-Kyaliwajalla'!C14,'25.09 Kira-Kyaliwajalla'!C14,'27.09 Kira-Kyaliwajala'!C14,'26.09 KYALIWAJALA-KIRA-24h'!C14,'28.09 KIRA-KYALIWAJALA-24h '!C14,'29.09 Kira-Kyaliwajala'!C14)</f>
        <v>36.428571428571431</v>
      </c>
      <c r="D14" s="48">
        <f>AVERAGE('23.09 Kira-Kyaliwalla'!D14,'24.09 Kira-Kyaliwajalla'!D14,'25.09 Kira-Kyaliwajalla'!D14,'27.09 Kira-Kyaliwajala'!D14,'26.09 KYALIWAJALA-KIRA-24h'!D14,'28.09 KIRA-KYALIWAJALA-24h '!D14,'29.09 Kira-Kyaliwajala'!D14)</f>
        <v>34.142857142857146</v>
      </c>
      <c r="E14" s="48">
        <f>AVERAGE('23.09 Kira-Kyaliwalla'!E14,'24.09 Kira-Kyaliwajalla'!E14,'25.09 Kira-Kyaliwajalla'!E14,'27.09 Kira-Kyaliwajala'!E14,'26.09 KYALIWAJALA-KIRA-24h'!E14,'28.09 KIRA-KYALIWAJALA-24h '!E14,'29.09 Kira-Kyaliwajala'!E14)</f>
        <v>9</v>
      </c>
      <c r="F14" s="48">
        <f>AVERAGE('23.09 Kira-Kyaliwalla'!F14,'24.09 Kira-Kyaliwajalla'!F14,'25.09 Kira-Kyaliwajalla'!F14,'27.09 Kira-Kyaliwajala'!F14,'26.09 KYALIWAJALA-KIRA-24h'!F14,'28.09 KIRA-KYALIWAJALA-24h '!F14,'29.09 Kira-Kyaliwajala'!F14)</f>
        <v>17.285714285714285</v>
      </c>
      <c r="G14" s="48">
        <f>AVERAGE('23.09 Kira-Kyaliwalla'!G14,'24.09 Kira-Kyaliwajalla'!G14,'25.09 Kira-Kyaliwajalla'!G14,'27.09 Kira-Kyaliwajala'!G14,'26.09 KYALIWAJALA-KIRA-24h'!G14,'28.09 KIRA-KYALIWAJALA-24h '!G14,'29.09 Kira-Kyaliwajala'!G14)</f>
        <v>0.14285714285714285</v>
      </c>
      <c r="H14" s="48">
        <f>AVERAGE('23.09 Kira-Kyaliwalla'!H14,'24.09 Kira-Kyaliwajalla'!H14,'25.09 Kira-Kyaliwajalla'!H14,'27.09 Kira-Kyaliwajala'!H14,'26.09 KYALIWAJALA-KIRA-24h'!H14,'28.09 KIRA-KYALIWAJALA-24h '!H14,'29.09 Kira-Kyaliwajala'!H14)</f>
        <v>0</v>
      </c>
      <c r="I14" s="48">
        <f>AVERAGE('23.09 Kira-Kyaliwalla'!I14,'24.09 Kira-Kyaliwajalla'!I14,'25.09 Kira-Kyaliwajalla'!I14,'27.09 Kira-Kyaliwajala'!I14,'26.09 KYALIWAJALA-KIRA-24h'!I14,'28.09 KIRA-KYALIWAJALA-24h '!I14,'29.09 Kira-Kyaliwajala'!I14)</f>
        <v>4.7142857142857144</v>
      </c>
      <c r="J14" s="48">
        <f>AVERAGE('23.09 Kira-Kyaliwalla'!J14,'24.09 Kira-Kyaliwajalla'!J14,'25.09 Kira-Kyaliwajalla'!J14,'27.09 Kira-Kyaliwajala'!J14,'26.09 KYALIWAJALA-KIRA-24h'!J14,'28.09 KIRA-KYALIWAJALA-24h '!J14,'29.09 Kira-Kyaliwajala'!J14)</f>
        <v>0.8571428571428571</v>
      </c>
      <c r="K14" s="48">
        <f>AVERAGE('23.09 Kira-Kyaliwalla'!K14,'24.09 Kira-Kyaliwajalla'!K14,'25.09 Kira-Kyaliwajalla'!K14,'27.09 Kira-Kyaliwajala'!K14,'26.09 KYALIWAJALA-KIRA-24h'!K14,'28.09 KIRA-KYALIWAJALA-24h '!K14,'29.09 Kira-Kyaliwajala'!K14)</f>
        <v>0.42857142857142855</v>
      </c>
      <c r="L14" s="48">
        <f>AVERAGE('23.09 Kira-Kyaliwalla'!L14,'24.09 Kira-Kyaliwajalla'!L14,'25.09 Kira-Kyaliwajalla'!L14,'27.09 Kira-Kyaliwajala'!L14,'26.09 KYALIWAJALA-KIRA-24h'!L14,'28.09 KIRA-KYALIWAJALA-24h '!L14,'29.09 Kira-Kyaliwajala'!L14)</f>
        <v>0.14285714285714285</v>
      </c>
      <c r="M14" s="48">
        <f>AVERAGE('23.09 Kira-Kyaliwalla'!M14,'24.09 Kira-Kyaliwajalla'!M14,'25.09 Kira-Kyaliwajalla'!M14,'27.09 Kira-Kyaliwajala'!M14,'26.09 KYALIWAJALA-KIRA-24h'!M14,'28.09 KIRA-KYALIWAJALA-24h '!M14,'29.09 Kira-Kyaliwajala'!M14)</f>
        <v>83.428571428571431</v>
      </c>
      <c r="N14" s="48">
        <f>AVERAGE('23.09 Kira-Kyaliwalla'!N14,'24.09 Kira-Kyaliwajalla'!N14,'25.09 Kira-Kyaliwajalla'!N14,'27.09 Kira-Kyaliwajala'!N14,'26.09 KYALIWAJALA-KIRA-24h'!N14,'28.09 KIRA-KYALIWAJALA-24h '!N14,'29.09 Kira-Kyaliwajala'!N14)</f>
        <v>0.14285714285714285</v>
      </c>
      <c r="O14" s="15">
        <f t="shared" si="0"/>
        <v>103.28571428571428</v>
      </c>
      <c r="P14" s="15">
        <f t="shared" si="1"/>
        <v>186.71428571428569</v>
      </c>
      <c r="R14" s="1" t="s">
        <v>10</v>
      </c>
      <c r="S14" s="17">
        <f t="shared" ref="S14:AF14" si="6">SUM(C26:C29)</f>
        <v>122.14285714285714</v>
      </c>
      <c r="T14" s="17">
        <f t="shared" si="6"/>
        <v>97</v>
      </c>
      <c r="U14" s="17">
        <f t="shared" si="6"/>
        <v>21.714285714285715</v>
      </c>
      <c r="V14" s="17">
        <f t="shared" si="6"/>
        <v>43.285714285714278</v>
      </c>
      <c r="W14" s="17">
        <f t="shared" si="6"/>
        <v>1.2857142857142856</v>
      </c>
      <c r="X14" s="17">
        <f t="shared" si="6"/>
        <v>0.14285714285714285</v>
      </c>
      <c r="Y14" s="17">
        <f t="shared" si="6"/>
        <v>27</v>
      </c>
      <c r="Z14" s="17">
        <f t="shared" si="6"/>
        <v>7.2857142857142865</v>
      </c>
      <c r="AA14" s="17">
        <f t="shared" si="6"/>
        <v>3.1428571428571423</v>
      </c>
      <c r="AB14" s="17">
        <f t="shared" si="6"/>
        <v>1.1428571428571428</v>
      </c>
      <c r="AC14" s="17">
        <f t="shared" si="6"/>
        <v>319.85714285714283</v>
      </c>
      <c r="AD14" s="17">
        <f t="shared" si="6"/>
        <v>0</v>
      </c>
      <c r="AE14" s="30">
        <f t="shared" si="6"/>
        <v>324.14285714285711</v>
      </c>
      <c r="AF14" s="30">
        <f t="shared" si="6"/>
        <v>644</v>
      </c>
    </row>
    <row r="15" spans="2:32" ht="23.1" customHeight="1" x14ac:dyDescent="0.25">
      <c r="B15" s="22" t="s">
        <v>42</v>
      </c>
      <c r="C15" s="48">
        <f>AVERAGE('23.09 Kira-Kyaliwalla'!C15,'24.09 Kira-Kyaliwajalla'!C15,'25.09 Kira-Kyaliwajalla'!C15,'27.09 Kira-Kyaliwajala'!C15,'26.09 KYALIWAJALA-KIRA-24h'!C15,'28.09 KIRA-KYALIWAJALA-24h '!C15,'29.09 Kira-Kyaliwajala'!C15)</f>
        <v>36.285714285714285</v>
      </c>
      <c r="D15" s="48">
        <f>AVERAGE('23.09 Kira-Kyaliwalla'!D15,'24.09 Kira-Kyaliwajalla'!D15,'25.09 Kira-Kyaliwajalla'!D15,'27.09 Kira-Kyaliwajala'!D15,'26.09 KYALIWAJALA-KIRA-24h'!D15,'28.09 KIRA-KYALIWAJALA-24h '!D15,'29.09 Kira-Kyaliwajala'!D15)</f>
        <v>32.285714285714285</v>
      </c>
      <c r="E15" s="48">
        <f>AVERAGE('23.09 Kira-Kyaliwalla'!E15,'24.09 Kira-Kyaliwajalla'!E15,'25.09 Kira-Kyaliwajalla'!E15,'27.09 Kira-Kyaliwajala'!E15,'26.09 KYALIWAJALA-KIRA-24h'!E15,'28.09 KIRA-KYALIWAJALA-24h '!E15,'29.09 Kira-Kyaliwajala'!E15)</f>
        <v>6.4285714285714288</v>
      </c>
      <c r="F15" s="48">
        <f>AVERAGE('23.09 Kira-Kyaliwalla'!F15,'24.09 Kira-Kyaliwajalla'!F15,'25.09 Kira-Kyaliwajalla'!F15,'27.09 Kira-Kyaliwajala'!F15,'26.09 KYALIWAJALA-KIRA-24h'!F15,'28.09 KIRA-KYALIWAJALA-24h '!F15,'29.09 Kira-Kyaliwajala'!F15)</f>
        <v>14.428571428571429</v>
      </c>
      <c r="G15" s="48">
        <f>AVERAGE('23.09 Kira-Kyaliwalla'!G15,'24.09 Kira-Kyaliwajalla'!G15,'25.09 Kira-Kyaliwajalla'!G15,'27.09 Kira-Kyaliwajala'!G15,'26.09 KYALIWAJALA-KIRA-24h'!G15,'28.09 KIRA-KYALIWAJALA-24h '!G15,'29.09 Kira-Kyaliwajala'!G15)</f>
        <v>0</v>
      </c>
      <c r="H15" s="48">
        <f>AVERAGE('23.09 Kira-Kyaliwalla'!H15,'24.09 Kira-Kyaliwajalla'!H15,'25.09 Kira-Kyaliwajalla'!H15,'27.09 Kira-Kyaliwajala'!H15,'26.09 KYALIWAJALA-KIRA-24h'!H15,'28.09 KIRA-KYALIWAJALA-24h '!H15,'29.09 Kira-Kyaliwajala'!H15)</f>
        <v>0.14285714285714285</v>
      </c>
      <c r="I15" s="48">
        <f>AVERAGE('23.09 Kira-Kyaliwalla'!I15,'24.09 Kira-Kyaliwajalla'!I15,'25.09 Kira-Kyaliwajalla'!I15,'27.09 Kira-Kyaliwajala'!I15,'26.09 KYALIWAJALA-KIRA-24h'!I15,'28.09 KIRA-KYALIWAJALA-24h '!I15,'29.09 Kira-Kyaliwajala'!I15)</f>
        <v>6</v>
      </c>
      <c r="J15" s="48">
        <f>AVERAGE('23.09 Kira-Kyaliwalla'!J15,'24.09 Kira-Kyaliwajalla'!J15,'25.09 Kira-Kyaliwajalla'!J15,'27.09 Kira-Kyaliwajala'!J15,'26.09 KYALIWAJALA-KIRA-24h'!J15,'28.09 KIRA-KYALIWAJALA-24h '!J15,'29.09 Kira-Kyaliwajala'!J15)</f>
        <v>0.2857142857142857</v>
      </c>
      <c r="K15" s="48">
        <f>AVERAGE('23.09 Kira-Kyaliwalla'!K15,'24.09 Kira-Kyaliwajalla'!K15,'25.09 Kira-Kyaliwajalla'!K15,'27.09 Kira-Kyaliwajala'!K15,'26.09 KYALIWAJALA-KIRA-24h'!K15,'28.09 KIRA-KYALIWAJALA-24h '!K15,'29.09 Kira-Kyaliwajala'!K15)</f>
        <v>0.2857142857142857</v>
      </c>
      <c r="L15" s="48">
        <f>AVERAGE('23.09 Kira-Kyaliwalla'!L15,'24.09 Kira-Kyaliwajalla'!L15,'25.09 Kira-Kyaliwajalla'!L15,'27.09 Kira-Kyaliwajala'!L15,'26.09 KYALIWAJALA-KIRA-24h'!L15,'28.09 KIRA-KYALIWAJALA-24h '!L15,'29.09 Kira-Kyaliwajala'!L15)</f>
        <v>0</v>
      </c>
      <c r="M15" s="48">
        <f>AVERAGE('23.09 Kira-Kyaliwalla'!M15,'24.09 Kira-Kyaliwajalla'!M15,'25.09 Kira-Kyaliwajalla'!M15,'27.09 Kira-Kyaliwajala'!M15,'26.09 KYALIWAJALA-KIRA-24h'!M15,'28.09 KIRA-KYALIWAJALA-24h '!M15,'29.09 Kira-Kyaliwajala'!M15)</f>
        <v>89.857142857142861</v>
      </c>
      <c r="N15" s="48">
        <f>AVERAGE('23.09 Kira-Kyaliwalla'!N15,'24.09 Kira-Kyaliwajalla'!N15,'25.09 Kira-Kyaliwajalla'!N15,'27.09 Kira-Kyaliwajala'!N15,'26.09 KYALIWAJALA-KIRA-24h'!N15,'28.09 KIRA-KYALIWAJALA-24h '!N15,'29.09 Kira-Kyaliwajala'!N15)</f>
        <v>0</v>
      </c>
      <c r="O15" s="15">
        <f t="shared" si="0"/>
        <v>96.142857142857153</v>
      </c>
      <c r="P15" s="15">
        <f t="shared" si="1"/>
        <v>186</v>
      </c>
      <c r="R15" s="1" t="s">
        <v>11</v>
      </c>
      <c r="S15" s="17">
        <f t="shared" ref="S15:AF15" si="7">SUM(C30:C33)</f>
        <v>117.14285714285714</v>
      </c>
      <c r="T15" s="17">
        <f t="shared" si="7"/>
        <v>81.047619047619037</v>
      </c>
      <c r="U15" s="17">
        <f t="shared" si="7"/>
        <v>20.428571428571431</v>
      </c>
      <c r="V15" s="17">
        <f t="shared" si="7"/>
        <v>48.285714285714285</v>
      </c>
      <c r="W15" s="17">
        <f t="shared" si="7"/>
        <v>1</v>
      </c>
      <c r="X15" s="17">
        <f t="shared" si="7"/>
        <v>0.14285714285714285</v>
      </c>
      <c r="Y15" s="17">
        <f t="shared" si="7"/>
        <v>26.857142857142858</v>
      </c>
      <c r="Z15" s="17">
        <f t="shared" si="7"/>
        <v>8.1428571428571423</v>
      </c>
      <c r="AA15" s="17">
        <f t="shared" si="7"/>
        <v>4.1428571428571432</v>
      </c>
      <c r="AB15" s="17">
        <f t="shared" si="7"/>
        <v>1.2857142857142858</v>
      </c>
      <c r="AC15" s="17">
        <f t="shared" si="7"/>
        <v>258.85714285714289</v>
      </c>
      <c r="AD15" s="17">
        <f t="shared" si="7"/>
        <v>0</v>
      </c>
      <c r="AE15" s="30">
        <f t="shared" si="7"/>
        <v>308.47619047619048</v>
      </c>
      <c r="AF15" s="30">
        <f t="shared" si="7"/>
        <v>567.33333333333337</v>
      </c>
    </row>
    <row r="16" spans="2:32" ht="23.1" customHeight="1" x14ac:dyDescent="0.25">
      <c r="B16" s="22" t="s">
        <v>43</v>
      </c>
      <c r="C16" s="48">
        <f>AVERAGE('23.09 Kira-Kyaliwalla'!C16,'24.09 Kira-Kyaliwajalla'!C16,'25.09 Kira-Kyaliwajalla'!C16,'27.09 Kira-Kyaliwajala'!C16,'26.09 KYALIWAJALA-KIRA-24h'!C16,'28.09 KIRA-KYALIWAJALA-24h '!C16,'29.09 Kira-Kyaliwajala'!C16)</f>
        <v>39.571428571428569</v>
      </c>
      <c r="D16" s="48">
        <f>AVERAGE('23.09 Kira-Kyaliwalla'!D16,'24.09 Kira-Kyaliwajalla'!D16,'25.09 Kira-Kyaliwajalla'!D16,'27.09 Kira-Kyaliwajala'!D16,'26.09 KYALIWAJALA-KIRA-24h'!D16,'28.09 KIRA-KYALIWAJALA-24h '!D16,'29.09 Kira-Kyaliwajala'!D16)</f>
        <v>39.428571428571431</v>
      </c>
      <c r="E16" s="48">
        <f>AVERAGE('23.09 Kira-Kyaliwalla'!E16,'24.09 Kira-Kyaliwajalla'!E16,'25.09 Kira-Kyaliwajalla'!E16,'27.09 Kira-Kyaliwajala'!E16,'26.09 KYALIWAJALA-KIRA-24h'!E16,'28.09 KIRA-KYALIWAJALA-24h '!E16,'29.09 Kira-Kyaliwajala'!E16)</f>
        <v>8.4285714285714288</v>
      </c>
      <c r="F16" s="48">
        <f>AVERAGE('23.09 Kira-Kyaliwalla'!F16,'24.09 Kira-Kyaliwajalla'!F16,'25.09 Kira-Kyaliwajalla'!F16,'27.09 Kira-Kyaliwajala'!F16,'26.09 KYALIWAJALA-KIRA-24h'!F16,'28.09 KIRA-KYALIWAJALA-24h '!F16,'29.09 Kira-Kyaliwajala'!F16)</f>
        <v>14</v>
      </c>
      <c r="G16" s="48">
        <f>AVERAGE('23.09 Kira-Kyaliwalla'!G16,'24.09 Kira-Kyaliwajalla'!G16,'25.09 Kira-Kyaliwajalla'!G16,'27.09 Kira-Kyaliwajala'!G16,'26.09 KYALIWAJALA-KIRA-24h'!G16,'28.09 KIRA-KYALIWAJALA-24h '!G16,'29.09 Kira-Kyaliwajala'!G16)</f>
        <v>0.14285714285714285</v>
      </c>
      <c r="H16" s="48">
        <f>AVERAGE('23.09 Kira-Kyaliwalla'!H16,'24.09 Kira-Kyaliwajalla'!H16,'25.09 Kira-Kyaliwajalla'!H16,'27.09 Kira-Kyaliwajala'!H16,'26.09 KYALIWAJALA-KIRA-24h'!H16,'28.09 KIRA-KYALIWAJALA-24h '!H16,'29.09 Kira-Kyaliwajala'!H16)</f>
        <v>0.14285714285714285</v>
      </c>
      <c r="I16" s="48">
        <f>AVERAGE('23.09 Kira-Kyaliwalla'!I16,'24.09 Kira-Kyaliwajalla'!I16,'25.09 Kira-Kyaliwajalla'!I16,'27.09 Kira-Kyaliwajala'!I16,'26.09 KYALIWAJALA-KIRA-24h'!I16,'28.09 KIRA-KYALIWAJALA-24h '!I16,'29.09 Kira-Kyaliwajala'!I16)</f>
        <v>5.4285714285714288</v>
      </c>
      <c r="J16" s="48">
        <f>AVERAGE('23.09 Kira-Kyaliwalla'!J16,'24.09 Kira-Kyaliwajalla'!J16,'25.09 Kira-Kyaliwajalla'!J16,'27.09 Kira-Kyaliwajala'!J16,'26.09 KYALIWAJALA-KIRA-24h'!J16,'28.09 KIRA-KYALIWAJALA-24h '!J16,'29.09 Kira-Kyaliwajala'!J16)</f>
        <v>2</v>
      </c>
      <c r="K16" s="48">
        <f>AVERAGE('23.09 Kira-Kyaliwalla'!K16,'24.09 Kira-Kyaliwajalla'!K16,'25.09 Kira-Kyaliwajalla'!K16,'27.09 Kira-Kyaliwajala'!K16,'26.09 KYALIWAJALA-KIRA-24h'!K16,'28.09 KIRA-KYALIWAJALA-24h '!K16,'29.09 Kira-Kyaliwajala'!K16)</f>
        <v>0.5714285714285714</v>
      </c>
      <c r="L16" s="48">
        <f>AVERAGE('23.09 Kira-Kyaliwalla'!L16,'24.09 Kira-Kyaliwajalla'!L16,'25.09 Kira-Kyaliwajalla'!L16,'27.09 Kira-Kyaliwajala'!L16,'26.09 KYALIWAJALA-KIRA-24h'!L16,'28.09 KIRA-KYALIWAJALA-24h '!L16,'29.09 Kira-Kyaliwajala'!L16)</f>
        <v>0</v>
      </c>
      <c r="M16" s="48">
        <f>AVERAGE('23.09 Kira-Kyaliwalla'!M16,'24.09 Kira-Kyaliwajalla'!M16,'25.09 Kira-Kyaliwajalla'!M16,'27.09 Kira-Kyaliwajala'!M16,'26.09 KYALIWAJALA-KIRA-24h'!M16,'28.09 KIRA-KYALIWAJALA-24h '!M16,'29.09 Kira-Kyaliwajala'!M16)</f>
        <v>96.142857142857139</v>
      </c>
      <c r="N16" s="48">
        <f>AVERAGE('23.09 Kira-Kyaliwalla'!N16,'24.09 Kira-Kyaliwajalla'!N16,'25.09 Kira-Kyaliwajalla'!N16,'27.09 Kira-Kyaliwajala'!N16,'26.09 KYALIWAJALA-KIRA-24h'!N16,'28.09 KIRA-KYALIWAJALA-24h '!N16,'29.09 Kira-Kyaliwajala'!N16)</f>
        <v>0</v>
      </c>
      <c r="O16" s="15">
        <f t="shared" si="0"/>
        <v>109.71428571428571</v>
      </c>
      <c r="P16" s="15">
        <f t="shared" si="1"/>
        <v>205.85714285714283</v>
      </c>
      <c r="R16" s="1" t="s">
        <v>12</v>
      </c>
      <c r="S16" s="17">
        <f t="shared" ref="S16:AF16" si="8">SUM(C34:C37)</f>
        <v>105.42857142857143</v>
      </c>
      <c r="T16" s="17">
        <f t="shared" si="8"/>
        <v>80.428571428571431</v>
      </c>
      <c r="U16" s="17">
        <f t="shared" si="8"/>
        <v>23.285714285714285</v>
      </c>
      <c r="V16" s="17">
        <f t="shared" si="8"/>
        <v>43</v>
      </c>
      <c r="W16" s="17">
        <f t="shared" si="8"/>
        <v>1.1428571428571428</v>
      </c>
      <c r="X16" s="17">
        <f t="shared" si="8"/>
        <v>0</v>
      </c>
      <c r="Y16" s="17">
        <f t="shared" si="8"/>
        <v>40.428571428571431</v>
      </c>
      <c r="Z16" s="17">
        <f t="shared" si="8"/>
        <v>9.8571428571428577</v>
      </c>
      <c r="AA16" s="17">
        <f t="shared" si="8"/>
        <v>3.4285714285714284</v>
      </c>
      <c r="AB16" s="17">
        <f t="shared" si="8"/>
        <v>0.5714285714285714</v>
      </c>
      <c r="AC16" s="17">
        <f t="shared" si="8"/>
        <v>233</v>
      </c>
      <c r="AD16" s="17">
        <f t="shared" si="8"/>
        <v>0</v>
      </c>
      <c r="AE16" s="30">
        <f t="shared" si="8"/>
        <v>307.57142857142856</v>
      </c>
      <c r="AF16" s="30">
        <f t="shared" si="8"/>
        <v>540.57142857142856</v>
      </c>
    </row>
    <row r="17" spans="2:32" ht="23.1" customHeight="1" x14ac:dyDescent="0.25">
      <c r="B17" s="22" t="s">
        <v>44</v>
      </c>
      <c r="C17" s="48">
        <f>AVERAGE('23.09 Kira-Kyaliwalla'!C17,'24.09 Kira-Kyaliwajalla'!C17,'25.09 Kira-Kyaliwajalla'!C17,'27.09 Kira-Kyaliwajala'!C17,'26.09 KYALIWAJALA-KIRA-24h'!C17,'28.09 KIRA-KYALIWAJALA-24h '!C17,'29.09 Kira-Kyaliwajala'!C17)</f>
        <v>37.714285714285715</v>
      </c>
      <c r="D17" s="48">
        <f>AVERAGE('23.09 Kira-Kyaliwalla'!D17,'24.09 Kira-Kyaliwajalla'!D17,'25.09 Kira-Kyaliwajalla'!D17,'27.09 Kira-Kyaliwajala'!D17,'26.09 KYALIWAJALA-KIRA-24h'!D17,'28.09 KIRA-KYALIWAJALA-24h '!D17,'29.09 Kira-Kyaliwajala'!D17)</f>
        <v>29.428571428571427</v>
      </c>
      <c r="E17" s="48">
        <f>AVERAGE('23.09 Kira-Kyaliwalla'!E17,'24.09 Kira-Kyaliwajalla'!E17,'25.09 Kira-Kyaliwajalla'!E17,'27.09 Kira-Kyaliwajala'!E17,'26.09 KYALIWAJALA-KIRA-24h'!E17,'28.09 KIRA-KYALIWAJALA-24h '!E17,'29.09 Kira-Kyaliwajala'!E17)</f>
        <v>9.8571428571428577</v>
      </c>
      <c r="F17" s="48">
        <f>AVERAGE('23.09 Kira-Kyaliwalla'!F17,'24.09 Kira-Kyaliwajalla'!F17,'25.09 Kira-Kyaliwajalla'!F17,'27.09 Kira-Kyaliwajala'!F17,'26.09 KYALIWAJALA-KIRA-24h'!F17,'28.09 KIRA-KYALIWAJALA-24h '!F17,'29.09 Kira-Kyaliwajala'!F17)</f>
        <v>16.285714285714285</v>
      </c>
      <c r="G17" s="48">
        <f>AVERAGE('23.09 Kira-Kyaliwalla'!G17,'24.09 Kira-Kyaliwajalla'!G17,'25.09 Kira-Kyaliwajalla'!G17,'27.09 Kira-Kyaliwajala'!G17,'26.09 KYALIWAJALA-KIRA-24h'!G17,'28.09 KIRA-KYALIWAJALA-24h '!G17,'29.09 Kira-Kyaliwajala'!G17)</f>
        <v>0.42857142857142855</v>
      </c>
      <c r="H17" s="48">
        <f>AVERAGE('23.09 Kira-Kyaliwalla'!H17,'24.09 Kira-Kyaliwajalla'!H17,'25.09 Kira-Kyaliwajalla'!H17,'27.09 Kira-Kyaliwajala'!H17,'26.09 KYALIWAJALA-KIRA-24h'!H17,'28.09 KIRA-KYALIWAJALA-24h '!H17,'29.09 Kira-Kyaliwajala'!H17)</f>
        <v>0</v>
      </c>
      <c r="I17" s="48">
        <f>AVERAGE('23.09 Kira-Kyaliwalla'!I17,'24.09 Kira-Kyaliwajalla'!I17,'25.09 Kira-Kyaliwajalla'!I17,'27.09 Kira-Kyaliwajala'!I17,'26.09 KYALIWAJALA-KIRA-24h'!I17,'28.09 KIRA-KYALIWAJALA-24h '!I17,'29.09 Kira-Kyaliwajala'!I17)</f>
        <v>5.5714285714285712</v>
      </c>
      <c r="J17" s="48">
        <f>AVERAGE('23.09 Kira-Kyaliwalla'!J17,'24.09 Kira-Kyaliwajalla'!J17,'25.09 Kira-Kyaliwajalla'!J17,'27.09 Kira-Kyaliwajala'!J17,'26.09 KYALIWAJALA-KIRA-24h'!J17,'28.09 KIRA-KYALIWAJALA-24h '!J17,'29.09 Kira-Kyaliwajala'!J17)</f>
        <v>0.7142857142857143</v>
      </c>
      <c r="K17" s="48">
        <f>AVERAGE('23.09 Kira-Kyaliwalla'!K17,'24.09 Kira-Kyaliwajalla'!K17,'25.09 Kira-Kyaliwajalla'!K17,'27.09 Kira-Kyaliwajala'!K17,'26.09 KYALIWAJALA-KIRA-24h'!K17,'28.09 KIRA-KYALIWAJALA-24h '!K17,'29.09 Kira-Kyaliwajala'!K17)</f>
        <v>0.2857142857142857</v>
      </c>
      <c r="L17" s="48">
        <f>AVERAGE('23.09 Kira-Kyaliwalla'!L17,'24.09 Kira-Kyaliwajalla'!L17,'25.09 Kira-Kyaliwajalla'!L17,'27.09 Kira-Kyaliwajala'!L17,'26.09 KYALIWAJALA-KIRA-24h'!L17,'28.09 KIRA-KYALIWAJALA-24h '!L17,'29.09 Kira-Kyaliwajala'!L17)</f>
        <v>0</v>
      </c>
      <c r="M17" s="48">
        <f>AVERAGE('23.09 Kira-Kyaliwalla'!M17,'24.09 Kira-Kyaliwajalla'!M17,'25.09 Kira-Kyaliwajalla'!M17,'27.09 Kira-Kyaliwajala'!M17,'26.09 KYALIWAJALA-KIRA-24h'!M17,'28.09 KIRA-KYALIWAJALA-24h '!M17,'29.09 Kira-Kyaliwajala'!M17)</f>
        <v>91.142857142857139</v>
      </c>
      <c r="N17" s="48">
        <f>AVERAGE('23.09 Kira-Kyaliwalla'!N17,'24.09 Kira-Kyaliwajalla'!N17,'25.09 Kira-Kyaliwajalla'!N17,'27.09 Kira-Kyaliwajala'!N17,'26.09 KYALIWAJALA-KIRA-24h'!N17,'28.09 KIRA-KYALIWAJALA-24h '!N17,'29.09 Kira-Kyaliwajala'!N17)</f>
        <v>0.14285714285714285</v>
      </c>
      <c r="O17" s="15">
        <f t="shared" si="0"/>
        <v>100.42857142857142</v>
      </c>
      <c r="P17" s="15">
        <f t="shared" si="1"/>
        <v>191.57142857142856</v>
      </c>
      <c r="R17" s="1" t="s">
        <v>13</v>
      </c>
      <c r="S17" s="17">
        <f t="shared" ref="S17:AF17" si="9">SUM(C38:C41)</f>
        <v>115.28571428571431</v>
      </c>
      <c r="T17" s="17">
        <f t="shared" si="9"/>
        <v>74.857142857142861</v>
      </c>
      <c r="U17" s="17">
        <f t="shared" si="9"/>
        <v>21.714285714285712</v>
      </c>
      <c r="V17" s="17">
        <f t="shared" si="9"/>
        <v>48.571428571428569</v>
      </c>
      <c r="W17" s="17">
        <f t="shared" si="9"/>
        <v>0.85714285714285698</v>
      </c>
      <c r="X17" s="17">
        <f t="shared" si="9"/>
        <v>0.14285714285714285</v>
      </c>
      <c r="Y17" s="17">
        <f t="shared" si="9"/>
        <v>20.571428571428573</v>
      </c>
      <c r="Z17" s="17">
        <f t="shared" si="9"/>
        <v>7.8571428571428559</v>
      </c>
      <c r="AA17" s="17">
        <f t="shared" si="9"/>
        <v>4.4285714285714288</v>
      </c>
      <c r="AB17" s="17">
        <f t="shared" si="9"/>
        <v>0.71428571428571419</v>
      </c>
      <c r="AC17" s="17">
        <f t="shared" si="9"/>
        <v>234.28571428571428</v>
      </c>
      <c r="AD17" s="17">
        <f t="shared" si="9"/>
        <v>0</v>
      </c>
      <c r="AE17" s="30">
        <f t="shared" si="9"/>
        <v>295</v>
      </c>
      <c r="AF17" s="30">
        <f t="shared" si="9"/>
        <v>529.28571428571422</v>
      </c>
    </row>
    <row r="18" spans="2:32" ht="23.1" customHeight="1" x14ac:dyDescent="0.25">
      <c r="B18" s="22" t="s">
        <v>45</v>
      </c>
      <c r="C18" s="48">
        <f>AVERAGE('23.09 Kira-Kyaliwalla'!C18,'24.09 Kira-Kyaliwajalla'!C18,'25.09 Kira-Kyaliwajalla'!C18,'27.09 Kira-Kyaliwajala'!C18,'26.09 KYALIWAJALA-KIRA-24h'!C18,'28.09 KIRA-KYALIWAJALA-24h '!C18,'29.09 Kira-Kyaliwajala'!C18)</f>
        <v>38.428571428571431</v>
      </c>
      <c r="D18" s="48">
        <f>AVERAGE('23.09 Kira-Kyaliwalla'!D18,'24.09 Kira-Kyaliwajalla'!D18,'25.09 Kira-Kyaliwajalla'!D18,'27.09 Kira-Kyaliwajala'!D18,'26.09 KYALIWAJALA-KIRA-24h'!D18,'28.09 KIRA-KYALIWAJALA-24h '!D18,'29.09 Kira-Kyaliwajala'!D18)</f>
        <v>29.142857142857142</v>
      </c>
      <c r="E18" s="48">
        <f>AVERAGE('23.09 Kira-Kyaliwalla'!E18,'24.09 Kira-Kyaliwajalla'!E18,'25.09 Kira-Kyaliwajalla'!E18,'27.09 Kira-Kyaliwajala'!E18,'26.09 KYALIWAJALA-KIRA-24h'!E18,'28.09 KIRA-KYALIWAJALA-24h '!E18,'29.09 Kira-Kyaliwajala'!E18)</f>
        <v>5.8571428571428568</v>
      </c>
      <c r="F18" s="48">
        <f>AVERAGE('23.09 Kira-Kyaliwalla'!F18,'24.09 Kira-Kyaliwajalla'!F18,'25.09 Kira-Kyaliwajalla'!F18,'27.09 Kira-Kyaliwajala'!F18,'26.09 KYALIWAJALA-KIRA-24h'!F18,'28.09 KIRA-KYALIWAJALA-24h '!F18,'29.09 Kira-Kyaliwajala'!F18)</f>
        <v>17</v>
      </c>
      <c r="G18" s="48">
        <f>AVERAGE('23.09 Kira-Kyaliwalla'!G18,'24.09 Kira-Kyaliwajalla'!G18,'25.09 Kira-Kyaliwajalla'!G18,'27.09 Kira-Kyaliwajala'!G18,'26.09 KYALIWAJALA-KIRA-24h'!G18,'28.09 KIRA-KYALIWAJALA-24h '!G18,'29.09 Kira-Kyaliwajala'!G18)</f>
        <v>0.42857142857142855</v>
      </c>
      <c r="H18" s="48">
        <f>AVERAGE('23.09 Kira-Kyaliwalla'!H18,'24.09 Kira-Kyaliwajalla'!H18,'25.09 Kira-Kyaliwajalla'!H18,'27.09 Kira-Kyaliwajala'!H18,'26.09 KYALIWAJALA-KIRA-24h'!H18,'28.09 KIRA-KYALIWAJALA-24h '!H18,'29.09 Kira-Kyaliwajala'!H18)</f>
        <v>0.14285714285714285</v>
      </c>
      <c r="I18" s="48">
        <f>AVERAGE('23.09 Kira-Kyaliwalla'!I18,'24.09 Kira-Kyaliwajalla'!I18,'25.09 Kira-Kyaliwajalla'!I18,'27.09 Kira-Kyaliwajala'!I18,'26.09 KYALIWAJALA-KIRA-24h'!I18,'28.09 KIRA-KYALIWAJALA-24h '!I18,'29.09 Kira-Kyaliwajala'!I18)</f>
        <v>5.8571428571428568</v>
      </c>
      <c r="J18" s="48">
        <f>AVERAGE('23.09 Kira-Kyaliwalla'!J18,'24.09 Kira-Kyaliwajalla'!J18,'25.09 Kira-Kyaliwajalla'!J18,'27.09 Kira-Kyaliwajala'!J18,'26.09 KYALIWAJALA-KIRA-24h'!J18,'28.09 KIRA-KYALIWAJALA-24h '!J18,'29.09 Kira-Kyaliwajala'!J18)</f>
        <v>0.2857142857142857</v>
      </c>
      <c r="K18" s="48">
        <f>AVERAGE('23.09 Kira-Kyaliwalla'!K18,'24.09 Kira-Kyaliwajalla'!K18,'25.09 Kira-Kyaliwajalla'!K18,'27.09 Kira-Kyaliwajala'!K18,'26.09 KYALIWAJALA-KIRA-24h'!K18,'28.09 KIRA-KYALIWAJALA-24h '!K18,'29.09 Kira-Kyaliwajala'!K18)</f>
        <v>0.14285714285714285</v>
      </c>
      <c r="L18" s="48">
        <f>AVERAGE('23.09 Kira-Kyaliwalla'!L18,'24.09 Kira-Kyaliwajalla'!L18,'25.09 Kira-Kyaliwajalla'!L18,'27.09 Kira-Kyaliwajala'!L18,'26.09 KYALIWAJALA-KIRA-24h'!L18,'28.09 KIRA-KYALIWAJALA-24h '!L18,'29.09 Kira-Kyaliwajala'!L18)</f>
        <v>0.14285714285714285</v>
      </c>
      <c r="M18" s="48">
        <f>AVERAGE('23.09 Kira-Kyaliwalla'!M18,'24.09 Kira-Kyaliwajalla'!M18,'25.09 Kira-Kyaliwajalla'!M18,'27.09 Kira-Kyaliwajala'!M18,'26.09 KYALIWAJALA-KIRA-24h'!M18,'28.09 KIRA-KYALIWAJALA-24h '!M18,'29.09 Kira-Kyaliwajala'!M18)</f>
        <v>94</v>
      </c>
      <c r="N18" s="48">
        <f>AVERAGE('23.09 Kira-Kyaliwalla'!N18,'24.09 Kira-Kyaliwajalla'!N18,'25.09 Kira-Kyaliwajalla'!N18,'27.09 Kira-Kyaliwajala'!N18,'26.09 KYALIWAJALA-KIRA-24h'!N18,'28.09 KIRA-KYALIWAJALA-24h '!N18,'29.09 Kira-Kyaliwajala'!N18)</f>
        <v>0</v>
      </c>
      <c r="O18" s="15">
        <f t="shared" si="0"/>
        <v>97.428571428571431</v>
      </c>
      <c r="P18" s="15">
        <f t="shared" si="1"/>
        <v>191.42857142857144</v>
      </c>
      <c r="R18" s="1" t="s">
        <v>14</v>
      </c>
      <c r="S18" s="17">
        <f t="shared" ref="S18:AF18" si="10">SUM(C42:C45)</f>
        <v>116.14285714285715</v>
      </c>
      <c r="T18" s="17">
        <f t="shared" si="10"/>
        <v>83.285714285714292</v>
      </c>
      <c r="U18" s="17">
        <f t="shared" si="10"/>
        <v>20.285714285714285</v>
      </c>
      <c r="V18" s="17">
        <f t="shared" si="10"/>
        <v>43.857142857142854</v>
      </c>
      <c r="W18" s="17">
        <f t="shared" si="10"/>
        <v>1.2857142857142856</v>
      </c>
      <c r="X18" s="17">
        <f t="shared" si="10"/>
        <v>0.2857142857142857</v>
      </c>
      <c r="Y18" s="17">
        <f t="shared" si="10"/>
        <v>20.857142857142854</v>
      </c>
      <c r="Z18" s="17">
        <f t="shared" si="10"/>
        <v>9.7142857142857153</v>
      </c>
      <c r="AA18" s="17">
        <f t="shared" si="10"/>
        <v>3.8571428571428572</v>
      </c>
      <c r="AB18" s="17">
        <f t="shared" si="10"/>
        <v>1.4285714285714284</v>
      </c>
      <c r="AC18" s="17">
        <f t="shared" si="10"/>
        <v>240.42857142857142</v>
      </c>
      <c r="AD18" s="17">
        <f t="shared" si="10"/>
        <v>0</v>
      </c>
      <c r="AE18" s="30">
        <f t="shared" si="10"/>
        <v>301</v>
      </c>
      <c r="AF18" s="30">
        <f t="shared" si="10"/>
        <v>541.42857142857144</v>
      </c>
    </row>
    <row r="19" spans="2:32" ht="23.1" customHeight="1" x14ac:dyDescent="0.25">
      <c r="B19" s="22" t="s">
        <v>46</v>
      </c>
      <c r="C19" s="48">
        <f>AVERAGE('23.09 Kira-Kyaliwalla'!C19,'24.09 Kira-Kyaliwajalla'!C19,'25.09 Kira-Kyaliwajalla'!C19,'27.09 Kira-Kyaliwajala'!C19,'26.09 KYALIWAJALA-KIRA-24h'!C19,'28.09 KIRA-KYALIWAJALA-24h '!C19,'29.09 Kira-Kyaliwajala'!C19)</f>
        <v>30</v>
      </c>
      <c r="D19" s="48">
        <f>AVERAGE('23.09 Kira-Kyaliwalla'!D19,'24.09 Kira-Kyaliwajalla'!D19,'25.09 Kira-Kyaliwajalla'!D19,'27.09 Kira-Kyaliwajala'!D19,'26.09 KYALIWAJALA-KIRA-24h'!D19,'28.09 KIRA-KYALIWAJALA-24h '!D19,'29.09 Kira-Kyaliwajala'!D19)</f>
        <v>24</v>
      </c>
      <c r="E19" s="48">
        <f>AVERAGE('23.09 Kira-Kyaliwalla'!E19,'24.09 Kira-Kyaliwajalla'!E19,'25.09 Kira-Kyaliwajalla'!E19,'27.09 Kira-Kyaliwajala'!E19,'26.09 KYALIWAJALA-KIRA-24h'!E19,'28.09 KIRA-KYALIWAJALA-24h '!E19,'29.09 Kira-Kyaliwajala'!E19)</f>
        <v>5.7142857142857144</v>
      </c>
      <c r="F19" s="48">
        <f>AVERAGE('23.09 Kira-Kyaliwalla'!F19,'24.09 Kira-Kyaliwajalla'!F19,'25.09 Kira-Kyaliwajalla'!F19,'27.09 Kira-Kyaliwajala'!F19,'26.09 KYALIWAJALA-KIRA-24h'!F19,'28.09 KIRA-KYALIWAJALA-24h '!F19,'29.09 Kira-Kyaliwajala'!F19)</f>
        <v>13.571428571428571</v>
      </c>
      <c r="G19" s="48">
        <f>AVERAGE('23.09 Kira-Kyaliwalla'!G19,'24.09 Kira-Kyaliwajalla'!G19,'25.09 Kira-Kyaliwajalla'!G19,'27.09 Kira-Kyaliwajala'!G19,'26.09 KYALIWAJALA-KIRA-24h'!G19,'28.09 KIRA-KYALIWAJALA-24h '!G19,'29.09 Kira-Kyaliwajala'!G19)</f>
        <v>0</v>
      </c>
      <c r="H19" s="48">
        <f>AVERAGE('23.09 Kira-Kyaliwalla'!H19,'24.09 Kira-Kyaliwajalla'!H19,'25.09 Kira-Kyaliwajalla'!H19,'27.09 Kira-Kyaliwajala'!H19,'26.09 KYALIWAJALA-KIRA-24h'!H19,'28.09 KIRA-KYALIWAJALA-24h '!H19,'29.09 Kira-Kyaliwajala'!H19)</f>
        <v>0.7142857142857143</v>
      </c>
      <c r="I19" s="48">
        <f>AVERAGE('23.09 Kira-Kyaliwalla'!I19,'24.09 Kira-Kyaliwajalla'!I19,'25.09 Kira-Kyaliwajalla'!I19,'27.09 Kira-Kyaliwajala'!I19,'26.09 KYALIWAJALA-KIRA-24h'!I19,'28.09 KIRA-KYALIWAJALA-24h '!I19,'29.09 Kira-Kyaliwajala'!I19)</f>
        <v>5</v>
      </c>
      <c r="J19" s="48">
        <f>AVERAGE('23.09 Kira-Kyaliwalla'!J19,'24.09 Kira-Kyaliwajalla'!J19,'25.09 Kira-Kyaliwajalla'!J19,'27.09 Kira-Kyaliwajala'!J19,'26.09 KYALIWAJALA-KIRA-24h'!J19,'28.09 KIRA-KYALIWAJALA-24h '!J19,'29.09 Kira-Kyaliwajala'!J19)</f>
        <v>0.7142857142857143</v>
      </c>
      <c r="K19" s="48">
        <f>AVERAGE('23.09 Kira-Kyaliwalla'!K19,'24.09 Kira-Kyaliwajalla'!K19,'25.09 Kira-Kyaliwajalla'!K19,'27.09 Kira-Kyaliwajala'!K19,'26.09 KYALIWAJALA-KIRA-24h'!K19,'28.09 KIRA-KYALIWAJALA-24h '!K19,'29.09 Kira-Kyaliwajala'!K19)</f>
        <v>0.14285714285714285</v>
      </c>
      <c r="L19" s="48">
        <f>AVERAGE('23.09 Kira-Kyaliwalla'!L19,'24.09 Kira-Kyaliwajalla'!L19,'25.09 Kira-Kyaliwajalla'!L19,'27.09 Kira-Kyaliwajala'!L19,'26.09 KYALIWAJALA-KIRA-24h'!L19,'28.09 KIRA-KYALIWAJALA-24h '!L19,'29.09 Kira-Kyaliwajala'!L19)</f>
        <v>0.5714285714285714</v>
      </c>
      <c r="M19" s="48">
        <f>AVERAGE('23.09 Kira-Kyaliwalla'!M19,'24.09 Kira-Kyaliwajalla'!M19,'25.09 Kira-Kyaliwajalla'!M19,'27.09 Kira-Kyaliwajala'!M19,'26.09 KYALIWAJALA-KIRA-24h'!M19,'28.09 KIRA-KYALIWAJALA-24h '!M19,'29.09 Kira-Kyaliwajala'!M19)</f>
        <v>85.857142857142861</v>
      </c>
      <c r="N19" s="48">
        <f>AVERAGE('23.09 Kira-Kyaliwalla'!N19,'24.09 Kira-Kyaliwajalla'!N19,'25.09 Kira-Kyaliwajalla'!N19,'27.09 Kira-Kyaliwajala'!N19,'26.09 KYALIWAJALA-KIRA-24h'!N19,'28.09 KIRA-KYALIWAJALA-24h '!N19,'29.09 Kira-Kyaliwajala'!N19)</f>
        <v>0</v>
      </c>
      <c r="O19" s="15">
        <f t="shared" si="0"/>
        <v>80.428571428571416</v>
      </c>
      <c r="P19" s="15">
        <f t="shared" si="1"/>
        <v>166.28571428571428</v>
      </c>
      <c r="R19" s="1" t="s">
        <v>15</v>
      </c>
      <c r="S19" s="17">
        <f t="shared" ref="S19:AF19" si="11">SUM(C46:C49)</f>
        <v>131.71428571428572</v>
      </c>
      <c r="T19" s="17">
        <f t="shared" si="11"/>
        <v>124.28571428571428</v>
      </c>
      <c r="U19" s="17">
        <f t="shared" si="11"/>
        <v>28.142857142857146</v>
      </c>
      <c r="V19" s="17">
        <f t="shared" si="11"/>
        <v>51</v>
      </c>
      <c r="W19" s="17">
        <f t="shared" si="11"/>
        <v>2.2857142857142856</v>
      </c>
      <c r="X19" s="17">
        <f t="shared" si="11"/>
        <v>0.42857142857142855</v>
      </c>
      <c r="Y19" s="17">
        <f t="shared" si="11"/>
        <v>24.571428571428569</v>
      </c>
      <c r="Z19" s="17">
        <f t="shared" si="11"/>
        <v>6</v>
      </c>
      <c r="AA19" s="17">
        <f t="shared" si="11"/>
        <v>3.5714285714285712</v>
      </c>
      <c r="AB19" s="17">
        <f t="shared" si="11"/>
        <v>0.85714285714285698</v>
      </c>
      <c r="AC19" s="17">
        <f t="shared" si="11"/>
        <v>297.14285714285711</v>
      </c>
      <c r="AD19" s="17">
        <f t="shared" si="11"/>
        <v>0</v>
      </c>
      <c r="AE19" s="30">
        <f t="shared" si="11"/>
        <v>372.85714285714289</v>
      </c>
      <c r="AF19" s="30">
        <f t="shared" si="11"/>
        <v>670</v>
      </c>
    </row>
    <row r="20" spans="2:32" ht="23.1" customHeight="1" x14ac:dyDescent="0.25">
      <c r="B20" s="22" t="s">
        <v>47</v>
      </c>
      <c r="C20" s="48">
        <f>AVERAGE('23.09 Kira-Kyaliwalla'!C20,'24.09 Kira-Kyaliwajalla'!C20,'25.09 Kira-Kyaliwajalla'!C20,'27.09 Kira-Kyaliwajala'!C20,'26.09 KYALIWAJALA-KIRA-24h'!C20,'28.09 KIRA-KYALIWAJALA-24h '!C20,'29.09 Kira-Kyaliwajala'!C20)</f>
        <v>36.285714285714285</v>
      </c>
      <c r="D20" s="48">
        <f>AVERAGE('23.09 Kira-Kyaliwalla'!D20,'24.09 Kira-Kyaliwajalla'!D20,'25.09 Kira-Kyaliwajalla'!D20,'27.09 Kira-Kyaliwajala'!D20,'26.09 KYALIWAJALA-KIRA-24h'!D20,'28.09 KIRA-KYALIWAJALA-24h '!D20,'29.09 Kira-Kyaliwajala'!D20)</f>
        <v>31.857142857142858</v>
      </c>
      <c r="E20" s="48">
        <f>AVERAGE('23.09 Kira-Kyaliwalla'!E20,'24.09 Kira-Kyaliwajalla'!E20,'25.09 Kira-Kyaliwajalla'!E20,'27.09 Kira-Kyaliwajala'!E20,'26.09 KYALIWAJALA-KIRA-24h'!E20,'28.09 KIRA-KYALIWAJALA-24h '!E20,'29.09 Kira-Kyaliwajala'!E20)</f>
        <v>7.7142857142857144</v>
      </c>
      <c r="F20" s="48">
        <f>AVERAGE('23.09 Kira-Kyaliwalla'!F20,'24.09 Kira-Kyaliwajalla'!F20,'25.09 Kira-Kyaliwajalla'!F20,'27.09 Kira-Kyaliwajala'!F20,'26.09 KYALIWAJALA-KIRA-24h'!F20,'28.09 KIRA-KYALIWAJALA-24h '!F20,'29.09 Kira-Kyaliwajala'!F20)</f>
        <v>15.571428571428571</v>
      </c>
      <c r="G20" s="48">
        <f>AVERAGE('23.09 Kira-Kyaliwalla'!G20,'24.09 Kira-Kyaliwajalla'!G20,'25.09 Kira-Kyaliwajalla'!G20,'27.09 Kira-Kyaliwajala'!G20,'26.09 KYALIWAJALA-KIRA-24h'!G20,'28.09 KIRA-KYALIWAJALA-24h '!G20,'29.09 Kira-Kyaliwajala'!G20)</f>
        <v>0.42857142857142855</v>
      </c>
      <c r="H20" s="48">
        <f>AVERAGE('23.09 Kira-Kyaliwalla'!H20,'24.09 Kira-Kyaliwajalla'!H20,'25.09 Kira-Kyaliwajalla'!H20,'27.09 Kira-Kyaliwajala'!H20,'26.09 KYALIWAJALA-KIRA-24h'!H20,'28.09 KIRA-KYALIWAJALA-24h '!H20,'29.09 Kira-Kyaliwajala'!H20)</f>
        <v>0.2857142857142857</v>
      </c>
      <c r="I20" s="48">
        <f>AVERAGE('23.09 Kira-Kyaliwalla'!I20,'24.09 Kira-Kyaliwajalla'!I20,'25.09 Kira-Kyaliwajalla'!I20,'27.09 Kira-Kyaliwajala'!I20,'26.09 KYALIWAJALA-KIRA-24h'!I20,'28.09 KIRA-KYALIWAJALA-24h '!I20,'29.09 Kira-Kyaliwajala'!I20)</f>
        <v>6.1428571428571432</v>
      </c>
      <c r="J20" s="48">
        <f>AVERAGE('23.09 Kira-Kyaliwalla'!J20,'24.09 Kira-Kyaliwajalla'!J20,'25.09 Kira-Kyaliwajalla'!J20,'27.09 Kira-Kyaliwajala'!J20,'26.09 KYALIWAJALA-KIRA-24h'!J20,'28.09 KIRA-KYALIWAJALA-24h '!J20,'29.09 Kira-Kyaliwajala'!J20)</f>
        <v>1.5714285714285714</v>
      </c>
      <c r="K20" s="48">
        <f>AVERAGE('23.09 Kira-Kyaliwalla'!K20,'24.09 Kira-Kyaliwajalla'!K20,'25.09 Kira-Kyaliwajalla'!K20,'27.09 Kira-Kyaliwajala'!K20,'26.09 KYALIWAJALA-KIRA-24h'!K20,'28.09 KIRA-KYALIWAJALA-24h '!K20,'29.09 Kira-Kyaliwajala'!K20)</f>
        <v>0.2857142857142857</v>
      </c>
      <c r="L20" s="48">
        <f>AVERAGE('23.09 Kira-Kyaliwalla'!L20,'24.09 Kira-Kyaliwajalla'!L20,'25.09 Kira-Kyaliwajalla'!L20,'27.09 Kira-Kyaliwajala'!L20,'26.09 KYALIWAJALA-KIRA-24h'!L20,'28.09 KIRA-KYALIWAJALA-24h '!L20,'29.09 Kira-Kyaliwajala'!L20)</f>
        <v>0.14285714285714285</v>
      </c>
      <c r="M20" s="48">
        <f>AVERAGE('23.09 Kira-Kyaliwalla'!M20,'24.09 Kira-Kyaliwajalla'!M20,'25.09 Kira-Kyaliwajalla'!M20,'27.09 Kira-Kyaliwajala'!M20,'26.09 KYALIWAJALA-KIRA-24h'!M20,'28.09 KIRA-KYALIWAJALA-24h '!M20,'29.09 Kira-Kyaliwajala'!M20)</f>
        <v>95.857142857142861</v>
      </c>
      <c r="N20" s="48">
        <f>AVERAGE('23.09 Kira-Kyaliwalla'!N20,'24.09 Kira-Kyaliwajalla'!N20,'25.09 Kira-Kyaliwajalla'!N20,'27.09 Kira-Kyaliwajala'!N20,'26.09 KYALIWAJALA-KIRA-24h'!N20,'28.09 KIRA-KYALIWAJALA-24h '!N20,'29.09 Kira-Kyaliwajala'!N20)</f>
        <v>0</v>
      </c>
      <c r="O20" s="15">
        <f t="shared" si="0"/>
        <v>100.28571428571428</v>
      </c>
      <c r="P20" s="15">
        <f t="shared" si="1"/>
        <v>196.14285714285714</v>
      </c>
      <c r="R20" s="1" t="s">
        <v>16</v>
      </c>
      <c r="S20" s="17">
        <f t="shared" ref="S20:AF20" si="12">SUM(C50:C53)</f>
        <v>138.42857142857142</v>
      </c>
      <c r="T20" s="17">
        <f t="shared" si="12"/>
        <v>138.57142857142856</v>
      </c>
      <c r="U20" s="17">
        <f t="shared" si="12"/>
        <v>23.714285714285715</v>
      </c>
      <c r="V20" s="17">
        <f t="shared" si="12"/>
        <v>52.571428571428569</v>
      </c>
      <c r="W20" s="17">
        <f t="shared" si="12"/>
        <v>2.1428571428571428</v>
      </c>
      <c r="X20" s="17">
        <f t="shared" si="12"/>
        <v>0.14285714285714285</v>
      </c>
      <c r="Y20" s="17">
        <f t="shared" si="12"/>
        <v>25.428571428571423</v>
      </c>
      <c r="Z20" s="17">
        <f t="shared" si="12"/>
        <v>3.7142857142857144</v>
      </c>
      <c r="AA20" s="17">
        <f t="shared" si="12"/>
        <v>2.5714285714285712</v>
      </c>
      <c r="AB20" s="17">
        <f t="shared" si="12"/>
        <v>1.8571428571428568</v>
      </c>
      <c r="AC20" s="17">
        <f t="shared" si="12"/>
        <v>301.28571428571428</v>
      </c>
      <c r="AD20" s="17">
        <f t="shared" si="12"/>
        <v>0</v>
      </c>
      <c r="AE20" s="30">
        <f t="shared" si="12"/>
        <v>389.14285714285717</v>
      </c>
      <c r="AF20" s="30">
        <f t="shared" si="12"/>
        <v>690.42857142857144</v>
      </c>
    </row>
    <row r="21" spans="2:32" ht="23.1" customHeight="1" x14ac:dyDescent="0.25">
      <c r="B21" s="22" t="s">
        <v>48</v>
      </c>
      <c r="C21" s="48">
        <f>AVERAGE('23.09 Kira-Kyaliwalla'!C21,'24.09 Kira-Kyaliwajalla'!C21,'25.09 Kira-Kyaliwajalla'!C21,'27.09 Kira-Kyaliwajala'!C21,'26.09 KYALIWAJALA-KIRA-24h'!C21,'28.09 KIRA-KYALIWAJALA-24h '!C21,'29.09 Kira-Kyaliwajala'!C21)</f>
        <v>35.428571428571431</v>
      </c>
      <c r="D21" s="48">
        <f>AVERAGE('23.09 Kira-Kyaliwalla'!D21,'24.09 Kira-Kyaliwajalla'!D21,'25.09 Kira-Kyaliwajalla'!D21,'27.09 Kira-Kyaliwajala'!D21,'26.09 KYALIWAJALA-KIRA-24h'!D21,'28.09 KIRA-KYALIWAJALA-24h '!D21,'29.09 Kira-Kyaliwajala'!D21)</f>
        <v>30</v>
      </c>
      <c r="E21" s="48">
        <f>AVERAGE('23.09 Kira-Kyaliwalla'!E21,'24.09 Kira-Kyaliwajalla'!E21,'25.09 Kira-Kyaliwajalla'!E21,'27.09 Kira-Kyaliwajala'!E21,'26.09 KYALIWAJALA-KIRA-24h'!E21,'28.09 KIRA-KYALIWAJALA-24h '!E21,'29.09 Kira-Kyaliwajala'!E21)</f>
        <v>6.2857142857142856</v>
      </c>
      <c r="F21" s="48">
        <f>AVERAGE('23.09 Kira-Kyaliwalla'!F21,'24.09 Kira-Kyaliwajalla'!F21,'25.09 Kira-Kyaliwajalla'!F21,'27.09 Kira-Kyaliwajala'!F21,'26.09 KYALIWAJALA-KIRA-24h'!F21,'28.09 KIRA-KYALIWAJALA-24h '!F21,'29.09 Kira-Kyaliwajala'!F21)</f>
        <v>13.142857142857142</v>
      </c>
      <c r="G21" s="48">
        <f>AVERAGE('23.09 Kira-Kyaliwalla'!G21,'24.09 Kira-Kyaliwajalla'!G21,'25.09 Kira-Kyaliwajalla'!G21,'27.09 Kira-Kyaliwajala'!G21,'26.09 KYALIWAJALA-KIRA-24h'!G21,'28.09 KIRA-KYALIWAJALA-24h '!G21,'29.09 Kira-Kyaliwajala'!G21)</f>
        <v>0.5714285714285714</v>
      </c>
      <c r="H21" s="48">
        <f>AVERAGE('23.09 Kira-Kyaliwalla'!H21,'24.09 Kira-Kyaliwajalla'!H21,'25.09 Kira-Kyaliwajalla'!H21,'27.09 Kira-Kyaliwajala'!H21,'26.09 KYALIWAJALA-KIRA-24h'!H21,'28.09 KIRA-KYALIWAJALA-24h '!H21,'29.09 Kira-Kyaliwajala'!H21)</f>
        <v>0.2857142857142857</v>
      </c>
      <c r="I21" s="48">
        <f>AVERAGE('23.09 Kira-Kyaliwalla'!I21,'24.09 Kira-Kyaliwajalla'!I21,'25.09 Kira-Kyaliwajalla'!I21,'27.09 Kira-Kyaliwajala'!I21,'26.09 KYALIWAJALA-KIRA-24h'!I21,'28.09 KIRA-KYALIWAJALA-24h '!I21,'29.09 Kira-Kyaliwajala'!I21)</f>
        <v>5.1428571428571432</v>
      </c>
      <c r="J21" s="48">
        <f>AVERAGE('23.09 Kira-Kyaliwalla'!J21,'24.09 Kira-Kyaliwajalla'!J21,'25.09 Kira-Kyaliwajalla'!J21,'27.09 Kira-Kyaliwajala'!J21,'26.09 KYALIWAJALA-KIRA-24h'!J21,'28.09 KIRA-KYALIWAJALA-24h '!J21,'29.09 Kira-Kyaliwajala'!J21)</f>
        <v>1.2857142857142858</v>
      </c>
      <c r="K21" s="48">
        <f>AVERAGE('23.09 Kira-Kyaliwalla'!K21,'24.09 Kira-Kyaliwajalla'!K21,'25.09 Kira-Kyaliwajalla'!K21,'27.09 Kira-Kyaliwajala'!K21,'26.09 KYALIWAJALA-KIRA-24h'!K21,'28.09 KIRA-KYALIWAJALA-24h '!K21,'29.09 Kira-Kyaliwajala'!K21)</f>
        <v>0.7142857142857143</v>
      </c>
      <c r="L21" s="48">
        <f>AVERAGE('23.09 Kira-Kyaliwalla'!L21,'24.09 Kira-Kyaliwajalla'!L21,'25.09 Kira-Kyaliwajalla'!L21,'27.09 Kira-Kyaliwajala'!L21,'26.09 KYALIWAJALA-KIRA-24h'!L21,'28.09 KIRA-KYALIWAJALA-24h '!L21,'29.09 Kira-Kyaliwajala'!L21)</f>
        <v>0</v>
      </c>
      <c r="M21" s="48">
        <f>AVERAGE('23.09 Kira-Kyaliwalla'!M21,'24.09 Kira-Kyaliwajalla'!M21,'25.09 Kira-Kyaliwajalla'!M21,'27.09 Kira-Kyaliwajala'!M21,'26.09 KYALIWAJALA-KIRA-24h'!M21,'28.09 KIRA-KYALIWAJALA-24h '!M21,'29.09 Kira-Kyaliwajala'!M21)</f>
        <v>83.571428571428569</v>
      </c>
      <c r="N21" s="48">
        <f>AVERAGE('23.09 Kira-Kyaliwalla'!N21,'24.09 Kira-Kyaliwajalla'!N21,'25.09 Kira-Kyaliwajalla'!N21,'27.09 Kira-Kyaliwajala'!N21,'26.09 KYALIWAJALA-KIRA-24h'!N21,'28.09 KIRA-KYALIWAJALA-24h '!N21,'29.09 Kira-Kyaliwajala'!N21)</f>
        <v>0</v>
      </c>
      <c r="O21" s="15">
        <f t="shared" si="0"/>
        <v>92.857142857142861</v>
      </c>
      <c r="P21" s="15">
        <f t="shared" si="1"/>
        <v>176.42857142857144</v>
      </c>
      <c r="R21" s="35" t="s">
        <v>20</v>
      </c>
      <c r="S21" s="33">
        <f t="shared" ref="S21:AF21" si="13">SUM(C54:C57)</f>
        <v>123.14285714285715</v>
      </c>
      <c r="T21" s="17">
        <f t="shared" si="13"/>
        <v>135</v>
      </c>
      <c r="U21" s="17">
        <f t="shared" si="13"/>
        <v>27.571428571428569</v>
      </c>
      <c r="V21" s="17">
        <f t="shared" si="13"/>
        <v>50.142857142857139</v>
      </c>
      <c r="W21" s="17">
        <f t="shared" si="13"/>
        <v>1.857142857142857</v>
      </c>
      <c r="X21" s="17">
        <f t="shared" si="13"/>
        <v>0</v>
      </c>
      <c r="Y21" s="17">
        <f t="shared" si="13"/>
        <v>21.285714285714285</v>
      </c>
      <c r="Z21" s="17">
        <f t="shared" si="13"/>
        <v>3.2857142857142856</v>
      </c>
      <c r="AA21" s="17">
        <f t="shared" si="13"/>
        <v>2</v>
      </c>
      <c r="AB21" s="17">
        <f t="shared" si="13"/>
        <v>0.14285714285714285</v>
      </c>
      <c r="AC21" s="17">
        <f t="shared" si="13"/>
        <v>328.85714285714289</v>
      </c>
      <c r="AD21" s="17">
        <f t="shared" si="13"/>
        <v>0</v>
      </c>
      <c r="AE21" s="30">
        <f t="shared" si="13"/>
        <v>364.42857142857144</v>
      </c>
      <c r="AF21" s="30">
        <f t="shared" si="13"/>
        <v>693.28571428571422</v>
      </c>
    </row>
    <row r="22" spans="2:32" ht="23.1" customHeight="1" x14ac:dyDescent="0.25">
      <c r="B22" s="22" t="s">
        <v>49</v>
      </c>
      <c r="C22" s="48">
        <f>AVERAGE('23.09 Kira-Kyaliwalla'!C22,'24.09 Kira-Kyaliwajalla'!C22,'25.09 Kira-Kyaliwajalla'!C22,'27.09 Kira-Kyaliwajala'!C22,'26.09 KYALIWAJALA-KIRA-24h'!C22,'28.09 KIRA-KYALIWAJALA-24h '!C22,'29.09 Kira-Kyaliwajala'!C22)</f>
        <v>38.857142857142854</v>
      </c>
      <c r="D22" s="48">
        <f>AVERAGE('23.09 Kira-Kyaliwalla'!D22,'24.09 Kira-Kyaliwajalla'!D22,'25.09 Kira-Kyaliwajalla'!D22,'27.09 Kira-Kyaliwajala'!D22,'26.09 KYALIWAJALA-KIRA-24h'!D22,'28.09 KIRA-KYALIWAJALA-24h '!D22,'29.09 Kira-Kyaliwajala'!D22)</f>
        <v>28.428571428571427</v>
      </c>
      <c r="E22" s="48">
        <f>AVERAGE('23.09 Kira-Kyaliwalla'!E22,'24.09 Kira-Kyaliwajalla'!E22,'25.09 Kira-Kyaliwajalla'!E22,'27.09 Kira-Kyaliwajala'!E22,'26.09 KYALIWAJALA-KIRA-24h'!E22,'28.09 KIRA-KYALIWAJALA-24h '!E22,'29.09 Kira-Kyaliwajala'!E22)</f>
        <v>5.5714285714285712</v>
      </c>
      <c r="F22" s="48">
        <f>AVERAGE('23.09 Kira-Kyaliwalla'!F22,'24.09 Kira-Kyaliwajalla'!F22,'25.09 Kira-Kyaliwajalla'!F22,'27.09 Kira-Kyaliwajala'!F22,'26.09 KYALIWAJALA-KIRA-24h'!F22,'28.09 KIRA-KYALIWAJALA-24h '!F22,'29.09 Kira-Kyaliwajala'!F22)</f>
        <v>14.857142857142858</v>
      </c>
      <c r="G22" s="48">
        <f>AVERAGE('23.09 Kira-Kyaliwalla'!G22,'24.09 Kira-Kyaliwajalla'!G22,'25.09 Kira-Kyaliwajalla'!G22,'27.09 Kira-Kyaliwajala'!G22,'26.09 KYALIWAJALA-KIRA-24h'!G22,'28.09 KIRA-KYALIWAJALA-24h '!G22,'29.09 Kira-Kyaliwajala'!G22)</f>
        <v>0.14285714285714285</v>
      </c>
      <c r="H22" s="48">
        <f>AVERAGE('23.09 Kira-Kyaliwalla'!H22,'24.09 Kira-Kyaliwajalla'!H22,'25.09 Kira-Kyaliwajalla'!H22,'27.09 Kira-Kyaliwajala'!H22,'26.09 KYALIWAJALA-KIRA-24h'!H22,'28.09 KIRA-KYALIWAJALA-24h '!H22,'29.09 Kira-Kyaliwajala'!H22)</f>
        <v>0</v>
      </c>
      <c r="I22" s="48">
        <f>AVERAGE('23.09 Kira-Kyaliwalla'!I22,'24.09 Kira-Kyaliwajalla'!I22,'25.09 Kira-Kyaliwajalla'!I22,'27.09 Kira-Kyaliwajala'!I22,'26.09 KYALIWAJALA-KIRA-24h'!I22,'28.09 KIRA-KYALIWAJALA-24h '!I22,'29.09 Kira-Kyaliwajala'!I22)</f>
        <v>7.1428571428571432</v>
      </c>
      <c r="J22" s="48">
        <f>AVERAGE('23.09 Kira-Kyaliwalla'!J22,'24.09 Kira-Kyaliwajalla'!J22,'25.09 Kira-Kyaliwajalla'!J22,'27.09 Kira-Kyaliwajala'!J22,'26.09 KYALIWAJALA-KIRA-24h'!J22,'28.09 KIRA-KYALIWAJALA-24h '!J22,'29.09 Kira-Kyaliwajala'!J22)</f>
        <v>1.1428571428571428</v>
      </c>
      <c r="K22" s="48">
        <f>AVERAGE('23.09 Kira-Kyaliwalla'!K22,'24.09 Kira-Kyaliwajalla'!K22,'25.09 Kira-Kyaliwajalla'!K22,'27.09 Kira-Kyaliwajala'!K22,'26.09 KYALIWAJALA-KIRA-24h'!K22,'28.09 KIRA-KYALIWAJALA-24h '!K22,'29.09 Kira-Kyaliwajala'!K22)</f>
        <v>0.5714285714285714</v>
      </c>
      <c r="L22" s="48">
        <f>AVERAGE('23.09 Kira-Kyaliwalla'!L22,'24.09 Kira-Kyaliwajalla'!L22,'25.09 Kira-Kyaliwajalla'!L22,'27.09 Kira-Kyaliwajala'!L22,'26.09 KYALIWAJALA-KIRA-24h'!L22,'28.09 KIRA-KYALIWAJALA-24h '!L22,'29.09 Kira-Kyaliwajala'!L22)</f>
        <v>0</v>
      </c>
      <c r="M22" s="48">
        <f>AVERAGE('23.09 Kira-Kyaliwalla'!M22,'24.09 Kira-Kyaliwajalla'!M22,'25.09 Kira-Kyaliwajalla'!M22,'27.09 Kira-Kyaliwajala'!M22,'26.09 KYALIWAJALA-KIRA-24h'!M22,'28.09 KIRA-KYALIWAJALA-24h '!M22,'29.09 Kira-Kyaliwajala'!M22)</f>
        <v>90.285714285714292</v>
      </c>
      <c r="N22" s="48">
        <f>AVERAGE('23.09 Kira-Kyaliwalla'!N22,'24.09 Kira-Kyaliwajalla'!N22,'25.09 Kira-Kyaliwajalla'!N22,'27.09 Kira-Kyaliwajala'!N22,'26.09 KYALIWAJALA-KIRA-24h'!N22,'28.09 KIRA-KYALIWAJALA-24h '!N22,'29.09 Kira-Kyaliwajala'!N22)</f>
        <v>0</v>
      </c>
      <c r="O22" s="15">
        <f t="shared" si="0"/>
        <v>96.714285714285694</v>
      </c>
      <c r="P22" s="15">
        <f t="shared" si="1"/>
        <v>187</v>
      </c>
      <c r="R22" s="1" t="s">
        <v>146</v>
      </c>
      <c r="S22" s="33">
        <f>SUM(C58:C61)</f>
        <v>155</v>
      </c>
      <c r="T22" s="33">
        <f t="shared" ref="T22:AF22" si="14">SUM(D58:D61)</f>
        <v>148</v>
      </c>
      <c r="U22" s="33">
        <f t="shared" si="14"/>
        <v>23</v>
      </c>
      <c r="V22" s="33">
        <f t="shared" si="14"/>
        <v>21</v>
      </c>
      <c r="W22" s="33">
        <f t="shared" si="14"/>
        <v>0</v>
      </c>
      <c r="X22" s="33">
        <f t="shared" si="14"/>
        <v>3</v>
      </c>
      <c r="Y22" s="33">
        <f t="shared" si="14"/>
        <v>11.5</v>
      </c>
      <c r="Z22" s="33">
        <f t="shared" si="14"/>
        <v>12.5</v>
      </c>
      <c r="AA22" s="33">
        <f t="shared" si="14"/>
        <v>1.5</v>
      </c>
      <c r="AB22" s="33">
        <f t="shared" si="14"/>
        <v>0</v>
      </c>
      <c r="AC22" s="33">
        <f t="shared" si="14"/>
        <v>281.5</v>
      </c>
      <c r="AD22" s="33">
        <f t="shared" si="14"/>
        <v>0</v>
      </c>
      <c r="AE22" s="55">
        <f t="shared" si="14"/>
        <v>375.5</v>
      </c>
      <c r="AF22" s="55">
        <f t="shared" si="14"/>
        <v>657</v>
      </c>
    </row>
    <row r="23" spans="2:32" ht="23.1" customHeight="1" x14ac:dyDescent="0.25">
      <c r="B23" s="22" t="s">
        <v>50</v>
      </c>
      <c r="C23" s="48">
        <f>AVERAGE('23.09 Kira-Kyaliwalla'!C23,'24.09 Kira-Kyaliwajalla'!C23,'25.09 Kira-Kyaliwajalla'!C23,'27.09 Kira-Kyaliwajala'!C23,'26.09 KYALIWAJALA-KIRA-24h'!C23,'28.09 KIRA-KYALIWAJALA-24h '!C23,'29.09 Kira-Kyaliwajala'!C23)</f>
        <v>38</v>
      </c>
      <c r="D23" s="48">
        <f>AVERAGE('23.09 Kira-Kyaliwalla'!D23,'24.09 Kira-Kyaliwajalla'!D23,'25.09 Kira-Kyaliwajalla'!D23,'27.09 Kira-Kyaliwajala'!D23,'26.09 KYALIWAJALA-KIRA-24h'!D23,'28.09 KIRA-KYALIWAJALA-24h '!D23,'29.09 Kira-Kyaliwajala'!D23)</f>
        <v>28.857142857142858</v>
      </c>
      <c r="E23" s="48">
        <f>AVERAGE('23.09 Kira-Kyaliwalla'!E23,'24.09 Kira-Kyaliwajalla'!E23,'25.09 Kira-Kyaliwajalla'!E23,'27.09 Kira-Kyaliwajala'!E23,'26.09 KYALIWAJALA-KIRA-24h'!E23,'28.09 KIRA-KYALIWAJALA-24h '!E23,'29.09 Kira-Kyaliwajala'!E23)</f>
        <v>4.8571428571428568</v>
      </c>
      <c r="F23" s="48">
        <f>AVERAGE('23.09 Kira-Kyaliwalla'!F23,'24.09 Kira-Kyaliwajalla'!F23,'25.09 Kira-Kyaliwajalla'!F23,'27.09 Kira-Kyaliwajala'!F23,'26.09 KYALIWAJALA-KIRA-24h'!F23,'28.09 KIRA-KYALIWAJALA-24h '!F23,'29.09 Kira-Kyaliwajala'!F23)</f>
        <v>11.285714285714286</v>
      </c>
      <c r="G23" s="48">
        <f>AVERAGE('23.09 Kira-Kyaliwalla'!G23,'24.09 Kira-Kyaliwajalla'!G23,'25.09 Kira-Kyaliwajalla'!G23,'27.09 Kira-Kyaliwajala'!G23,'26.09 KYALIWAJALA-KIRA-24h'!G23,'28.09 KIRA-KYALIWAJALA-24h '!G23,'29.09 Kira-Kyaliwajala'!G23)</f>
        <v>0.42857142857142855</v>
      </c>
      <c r="H23" s="48">
        <f>AVERAGE('23.09 Kira-Kyaliwalla'!H23,'24.09 Kira-Kyaliwajalla'!H23,'25.09 Kira-Kyaliwajalla'!H23,'27.09 Kira-Kyaliwajala'!H23,'26.09 KYALIWAJALA-KIRA-24h'!H23,'28.09 KIRA-KYALIWAJALA-24h '!H23,'29.09 Kira-Kyaliwajala'!H23)</f>
        <v>0</v>
      </c>
      <c r="I23" s="48">
        <f>AVERAGE('23.09 Kira-Kyaliwalla'!I23,'24.09 Kira-Kyaliwajalla'!I23,'25.09 Kira-Kyaliwajalla'!I23,'27.09 Kira-Kyaliwajala'!I23,'26.09 KYALIWAJALA-KIRA-24h'!I23,'28.09 KIRA-KYALIWAJALA-24h '!I23,'29.09 Kira-Kyaliwajala'!I23)</f>
        <v>7.1428571428571432</v>
      </c>
      <c r="J23" s="48">
        <f>AVERAGE('23.09 Kira-Kyaliwalla'!J23,'24.09 Kira-Kyaliwajalla'!J23,'25.09 Kira-Kyaliwajalla'!J23,'27.09 Kira-Kyaliwajala'!J23,'26.09 KYALIWAJALA-KIRA-24h'!J23,'28.09 KIRA-KYALIWAJALA-24h '!J23,'29.09 Kira-Kyaliwajala'!J23)</f>
        <v>1.7142857142857142</v>
      </c>
      <c r="K23" s="48">
        <f>AVERAGE('23.09 Kira-Kyaliwalla'!K23,'24.09 Kira-Kyaliwajalla'!K23,'25.09 Kira-Kyaliwajalla'!K23,'27.09 Kira-Kyaliwajala'!K23,'26.09 KYALIWAJALA-KIRA-24h'!K23,'28.09 KIRA-KYALIWAJALA-24h '!K23,'29.09 Kira-Kyaliwajala'!K23)</f>
        <v>0.42857142857142855</v>
      </c>
      <c r="L23" s="48">
        <f>AVERAGE('23.09 Kira-Kyaliwalla'!L23,'24.09 Kira-Kyaliwajalla'!L23,'25.09 Kira-Kyaliwajalla'!L23,'27.09 Kira-Kyaliwajala'!L23,'26.09 KYALIWAJALA-KIRA-24h'!L23,'28.09 KIRA-KYALIWAJALA-24h '!L23,'29.09 Kira-Kyaliwajala'!L23)</f>
        <v>0</v>
      </c>
      <c r="M23" s="48">
        <f>AVERAGE('23.09 Kira-Kyaliwalla'!M23,'24.09 Kira-Kyaliwajalla'!M23,'25.09 Kira-Kyaliwajalla'!M23,'27.09 Kira-Kyaliwajala'!M23,'26.09 KYALIWAJALA-KIRA-24h'!M23,'28.09 KIRA-KYALIWAJALA-24h '!M23,'29.09 Kira-Kyaliwajala'!M23)</f>
        <v>92.142857142857139</v>
      </c>
      <c r="N23" s="48">
        <f>AVERAGE('23.09 Kira-Kyaliwalla'!N23,'24.09 Kira-Kyaliwajalla'!N23,'25.09 Kira-Kyaliwajalla'!N23,'27.09 Kira-Kyaliwajala'!N23,'26.09 KYALIWAJALA-KIRA-24h'!N23,'28.09 KIRA-KYALIWAJALA-24h '!N23,'29.09 Kira-Kyaliwajala'!N23)</f>
        <v>0</v>
      </c>
      <c r="O23" s="15">
        <f t="shared" si="0"/>
        <v>92.714285714285722</v>
      </c>
      <c r="P23" s="15">
        <f t="shared" si="1"/>
        <v>184.85714285714286</v>
      </c>
      <c r="R23" s="1" t="s">
        <v>147</v>
      </c>
      <c r="S23" s="33">
        <f>SUM(C62:C65)</f>
        <v>74</v>
      </c>
      <c r="T23" s="33">
        <f t="shared" ref="T23:AF23" si="15">SUM(D62:D65)</f>
        <v>113</v>
      </c>
      <c r="U23" s="33">
        <f t="shared" si="15"/>
        <v>24</v>
      </c>
      <c r="V23" s="33">
        <f t="shared" si="15"/>
        <v>30.5</v>
      </c>
      <c r="W23" s="33">
        <f t="shared" si="15"/>
        <v>0</v>
      </c>
      <c r="X23" s="33">
        <f t="shared" si="15"/>
        <v>0.5</v>
      </c>
      <c r="Y23" s="33">
        <f t="shared" si="15"/>
        <v>8</v>
      </c>
      <c r="Z23" s="33">
        <f t="shared" si="15"/>
        <v>2</v>
      </c>
      <c r="AA23" s="33">
        <f t="shared" si="15"/>
        <v>0.5</v>
      </c>
      <c r="AB23" s="33">
        <f t="shared" si="15"/>
        <v>0.5</v>
      </c>
      <c r="AC23" s="33">
        <f t="shared" si="15"/>
        <v>267.5</v>
      </c>
      <c r="AD23" s="33">
        <f t="shared" si="15"/>
        <v>0</v>
      </c>
      <c r="AE23" s="55">
        <f t="shared" si="15"/>
        <v>253</v>
      </c>
      <c r="AF23" s="55">
        <f t="shared" si="15"/>
        <v>520.5</v>
      </c>
    </row>
    <row r="24" spans="2:32" ht="23.1" customHeight="1" x14ac:dyDescent="0.25">
      <c r="B24" s="22" t="s">
        <v>51</v>
      </c>
      <c r="C24" s="48">
        <f>AVERAGE('23.09 Kira-Kyaliwalla'!C24,'24.09 Kira-Kyaliwajalla'!C24,'25.09 Kira-Kyaliwajalla'!C24,'27.09 Kira-Kyaliwajala'!C24,'26.09 KYALIWAJALA-KIRA-24h'!C24,'28.09 KIRA-KYALIWAJALA-24h '!C24,'29.09 Kira-Kyaliwajala'!C24)</f>
        <v>30.571428571428573</v>
      </c>
      <c r="D24" s="48">
        <f>AVERAGE('23.09 Kira-Kyaliwalla'!D24,'24.09 Kira-Kyaliwajalla'!D24,'25.09 Kira-Kyaliwajalla'!D24,'27.09 Kira-Kyaliwajala'!D24,'26.09 KYALIWAJALA-KIRA-24h'!D24,'28.09 KIRA-KYALIWAJALA-24h '!D24,'29.09 Kira-Kyaliwajala'!D24)</f>
        <v>26</v>
      </c>
      <c r="E24" s="48">
        <f>AVERAGE('23.09 Kira-Kyaliwalla'!E24,'24.09 Kira-Kyaliwajalla'!E24,'25.09 Kira-Kyaliwajalla'!E24,'27.09 Kira-Kyaliwajala'!E24,'26.09 KYALIWAJALA-KIRA-24h'!E24,'28.09 KIRA-KYALIWAJALA-24h '!E24,'29.09 Kira-Kyaliwajala'!E24)</f>
        <v>3.2857142857142856</v>
      </c>
      <c r="F24" s="48">
        <f>AVERAGE('23.09 Kira-Kyaliwalla'!F24,'24.09 Kira-Kyaliwajalla'!F24,'25.09 Kira-Kyaliwajalla'!F24,'27.09 Kira-Kyaliwajala'!F24,'26.09 KYALIWAJALA-KIRA-24h'!F24,'28.09 KIRA-KYALIWAJALA-24h '!F24,'29.09 Kira-Kyaliwajala'!F24)</f>
        <v>11.428571428571429</v>
      </c>
      <c r="G24" s="48">
        <f>AVERAGE('23.09 Kira-Kyaliwalla'!G24,'24.09 Kira-Kyaliwajalla'!G24,'25.09 Kira-Kyaliwajalla'!G24,'27.09 Kira-Kyaliwajala'!G24,'26.09 KYALIWAJALA-KIRA-24h'!G24,'28.09 KIRA-KYALIWAJALA-24h '!G24,'29.09 Kira-Kyaliwajala'!G24)</f>
        <v>0</v>
      </c>
      <c r="H24" s="48">
        <f>AVERAGE('23.09 Kira-Kyaliwalla'!H24,'24.09 Kira-Kyaliwajalla'!H24,'25.09 Kira-Kyaliwajalla'!H24,'27.09 Kira-Kyaliwajala'!H24,'26.09 KYALIWAJALA-KIRA-24h'!H24,'28.09 KIRA-KYALIWAJALA-24h '!H24,'29.09 Kira-Kyaliwajala'!H24)</f>
        <v>0.14285714285714285</v>
      </c>
      <c r="I24" s="48">
        <f>AVERAGE('23.09 Kira-Kyaliwalla'!I24,'24.09 Kira-Kyaliwajalla'!I24,'25.09 Kira-Kyaliwajalla'!I24,'27.09 Kira-Kyaliwajala'!I24,'26.09 KYALIWAJALA-KIRA-24h'!I24,'28.09 KIRA-KYALIWAJALA-24h '!I24,'29.09 Kira-Kyaliwajala'!I24)</f>
        <v>5</v>
      </c>
      <c r="J24" s="48">
        <f>AVERAGE('23.09 Kira-Kyaliwalla'!J24,'24.09 Kira-Kyaliwajalla'!J24,'25.09 Kira-Kyaliwajalla'!J24,'27.09 Kira-Kyaliwajala'!J24,'26.09 KYALIWAJALA-KIRA-24h'!J24,'28.09 KIRA-KYALIWAJALA-24h '!J24,'29.09 Kira-Kyaliwajala'!J24)</f>
        <v>2</v>
      </c>
      <c r="K24" s="48">
        <f>AVERAGE('23.09 Kira-Kyaliwalla'!K24,'24.09 Kira-Kyaliwajalla'!K24,'25.09 Kira-Kyaliwajalla'!K24,'27.09 Kira-Kyaliwajala'!K24,'26.09 KYALIWAJALA-KIRA-24h'!K24,'28.09 KIRA-KYALIWAJALA-24h '!K24,'29.09 Kira-Kyaliwajala'!K24)</f>
        <v>0.7142857142857143</v>
      </c>
      <c r="L24" s="48">
        <f>AVERAGE('23.09 Kira-Kyaliwalla'!L24,'24.09 Kira-Kyaliwajalla'!L24,'25.09 Kira-Kyaliwajalla'!L24,'27.09 Kira-Kyaliwajala'!L24,'26.09 KYALIWAJALA-KIRA-24h'!L24,'28.09 KIRA-KYALIWAJALA-24h '!L24,'29.09 Kira-Kyaliwajala'!L24)</f>
        <v>0</v>
      </c>
      <c r="M24" s="48">
        <f>AVERAGE('23.09 Kira-Kyaliwalla'!M24,'24.09 Kira-Kyaliwajalla'!M24,'25.09 Kira-Kyaliwajalla'!M24,'27.09 Kira-Kyaliwajala'!M24,'26.09 KYALIWAJALA-KIRA-24h'!M24,'28.09 KIRA-KYALIWAJALA-24h '!M24,'29.09 Kira-Kyaliwajala'!M24)</f>
        <v>78.142857142857139</v>
      </c>
      <c r="N24" s="48">
        <f>AVERAGE('23.09 Kira-Kyaliwalla'!N24,'24.09 Kira-Kyaliwajalla'!N24,'25.09 Kira-Kyaliwajalla'!N24,'27.09 Kira-Kyaliwajala'!N24,'26.09 KYALIWAJALA-KIRA-24h'!N24,'28.09 KIRA-KYALIWAJALA-24h '!N24,'29.09 Kira-Kyaliwajala'!N24)</f>
        <v>0</v>
      </c>
      <c r="O24" s="15">
        <f t="shared" si="0"/>
        <v>79.142857142857125</v>
      </c>
      <c r="P24" s="15">
        <f t="shared" si="1"/>
        <v>157.28571428571428</v>
      </c>
      <c r="R24" s="1" t="s">
        <v>148</v>
      </c>
      <c r="S24" s="33">
        <f>SUM(C66:C69)</f>
        <v>58.5</v>
      </c>
      <c r="T24" s="33">
        <f t="shared" ref="T24:AF24" si="16">SUM(D66:D69)</f>
        <v>103.5</v>
      </c>
      <c r="U24" s="33">
        <f t="shared" si="16"/>
        <v>18.5</v>
      </c>
      <c r="V24" s="33">
        <f t="shared" si="16"/>
        <v>18.5</v>
      </c>
      <c r="W24" s="33">
        <f t="shared" si="16"/>
        <v>0</v>
      </c>
      <c r="X24" s="33">
        <f t="shared" si="16"/>
        <v>1</v>
      </c>
      <c r="Y24" s="33">
        <f t="shared" si="16"/>
        <v>8.5</v>
      </c>
      <c r="Z24" s="33">
        <f t="shared" si="16"/>
        <v>1.5</v>
      </c>
      <c r="AA24" s="33">
        <f t="shared" si="16"/>
        <v>0</v>
      </c>
      <c r="AB24" s="33">
        <f t="shared" si="16"/>
        <v>0</v>
      </c>
      <c r="AC24" s="33">
        <f t="shared" si="16"/>
        <v>195.5</v>
      </c>
      <c r="AD24" s="33">
        <f t="shared" si="16"/>
        <v>0</v>
      </c>
      <c r="AE24" s="55">
        <f t="shared" si="16"/>
        <v>210</v>
      </c>
      <c r="AF24" s="55">
        <f t="shared" si="16"/>
        <v>405.5</v>
      </c>
    </row>
    <row r="25" spans="2:32" ht="23.1" customHeight="1" x14ac:dyDescent="0.25">
      <c r="B25" s="22" t="s">
        <v>52</v>
      </c>
      <c r="C25" s="48">
        <f>AVERAGE('23.09 Kira-Kyaliwalla'!C25,'24.09 Kira-Kyaliwajalla'!C25,'25.09 Kira-Kyaliwajalla'!C25,'27.09 Kira-Kyaliwajala'!C25,'26.09 KYALIWAJALA-KIRA-24h'!C25,'28.09 KIRA-KYALIWAJALA-24h '!C25,'29.09 Kira-Kyaliwajala'!C25)</f>
        <v>31</v>
      </c>
      <c r="D25" s="48">
        <f>AVERAGE('23.09 Kira-Kyaliwalla'!D25,'24.09 Kira-Kyaliwajalla'!D25,'25.09 Kira-Kyaliwajalla'!D25,'27.09 Kira-Kyaliwajala'!D25,'26.09 KYALIWAJALA-KIRA-24h'!D25,'28.09 KIRA-KYALIWAJALA-24h '!D25,'29.09 Kira-Kyaliwajala'!D25)</f>
        <v>21.428571428571427</v>
      </c>
      <c r="E25" s="48">
        <f>AVERAGE('23.09 Kira-Kyaliwalla'!E25,'24.09 Kira-Kyaliwajalla'!E25,'25.09 Kira-Kyaliwajalla'!E25,'27.09 Kira-Kyaliwajala'!E25,'26.09 KYALIWAJALA-KIRA-24h'!E25,'28.09 KIRA-KYALIWAJALA-24h '!E25,'29.09 Kira-Kyaliwajala'!E25)</f>
        <v>5.2857142857142856</v>
      </c>
      <c r="F25" s="48">
        <f>AVERAGE('23.09 Kira-Kyaliwalla'!F25,'24.09 Kira-Kyaliwajalla'!F25,'25.09 Kira-Kyaliwajalla'!F25,'27.09 Kira-Kyaliwajala'!F25,'26.09 KYALIWAJALA-KIRA-24h'!F25,'28.09 KIRA-KYALIWAJALA-24h '!F25,'29.09 Kira-Kyaliwajala'!F25)</f>
        <v>14.285714285714286</v>
      </c>
      <c r="G25" s="48">
        <f>AVERAGE('23.09 Kira-Kyaliwalla'!G25,'24.09 Kira-Kyaliwajalla'!G25,'25.09 Kira-Kyaliwajalla'!G25,'27.09 Kira-Kyaliwajala'!G25,'26.09 KYALIWAJALA-KIRA-24h'!G25,'28.09 KIRA-KYALIWAJALA-24h '!G25,'29.09 Kira-Kyaliwajala'!G25)</f>
        <v>0.14285714285714285</v>
      </c>
      <c r="H25" s="48">
        <f>AVERAGE('23.09 Kira-Kyaliwalla'!H25,'24.09 Kira-Kyaliwajalla'!H25,'25.09 Kira-Kyaliwajalla'!H25,'27.09 Kira-Kyaliwajala'!H25,'26.09 KYALIWAJALA-KIRA-24h'!H25,'28.09 KIRA-KYALIWAJALA-24h '!H25,'29.09 Kira-Kyaliwajala'!H25)</f>
        <v>0.14285714285714285</v>
      </c>
      <c r="I25" s="48">
        <f>AVERAGE('23.09 Kira-Kyaliwalla'!I25,'24.09 Kira-Kyaliwajalla'!I25,'25.09 Kira-Kyaliwajalla'!I25,'27.09 Kira-Kyaliwajala'!I25,'26.09 KYALIWAJALA-KIRA-24h'!I25,'28.09 KIRA-KYALIWAJALA-24h '!I25,'29.09 Kira-Kyaliwajala'!I25)</f>
        <v>7.4285714285714288</v>
      </c>
      <c r="J25" s="48">
        <f>AVERAGE('23.09 Kira-Kyaliwalla'!J25,'24.09 Kira-Kyaliwajalla'!J25,'25.09 Kira-Kyaliwajalla'!J25,'27.09 Kira-Kyaliwajala'!J25,'26.09 KYALIWAJALA-KIRA-24h'!J25,'28.09 KIRA-KYALIWAJALA-24h '!J25,'29.09 Kira-Kyaliwajala'!J25)</f>
        <v>1.4285714285714286</v>
      </c>
      <c r="K25" s="48">
        <f>AVERAGE('23.09 Kira-Kyaliwalla'!K25,'24.09 Kira-Kyaliwajalla'!K25,'25.09 Kira-Kyaliwajalla'!K25,'27.09 Kira-Kyaliwajala'!K25,'26.09 KYALIWAJALA-KIRA-24h'!K25,'28.09 KIRA-KYALIWAJALA-24h '!K25,'29.09 Kira-Kyaliwajala'!K25)</f>
        <v>0.5714285714285714</v>
      </c>
      <c r="L25" s="48">
        <f>AVERAGE('23.09 Kira-Kyaliwalla'!L25,'24.09 Kira-Kyaliwajalla'!L25,'25.09 Kira-Kyaliwajalla'!L25,'27.09 Kira-Kyaliwajala'!L25,'26.09 KYALIWAJALA-KIRA-24h'!L25,'28.09 KIRA-KYALIWAJALA-24h '!L25,'29.09 Kira-Kyaliwajala'!L25)</f>
        <v>0</v>
      </c>
      <c r="M25" s="48">
        <f>AVERAGE('23.09 Kira-Kyaliwalla'!M25,'24.09 Kira-Kyaliwajalla'!M25,'25.09 Kira-Kyaliwajalla'!M25,'27.09 Kira-Kyaliwajala'!M25,'26.09 KYALIWAJALA-KIRA-24h'!M25,'28.09 KIRA-KYALIWAJALA-24h '!M25,'29.09 Kira-Kyaliwajala'!M25)</f>
        <v>83.142857142857139</v>
      </c>
      <c r="N25" s="48">
        <f>AVERAGE('23.09 Kira-Kyaliwalla'!N25,'24.09 Kira-Kyaliwajalla'!N25,'25.09 Kira-Kyaliwajalla'!N25,'27.09 Kira-Kyaliwajala'!N25,'26.09 KYALIWAJALA-KIRA-24h'!N25,'28.09 KIRA-KYALIWAJALA-24h '!N25,'29.09 Kira-Kyaliwajala'!N25)</f>
        <v>0</v>
      </c>
      <c r="O25" s="15">
        <f t="shared" si="0"/>
        <v>81.714285714285708</v>
      </c>
      <c r="P25" s="15">
        <f t="shared" si="1"/>
        <v>164.85714285714283</v>
      </c>
      <c r="R25" s="1" t="s">
        <v>149</v>
      </c>
      <c r="S25" s="33">
        <f>SUM(C70:C73)</f>
        <v>44.5</v>
      </c>
      <c r="T25" s="33">
        <f t="shared" ref="T25:AF25" si="17">SUM(D70:D73)</f>
        <v>80.5</v>
      </c>
      <c r="U25" s="33">
        <f t="shared" si="17"/>
        <v>11.5</v>
      </c>
      <c r="V25" s="33">
        <f t="shared" si="17"/>
        <v>9.5</v>
      </c>
      <c r="W25" s="33">
        <f t="shared" si="17"/>
        <v>0</v>
      </c>
      <c r="X25" s="33">
        <f t="shared" si="17"/>
        <v>0</v>
      </c>
      <c r="Y25" s="33">
        <f t="shared" si="17"/>
        <v>3.5</v>
      </c>
      <c r="Z25" s="33">
        <f t="shared" si="17"/>
        <v>2</v>
      </c>
      <c r="AA25" s="33">
        <f t="shared" si="17"/>
        <v>0</v>
      </c>
      <c r="AB25" s="33">
        <f t="shared" si="17"/>
        <v>0</v>
      </c>
      <c r="AC25" s="33">
        <f t="shared" si="17"/>
        <v>147</v>
      </c>
      <c r="AD25" s="33">
        <f t="shared" si="17"/>
        <v>0</v>
      </c>
      <c r="AE25" s="55">
        <f t="shared" si="17"/>
        <v>151.5</v>
      </c>
      <c r="AF25" s="55">
        <f t="shared" si="17"/>
        <v>298.5</v>
      </c>
    </row>
    <row r="26" spans="2:32" ht="23.1" customHeight="1" x14ac:dyDescent="0.25">
      <c r="B26" s="22" t="s">
        <v>53</v>
      </c>
      <c r="C26" s="48">
        <f>AVERAGE('23.09 Kira-Kyaliwalla'!C26,'24.09 Kira-Kyaliwajalla'!C26,'25.09 Kira-Kyaliwajalla'!C26,'27.09 Kira-Kyaliwajala'!C26,'26.09 KYALIWAJALA-KIRA-24h'!C26,'28.09 KIRA-KYALIWAJALA-24h '!C26,'29.09 Kira-Kyaliwajala'!C26)</f>
        <v>32.714285714285715</v>
      </c>
      <c r="D26" s="48">
        <f>AVERAGE('23.09 Kira-Kyaliwalla'!D26,'24.09 Kira-Kyaliwajalla'!D26,'25.09 Kira-Kyaliwajalla'!D26,'27.09 Kira-Kyaliwajala'!D26,'26.09 KYALIWAJALA-KIRA-24h'!D26,'28.09 KIRA-KYALIWAJALA-24h '!D26,'29.09 Kira-Kyaliwajala'!D26)</f>
        <v>26.142857142857142</v>
      </c>
      <c r="E26" s="48">
        <f>AVERAGE('23.09 Kira-Kyaliwalla'!E26,'24.09 Kira-Kyaliwajalla'!E26,'25.09 Kira-Kyaliwajalla'!E26,'27.09 Kira-Kyaliwajala'!E26,'26.09 KYALIWAJALA-KIRA-24h'!E26,'28.09 KIRA-KYALIWAJALA-24h '!E26,'29.09 Kira-Kyaliwajala'!E26)</f>
        <v>6.1428571428571432</v>
      </c>
      <c r="F26" s="48">
        <f>AVERAGE('23.09 Kira-Kyaliwalla'!F26,'24.09 Kira-Kyaliwajalla'!F26,'25.09 Kira-Kyaliwajalla'!F26,'27.09 Kira-Kyaliwajala'!F26,'26.09 KYALIWAJALA-KIRA-24h'!F26,'28.09 KIRA-KYALIWAJALA-24h '!F26,'29.09 Kira-Kyaliwajala'!F26)</f>
        <v>11.142857142857142</v>
      </c>
      <c r="G26" s="48">
        <f>AVERAGE('23.09 Kira-Kyaliwalla'!G26,'24.09 Kira-Kyaliwajalla'!G26,'25.09 Kira-Kyaliwajalla'!G26,'27.09 Kira-Kyaliwajala'!G26,'26.09 KYALIWAJALA-KIRA-24h'!G26,'28.09 KIRA-KYALIWAJALA-24h '!G26,'29.09 Kira-Kyaliwajala'!G26)</f>
        <v>0.2857142857142857</v>
      </c>
      <c r="H26" s="48">
        <f>AVERAGE('23.09 Kira-Kyaliwalla'!H26,'24.09 Kira-Kyaliwajalla'!H26,'25.09 Kira-Kyaliwajalla'!H26,'27.09 Kira-Kyaliwajala'!H26,'26.09 KYALIWAJALA-KIRA-24h'!H26,'28.09 KIRA-KYALIWAJALA-24h '!H26,'29.09 Kira-Kyaliwajala'!H26)</f>
        <v>0</v>
      </c>
      <c r="I26" s="48">
        <f>AVERAGE('23.09 Kira-Kyaliwalla'!I26,'24.09 Kira-Kyaliwajalla'!I26,'25.09 Kira-Kyaliwajalla'!I26,'27.09 Kira-Kyaliwajala'!I26,'26.09 KYALIWAJALA-KIRA-24h'!I26,'28.09 KIRA-KYALIWAJALA-24h '!I26,'29.09 Kira-Kyaliwajala'!I26)</f>
        <v>9.1428571428571423</v>
      </c>
      <c r="J26" s="48">
        <f>AVERAGE('23.09 Kira-Kyaliwalla'!J26,'24.09 Kira-Kyaliwajalla'!J26,'25.09 Kira-Kyaliwajalla'!J26,'27.09 Kira-Kyaliwajala'!J26,'26.09 KYALIWAJALA-KIRA-24h'!J26,'28.09 KIRA-KYALIWAJALA-24h '!J26,'29.09 Kira-Kyaliwajala'!J26)</f>
        <v>2</v>
      </c>
      <c r="K26" s="48">
        <f>AVERAGE('23.09 Kira-Kyaliwalla'!K26,'24.09 Kira-Kyaliwajalla'!K26,'25.09 Kira-Kyaliwajalla'!K26,'27.09 Kira-Kyaliwajala'!K26,'26.09 KYALIWAJALA-KIRA-24h'!K26,'28.09 KIRA-KYALIWAJALA-24h '!K26,'29.09 Kira-Kyaliwajala'!K26)</f>
        <v>0.14285714285714285</v>
      </c>
      <c r="L26" s="48">
        <f>AVERAGE('23.09 Kira-Kyaliwalla'!L26,'24.09 Kira-Kyaliwajalla'!L26,'25.09 Kira-Kyaliwajalla'!L26,'27.09 Kira-Kyaliwajala'!L26,'26.09 KYALIWAJALA-KIRA-24h'!L26,'28.09 KIRA-KYALIWAJALA-24h '!L26,'29.09 Kira-Kyaliwajala'!L26)</f>
        <v>0.14285714285714285</v>
      </c>
      <c r="M26" s="48">
        <f>AVERAGE('23.09 Kira-Kyaliwalla'!M26,'24.09 Kira-Kyaliwajalla'!M26,'25.09 Kira-Kyaliwajalla'!M26,'27.09 Kira-Kyaliwajala'!M26,'26.09 KYALIWAJALA-KIRA-24h'!M26,'28.09 KIRA-KYALIWAJALA-24h '!M26,'29.09 Kira-Kyaliwajala'!M26)</f>
        <v>92.857142857142861</v>
      </c>
      <c r="N26" s="48">
        <f>AVERAGE('23.09 Kira-Kyaliwalla'!N26,'24.09 Kira-Kyaliwajalla'!N26,'25.09 Kira-Kyaliwajalla'!N26,'27.09 Kira-Kyaliwajala'!N26,'26.09 KYALIWAJALA-KIRA-24h'!N26,'28.09 KIRA-KYALIWAJALA-24h '!N26,'29.09 Kira-Kyaliwajala'!N26)</f>
        <v>0</v>
      </c>
      <c r="O26" s="15">
        <f t="shared" si="0"/>
        <v>87.857142857142847</v>
      </c>
      <c r="P26" s="15">
        <f t="shared" si="1"/>
        <v>180.71428571428572</v>
      </c>
      <c r="R26" s="1" t="s">
        <v>150</v>
      </c>
      <c r="S26" s="33">
        <f>SUM(C74:C77)</f>
        <v>44</v>
      </c>
      <c r="T26" s="33">
        <f t="shared" ref="T26:AF26" si="18">SUM(D74:D77)</f>
        <v>67.5</v>
      </c>
      <c r="U26" s="33">
        <f t="shared" si="18"/>
        <v>9.5</v>
      </c>
      <c r="V26" s="33">
        <f t="shared" si="18"/>
        <v>7</v>
      </c>
      <c r="W26" s="33">
        <f t="shared" si="18"/>
        <v>0</v>
      </c>
      <c r="X26" s="33">
        <f t="shared" si="18"/>
        <v>1</v>
      </c>
      <c r="Y26" s="33">
        <f t="shared" si="18"/>
        <v>5</v>
      </c>
      <c r="Z26" s="33">
        <f t="shared" si="18"/>
        <v>2</v>
      </c>
      <c r="AA26" s="33">
        <f t="shared" si="18"/>
        <v>0</v>
      </c>
      <c r="AB26" s="33">
        <f t="shared" si="18"/>
        <v>0</v>
      </c>
      <c r="AC26" s="33">
        <f t="shared" si="18"/>
        <v>105</v>
      </c>
      <c r="AD26" s="33">
        <f t="shared" si="18"/>
        <v>0</v>
      </c>
      <c r="AE26" s="55">
        <f t="shared" si="18"/>
        <v>136</v>
      </c>
      <c r="AF26" s="55">
        <f t="shared" si="18"/>
        <v>241</v>
      </c>
    </row>
    <row r="27" spans="2:32" ht="23.1" customHeight="1" x14ac:dyDescent="0.25">
      <c r="B27" s="22" t="s">
        <v>54</v>
      </c>
      <c r="C27" s="48">
        <f>AVERAGE('23.09 Kira-Kyaliwalla'!C27,'24.09 Kira-Kyaliwajalla'!C27,'25.09 Kira-Kyaliwajalla'!C27,'27.09 Kira-Kyaliwajala'!C27,'26.09 KYALIWAJALA-KIRA-24h'!C27,'28.09 KIRA-KYALIWAJALA-24h '!C27,'29.09 Kira-Kyaliwajala'!C27)</f>
        <v>27.428571428571427</v>
      </c>
      <c r="D27" s="48">
        <f>AVERAGE('23.09 Kira-Kyaliwalla'!D27,'24.09 Kira-Kyaliwajalla'!D27,'25.09 Kira-Kyaliwajalla'!D27,'27.09 Kira-Kyaliwajala'!D27,'26.09 KYALIWAJALA-KIRA-24h'!D27,'28.09 KIRA-KYALIWAJALA-24h '!D27,'29.09 Kira-Kyaliwajala'!D27)</f>
        <v>25.857142857142858</v>
      </c>
      <c r="E27" s="48">
        <f>AVERAGE('23.09 Kira-Kyaliwalla'!E27,'24.09 Kira-Kyaliwajalla'!E27,'25.09 Kira-Kyaliwajalla'!E27,'27.09 Kira-Kyaliwajala'!E27,'26.09 KYALIWAJALA-KIRA-24h'!E27,'28.09 KIRA-KYALIWAJALA-24h '!E27,'29.09 Kira-Kyaliwajala'!E27)</f>
        <v>5.4285714285714288</v>
      </c>
      <c r="F27" s="48">
        <f>AVERAGE('23.09 Kira-Kyaliwalla'!F27,'24.09 Kira-Kyaliwajalla'!F27,'25.09 Kira-Kyaliwajalla'!F27,'27.09 Kira-Kyaliwajala'!F27,'26.09 KYALIWAJALA-KIRA-24h'!F27,'28.09 KIRA-KYALIWAJALA-24h '!F27,'29.09 Kira-Kyaliwajala'!F27)</f>
        <v>10.428571428571429</v>
      </c>
      <c r="G27" s="48">
        <f>AVERAGE('23.09 Kira-Kyaliwalla'!G27,'24.09 Kira-Kyaliwajalla'!G27,'25.09 Kira-Kyaliwajalla'!G27,'27.09 Kira-Kyaliwajala'!G27,'26.09 KYALIWAJALA-KIRA-24h'!G27,'28.09 KIRA-KYALIWAJALA-24h '!G27,'29.09 Kira-Kyaliwajala'!G27)</f>
        <v>0.5714285714285714</v>
      </c>
      <c r="H27" s="48">
        <f>AVERAGE('23.09 Kira-Kyaliwalla'!H27,'24.09 Kira-Kyaliwajalla'!H27,'25.09 Kira-Kyaliwajalla'!H27,'27.09 Kira-Kyaliwajala'!H27,'26.09 KYALIWAJALA-KIRA-24h'!H27,'28.09 KIRA-KYALIWAJALA-24h '!H27,'29.09 Kira-Kyaliwajala'!H27)</f>
        <v>0</v>
      </c>
      <c r="I27" s="48">
        <f>AVERAGE('23.09 Kira-Kyaliwalla'!I27,'24.09 Kira-Kyaliwajalla'!I27,'25.09 Kira-Kyaliwajalla'!I27,'27.09 Kira-Kyaliwajala'!I27,'26.09 KYALIWAJALA-KIRA-24h'!I27,'28.09 KIRA-KYALIWAJALA-24h '!I27,'29.09 Kira-Kyaliwajala'!I27)</f>
        <v>6.4285714285714288</v>
      </c>
      <c r="J27" s="48">
        <f>AVERAGE('23.09 Kira-Kyaliwalla'!J27,'24.09 Kira-Kyaliwajalla'!J27,'25.09 Kira-Kyaliwajalla'!J27,'27.09 Kira-Kyaliwajala'!J27,'26.09 KYALIWAJALA-KIRA-24h'!J27,'28.09 KIRA-KYALIWAJALA-24h '!J27,'29.09 Kira-Kyaliwajala'!J27)</f>
        <v>1.8571428571428572</v>
      </c>
      <c r="K27" s="48">
        <f>AVERAGE('23.09 Kira-Kyaliwalla'!K27,'24.09 Kira-Kyaliwajalla'!K27,'25.09 Kira-Kyaliwajalla'!K27,'27.09 Kira-Kyaliwajala'!K27,'26.09 KYALIWAJALA-KIRA-24h'!K27,'28.09 KIRA-KYALIWAJALA-24h '!K27,'29.09 Kira-Kyaliwajala'!K27)</f>
        <v>0.14285714285714285</v>
      </c>
      <c r="L27" s="48">
        <f>AVERAGE('23.09 Kira-Kyaliwalla'!L27,'24.09 Kira-Kyaliwajalla'!L27,'25.09 Kira-Kyaliwajalla'!L27,'27.09 Kira-Kyaliwajala'!L27,'26.09 KYALIWAJALA-KIRA-24h'!L27,'28.09 KIRA-KYALIWAJALA-24h '!L27,'29.09 Kira-Kyaliwajala'!L27)</f>
        <v>0</v>
      </c>
      <c r="M27" s="48">
        <f>AVERAGE('23.09 Kira-Kyaliwalla'!M27,'24.09 Kira-Kyaliwajalla'!M27,'25.09 Kira-Kyaliwajalla'!M27,'27.09 Kira-Kyaliwajala'!M27,'26.09 KYALIWAJALA-KIRA-24h'!M27,'28.09 KIRA-KYALIWAJALA-24h '!M27,'29.09 Kira-Kyaliwajala'!M27)</f>
        <v>79.857142857142861</v>
      </c>
      <c r="N27" s="48">
        <f>AVERAGE('23.09 Kira-Kyaliwalla'!N27,'24.09 Kira-Kyaliwajalla'!N27,'25.09 Kira-Kyaliwajalla'!N27,'27.09 Kira-Kyaliwajala'!N27,'26.09 KYALIWAJALA-KIRA-24h'!N27,'28.09 KIRA-KYALIWAJALA-24h '!N27,'29.09 Kira-Kyaliwajala'!N27)</f>
        <v>0</v>
      </c>
      <c r="O27" s="15">
        <f t="shared" si="0"/>
        <v>78.142857142857139</v>
      </c>
      <c r="P27" s="15">
        <f t="shared" si="1"/>
        <v>158</v>
      </c>
      <c r="R27" s="1" t="s">
        <v>151</v>
      </c>
      <c r="S27" s="33">
        <f>SUM(C78:C81)</f>
        <v>35.5</v>
      </c>
      <c r="T27" s="33">
        <f t="shared" ref="T27:AF27" si="19">SUM(D78:D81)</f>
        <v>27.5</v>
      </c>
      <c r="U27" s="33">
        <f t="shared" si="19"/>
        <v>5.5</v>
      </c>
      <c r="V27" s="33">
        <f t="shared" si="19"/>
        <v>4.5</v>
      </c>
      <c r="W27" s="33">
        <f t="shared" si="19"/>
        <v>0</v>
      </c>
      <c r="X27" s="33">
        <f t="shared" si="19"/>
        <v>0</v>
      </c>
      <c r="Y27" s="33">
        <f t="shared" si="19"/>
        <v>2.5</v>
      </c>
      <c r="Z27" s="33">
        <f t="shared" si="19"/>
        <v>0.5</v>
      </c>
      <c r="AA27" s="33">
        <f t="shared" si="19"/>
        <v>0</v>
      </c>
      <c r="AB27" s="33">
        <f t="shared" si="19"/>
        <v>0</v>
      </c>
      <c r="AC27" s="33">
        <f t="shared" si="19"/>
        <v>91</v>
      </c>
      <c r="AD27" s="33">
        <f t="shared" si="19"/>
        <v>0.5</v>
      </c>
      <c r="AE27" s="55">
        <f t="shared" si="19"/>
        <v>76.5</v>
      </c>
      <c r="AF27" s="55">
        <f t="shared" si="19"/>
        <v>167.5</v>
      </c>
    </row>
    <row r="28" spans="2:32" ht="23.1" customHeight="1" x14ac:dyDescent="0.25">
      <c r="B28" s="22" t="s">
        <v>55</v>
      </c>
      <c r="C28" s="48">
        <f>AVERAGE('23.09 Kira-Kyaliwalla'!C28,'24.09 Kira-Kyaliwajalla'!C28,'25.09 Kira-Kyaliwajalla'!C28,'27.09 Kira-Kyaliwajala'!C28,'26.09 KYALIWAJALA-KIRA-24h'!C28,'28.09 KIRA-KYALIWAJALA-24h '!C28,'29.09 Kira-Kyaliwajala'!C28)</f>
        <v>31.714285714285715</v>
      </c>
      <c r="D28" s="48">
        <f>AVERAGE('23.09 Kira-Kyaliwalla'!D28,'24.09 Kira-Kyaliwajalla'!D28,'25.09 Kira-Kyaliwajalla'!D28,'27.09 Kira-Kyaliwajala'!D28,'26.09 KYALIWAJALA-KIRA-24h'!D28,'28.09 KIRA-KYALIWAJALA-24h '!D28,'29.09 Kira-Kyaliwajala'!D28)</f>
        <v>23.142857142857142</v>
      </c>
      <c r="E28" s="48">
        <f>AVERAGE('23.09 Kira-Kyaliwalla'!E28,'24.09 Kira-Kyaliwajalla'!E28,'25.09 Kira-Kyaliwajalla'!E28,'27.09 Kira-Kyaliwajala'!E28,'26.09 KYALIWAJALA-KIRA-24h'!E28,'28.09 KIRA-KYALIWAJALA-24h '!E28,'29.09 Kira-Kyaliwajala'!E28)</f>
        <v>4.5714285714285712</v>
      </c>
      <c r="F28" s="48">
        <f>AVERAGE('23.09 Kira-Kyaliwalla'!F28,'24.09 Kira-Kyaliwajalla'!F28,'25.09 Kira-Kyaliwajalla'!F28,'27.09 Kira-Kyaliwajala'!F28,'26.09 KYALIWAJALA-KIRA-24h'!F28,'28.09 KIRA-KYALIWAJALA-24h '!F28,'29.09 Kira-Kyaliwajala'!F28)</f>
        <v>11.142857142857142</v>
      </c>
      <c r="G28" s="48">
        <f>AVERAGE('23.09 Kira-Kyaliwalla'!G28,'24.09 Kira-Kyaliwajalla'!G28,'25.09 Kira-Kyaliwajalla'!G28,'27.09 Kira-Kyaliwajala'!G28,'26.09 KYALIWAJALA-KIRA-24h'!G28,'28.09 KIRA-KYALIWAJALA-24h '!G28,'29.09 Kira-Kyaliwajala'!G28)</f>
        <v>0</v>
      </c>
      <c r="H28" s="48">
        <f>AVERAGE('23.09 Kira-Kyaliwalla'!H28,'24.09 Kira-Kyaliwajalla'!H28,'25.09 Kira-Kyaliwajalla'!H28,'27.09 Kira-Kyaliwajala'!H28,'26.09 KYALIWAJALA-KIRA-24h'!H28,'28.09 KIRA-KYALIWAJALA-24h '!H28,'29.09 Kira-Kyaliwajala'!H28)</f>
        <v>0.14285714285714285</v>
      </c>
      <c r="I28" s="48">
        <f>AVERAGE('23.09 Kira-Kyaliwalla'!I28,'24.09 Kira-Kyaliwajalla'!I28,'25.09 Kira-Kyaliwajalla'!I28,'27.09 Kira-Kyaliwajala'!I28,'26.09 KYALIWAJALA-KIRA-24h'!I28,'28.09 KIRA-KYALIWAJALA-24h '!I28,'29.09 Kira-Kyaliwajala'!I28)</f>
        <v>4.8571428571428568</v>
      </c>
      <c r="J28" s="48">
        <f>AVERAGE('23.09 Kira-Kyaliwalla'!J28,'24.09 Kira-Kyaliwajalla'!J28,'25.09 Kira-Kyaliwajalla'!J28,'27.09 Kira-Kyaliwajala'!J28,'26.09 KYALIWAJALA-KIRA-24h'!J28,'28.09 KIRA-KYALIWAJALA-24h '!J28,'29.09 Kira-Kyaliwajala'!J28)</f>
        <v>2</v>
      </c>
      <c r="K28" s="48">
        <f>AVERAGE('23.09 Kira-Kyaliwalla'!K28,'24.09 Kira-Kyaliwajalla'!K28,'25.09 Kira-Kyaliwajalla'!K28,'27.09 Kira-Kyaliwajala'!K28,'26.09 KYALIWAJALA-KIRA-24h'!K28,'28.09 KIRA-KYALIWAJALA-24h '!K28,'29.09 Kira-Kyaliwajala'!K28)</f>
        <v>0.42857142857142855</v>
      </c>
      <c r="L28" s="48">
        <f>AVERAGE('23.09 Kira-Kyaliwalla'!L28,'24.09 Kira-Kyaliwajalla'!L28,'25.09 Kira-Kyaliwajalla'!L28,'27.09 Kira-Kyaliwajala'!L28,'26.09 KYALIWAJALA-KIRA-24h'!L28,'28.09 KIRA-KYALIWAJALA-24h '!L28,'29.09 Kira-Kyaliwajala'!L28)</f>
        <v>0.5714285714285714</v>
      </c>
      <c r="M28" s="48">
        <f>AVERAGE('23.09 Kira-Kyaliwalla'!M28,'24.09 Kira-Kyaliwajalla'!M28,'25.09 Kira-Kyaliwajalla'!M28,'27.09 Kira-Kyaliwajala'!M28,'26.09 KYALIWAJALA-KIRA-24h'!M28,'28.09 KIRA-KYALIWAJALA-24h '!M28,'29.09 Kira-Kyaliwajala'!M28)</f>
        <v>80.571428571428569</v>
      </c>
      <c r="N28" s="48">
        <f>AVERAGE('23.09 Kira-Kyaliwalla'!N28,'24.09 Kira-Kyaliwajalla'!N28,'25.09 Kira-Kyaliwajalla'!N28,'27.09 Kira-Kyaliwajala'!N28,'26.09 KYALIWAJALA-KIRA-24h'!N28,'28.09 KIRA-KYALIWAJALA-24h '!N28,'29.09 Kira-Kyaliwajala'!N28)</f>
        <v>0</v>
      </c>
      <c r="O28" s="15">
        <f t="shared" si="0"/>
        <v>78.571428571428569</v>
      </c>
      <c r="P28" s="15">
        <f t="shared" si="1"/>
        <v>159.14285714285714</v>
      </c>
      <c r="R28" s="1" t="s">
        <v>152</v>
      </c>
      <c r="S28" s="33">
        <f>SUM(C82:C85)</f>
        <v>13.5</v>
      </c>
      <c r="T28" s="33">
        <f t="shared" ref="T28:AF28" si="20">SUM(D82:D85)</f>
        <v>8</v>
      </c>
      <c r="U28" s="33">
        <f t="shared" si="20"/>
        <v>4</v>
      </c>
      <c r="V28" s="33">
        <f t="shared" si="20"/>
        <v>2</v>
      </c>
      <c r="W28" s="33">
        <f t="shared" si="20"/>
        <v>1.5</v>
      </c>
      <c r="X28" s="33">
        <f t="shared" si="20"/>
        <v>0</v>
      </c>
      <c r="Y28" s="33">
        <f t="shared" si="20"/>
        <v>1</v>
      </c>
      <c r="Z28" s="33">
        <f t="shared" si="20"/>
        <v>0.5</v>
      </c>
      <c r="AA28" s="33">
        <f t="shared" si="20"/>
        <v>0</v>
      </c>
      <c r="AB28" s="33">
        <f t="shared" si="20"/>
        <v>0</v>
      </c>
      <c r="AC28" s="33">
        <f t="shared" si="20"/>
        <v>39.5</v>
      </c>
      <c r="AD28" s="33">
        <f t="shared" si="20"/>
        <v>0</v>
      </c>
      <c r="AE28" s="55">
        <f t="shared" si="20"/>
        <v>30.5</v>
      </c>
      <c r="AF28" s="55">
        <f t="shared" si="20"/>
        <v>70</v>
      </c>
    </row>
    <row r="29" spans="2:32" ht="23.1" customHeight="1" x14ac:dyDescent="0.25">
      <c r="B29" s="22" t="s">
        <v>56</v>
      </c>
      <c r="C29" s="48">
        <f>AVERAGE('23.09 Kira-Kyaliwalla'!C29,'24.09 Kira-Kyaliwajalla'!C29,'25.09 Kira-Kyaliwajalla'!C29,'27.09 Kira-Kyaliwajala'!C29,'26.09 KYALIWAJALA-KIRA-24h'!C29,'28.09 KIRA-KYALIWAJALA-24h '!C29,'29.09 Kira-Kyaliwajala'!C29)</f>
        <v>30.285714285714285</v>
      </c>
      <c r="D29" s="48">
        <f>AVERAGE('23.09 Kira-Kyaliwalla'!D29,'24.09 Kira-Kyaliwajalla'!D29,'25.09 Kira-Kyaliwajalla'!D29,'27.09 Kira-Kyaliwajala'!D29,'26.09 KYALIWAJALA-KIRA-24h'!D29,'28.09 KIRA-KYALIWAJALA-24h '!D29,'29.09 Kira-Kyaliwajala'!D29)</f>
        <v>21.857142857142858</v>
      </c>
      <c r="E29" s="48">
        <f>AVERAGE('23.09 Kira-Kyaliwalla'!E29,'24.09 Kira-Kyaliwajalla'!E29,'25.09 Kira-Kyaliwajalla'!E29,'27.09 Kira-Kyaliwajala'!E29,'26.09 KYALIWAJALA-KIRA-24h'!E29,'28.09 KIRA-KYALIWAJALA-24h '!E29,'29.09 Kira-Kyaliwajala'!E29)</f>
        <v>5.5714285714285712</v>
      </c>
      <c r="F29" s="48">
        <f>AVERAGE('23.09 Kira-Kyaliwalla'!F29,'24.09 Kira-Kyaliwajalla'!F29,'25.09 Kira-Kyaliwajalla'!F29,'27.09 Kira-Kyaliwajala'!F29,'26.09 KYALIWAJALA-KIRA-24h'!F29,'28.09 KIRA-KYALIWAJALA-24h '!F29,'29.09 Kira-Kyaliwajala'!F29)</f>
        <v>10.571428571428571</v>
      </c>
      <c r="G29" s="48">
        <f>AVERAGE('23.09 Kira-Kyaliwalla'!G29,'24.09 Kira-Kyaliwajalla'!G29,'25.09 Kira-Kyaliwajalla'!G29,'27.09 Kira-Kyaliwajala'!G29,'26.09 KYALIWAJALA-KIRA-24h'!G29,'28.09 KIRA-KYALIWAJALA-24h '!G29,'29.09 Kira-Kyaliwajala'!G29)</f>
        <v>0.42857142857142855</v>
      </c>
      <c r="H29" s="48">
        <f>AVERAGE('23.09 Kira-Kyaliwalla'!H29,'24.09 Kira-Kyaliwajalla'!H29,'25.09 Kira-Kyaliwajalla'!H29,'27.09 Kira-Kyaliwajala'!H29,'26.09 KYALIWAJALA-KIRA-24h'!H29,'28.09 KIRA-KYALIWAJALA-24h '!H29,'29.09 Kira-Kyaliwajala'!H29)</f>
        <v>0</v>
      </c>
      <c r="I29" s="48">
        <f>AVERAGE('23.09 Kira-Kyaliwalla'!I29,'24.09 Kira-Kyaliwajalla'!I29,'25.09 Kira-Kyaliwajalla'!I29,'27.09 Kira-Kyaliwajala'!I29,'26.09 KYALIWAJALA-KIRA-24h'!I29,'28.09 KIRA-KYALIWAJALA-24h '!I29,'29.09 Kira-Kyaliwajala'!I29)</f>
        <v>6.5714285714285712</v>
      </c>
      <c r="J29" s="48">
        <f>AVERAGE('23.09 Kira-Kyaliwalla'!J29,'24.09 Kira-Kyaliwajalla'!J29,'25.09 Kira-Kyaliwajalla'!J29,'27.09 Kira-Kyaliwajala'!J29,'26.09 KYALIWAJALA-KIRA-24h'!J29,'28.09 KIRA-KYALIWAJALA-24h '!J29,'29.09 Kira-Kyaliwajala'!J29)</f>
        <v>1.4285714285714286</v>
      </c>
      <c r="K29" s="48">
        <f>AVERAGE('23.09 Kira-Kyaliwalla'!K29,'24.09 Kira-Kyaliwajalla'!K29,'25.09 Kira-Kyaliwajalla'!K29,'27.09 Kira-Kyaliwajala'!K29,'26.09 KYALIWAJALA-KIRA-24h'!K29,'28.09 KIRA-KYALIWAJALA-24h '!K29,'29.09 Kira-Kyaliwajala'!K29)</f>
        <v>2.4285714285714284</v>
      </c>
      <c r="L29" s="48">
        <f>AVERAGE('23.09 Kira-Kyaliwalla'!L29,'24.09 Kira-Kyaliwajalla'!L29,'25.09 Kira-Kyaliwajalla'!L29,'27.09 Kira-Kyaliwajala'!L29,'26.09 KYALIWAJALA-KIRA-24h'!L29,'28.09 KIRA-KYALIWAJALA-24h '!L29,'29.09 Kira-Kyaliwajala'!L29)</f>
        <v>0.42857142857142855</v>
      </c>
      <c r="M29" s="48">
        <f>AVERAGE('23.09 Kira-Kyaliwalla'!M29,'24.09 Kira-Kyaliwajalla'!M29,'25.09 Kira-Kyaliwajalla'!M29,'27.09 Kira-Kyaliwajala'!M29,'26.09 KYALIWAJALA-KIRA-24h'!M29,'28.09 KIRA-KYALIWAJALA-24h '!M29,'29.09 Kira-Kyaliwajala'!M29)</f>
        <v>66.571428571428569</v>
      </c>
      <c r="N29" s="48">
        <f>AVERAGE('23.09 Kira-Kyaliwalla'!N29,'24.09 Kira-Kyaliwajalla'!N29,'25.09 Kira-Kyaliwajalla'!N29,'27.09 Kira-Kyaliwajala'!N29,'26.09 KYALIWAJALA-KIRA-24h'!N29,'28.09 KIRA-KYALIWAJALA-24h '!N29,'29.09 Kira-Kyaliwajala'!N29)</f>
        <v>0</v>
      </c>
      <c r="O29" s="15">
        <f t="shared" si="0"/>
        <v>79.571428571428569</v>
      </c>
      <c r="P29" s="15">
        <f t="shared" si="1"/>
        <v>146.14285714285714</v>
      </c>
      <c r="R29" s="1" t="s">
        <v>153</v>
      </c>
      <c r="S29" s="33">
        <f>SUM(C86:C89)</f>
        <v>13.5</v>
      </c>
      <c r="T29" s="33">
        <f t="shared" ref="T29:AF29" si="21">SUM(D86:D89)</f>
        <v>3</v>
      </c>
      <c r="U29" s="33">
        <f t="shared" si="21"/>
        <v>2</v>
      </c>
      <c r="V29" s="33">
        <f t="shared" si="21"/>
        <v>1.5</v>
      </c>
      <c r="W29" s="33">
        <f t="shared" si="21"/>
        <v>0</v>
      </c>
      <c r="X29" s="33">
        <f t="shared" si="21"/>
        <v>0</v>
      </c>
      <c r="Y29" s="33">
        <f t="shared" si="21"/>
        <v>1</v>
      </c>
      <c r="Z29" s="33">
        <f t="shared" si="21"/>
        <v>1.5</v>
      </c>
      <c r="AA29" s="33">
        <f t="shared" si="21"/>
        <v>0</v>
      </c>
      <c r="AB29" s="33">
        <f t="shared" si="21"/>
        <v>0</v>
      </c>
      <c r="AC29" s="33">
        <f t="shared" si="21"/>
        <v>32</v>
      </c>
      <c r="AD29" s="33">
        <f t="shared" si="21"/>
        <v>0</v>
      </c>
      <c r="AE29" s="55">
        <f t="shared" si="21"/>
        <v>22.5</v>
      </c>
      <c r="AF29" s="55">
        <f t="shared" si="21"/>
        <v>54.5</v>
      </c>
    </row>
    <row r="30" spans="2:32" ht="23.1" customHeight="1" x14ac:dyDescent="0.25">
      <c r="B30" s="22" t="s">
        <v>57</v>
      </c>
      <c r="C30" s="48">
        <f>AVERAGE('23.09 Kira-Kyaliwalla'!C30,'24.09 Kira-Kyaliwajalla'!C30,'25.09 Kira-Kyaliwajalla'!C30,'27.09 Kira-Kyaliwajala'!C30,'26.09 KYALIWAJALA-KIRA-24h'!C30,'28.09 KIRA-KYALIWAJALA-24h '!C30,'29.09 Kira-Kyaliwajala'!C30)</f>
        <v>32.857142857142854</v>
      </c>
      <c r="D30" s="48">
        <f>AVERAGE('23.09 Kira-Kyaliwalla'!D30,'24.09 Kira-Kyaliwajalla'!D30,'25.09 Kira-Kyaliwajalla'!D30,'27.09 Kira-Kyaliwajala'!D30,'26.09 KYALIWAJALA-KIRA-24h'!D30,'28.09 KIRA-KYALIWAJALA-24h '!D30,'29.09 Kira-Kyaliwajala'!D30)</f>
        <v>18.714285714285715</v>
      </c>
      <c r="E30" s="48">
        <f>AVERAGE('23.09 Kira-Kyaliwalla'!E30,'24.09 Kira-Kyaliwajalla'!E30,'25.09 Kira-Kyaliwajalla'!E30,'27.09 Kira-Kyaliwajala'!E30,'26.09 KYALIWAJALA-KIRA-24h'!E30,'28.09 KIRA-KYALIWAJALA-24h '!E30,'29.09 Kira-Kyaliwajala'!E30)</f>
        <v>4.4285714285714288</v>
      </c>
      <c r="F30" s="48">
        <f>AVERAGE('23.09 Kira-Kyaliwalla'!F30,'24.09 Kira-Kyaliwajalla'!F30,'25.09 Kira-Kyaliwajalla'!F30,'27.09 Kira-Kyaliwajala'!F30,'26.09 KYALIWAJALA-KIRA-24h'!F30,'28.09 KIRA-KYALIWAJALA-24h '!F30,'29.09 Kira-Kyaliwajala'!F30)</f>
        <v>11</v>
      </c>
      <c r="G30" s="48">
        <f>AVERAGE('23.09 Kira-Kyaliwalla'!G30,'24.09 Kira-Kyaliwajalla'!G30,'25.09 Kira-Kyaliwajalla'!G30,'27.09 Kira-Kyaliwajala'!G30,'26.09 KYALIWAJALA-KIRA-24h'!G30,'28.09 KIRA-KYALIWAJALA-24h '!G30,'29.09 Kira-Kyaliwajala'!G30)</f>
        <v>0.7142857142857143</v>
      </c>
      <c r="H30" s="48">
        <f>AVERAGE('23.09 Kira-Kyaliwalla'!H30,'24.09 Kira-Kyaliwajalla'!H30,'25.09 Kira-Kyaliwajalla'!H30,'27.09 Kira-Kyaliwajala'!H30,'26.09 KYALIWAJALA-KIRA-24h'!H30,'28.09 KIRA-KYALIWAJALA-24h '!H30,'29.09 Kira-Kyaliwajala'!H30)</f>
        <v>0.14285714285714285</v>
      </c>
      <c r="I30" s="48">
        <f>AVERAGE('23.09 Kira-Kyaliwalla'!I30,'24.09 Kira-Kyaliwajalla'!I30,'25.09 Kira-Kyaliwajalla'!I30,'27.09 Kira-Kyaliwajala'!I30,'26.09 KYALIWAJALA-KIRA-24h'!I30,'28.09 KIRA-KYALIWAJALA-24h '!I30,'29.09 Kira-Kyaliwajala'!I30)</f>
        <v>6.8571428571428568</v>
      </c>
      <c r="J30" s="48">
        <f>AVERAGE('23.09 Kira-Kyaliwalla'!J30,'24.09 Kira-Kyaliwajalla'!J30,'25.09 Kira-Kyaliwajalla'!J30,'27.09 Kira-Kyaliwajala'!J30,'26.09 KYALIWAJALA-KIRA-24h'!J30,'28.09 KIRA-KYALIWAJALA-24h '!J30,'29.09 Kira-Kyaliwajala'!J30)</f>
        <v>2.4285714285714284</v>
      </c>
      <c r="K30" s="48">
        <f>AVERAGE('23.09 Kira-Kyaliwalla'!K30,'24.09 Kira-Kyaliwajalla'!K30,'25.09 Kira-Kyaliwajalla'!K30,'27.09 Kira-Kyaliwajala'!K30,'26.09 KYALIWAJALA-KIRA-24h'!K30,'28.09 KIRA-KYALIWAJALA-24h '!K30,'29.09 Kira-Kyaliwajala'!K30)</f>
        <v>1.4285714285714286</v>
      </c>
      <c r="L30" s="48">
        <f>AVERAGE('23.09 Kira-Kyaliwalla'!L30,'24.09 Kira-Kyaliwajalla'!L30,'25.09 Kira-Kyaliwajalla'!L30,'27.09 Kira-Kyaliwajala'!L30,'26.09 KYALIWAJALA-KIRA-24h'!L30,'28.09 KIRA-KYALIWAJALA-24h '!L30,'29.09 Kira-Kyaliwajala'!L30)</f>
        <v>0</v>
      </c>
      <c r="M30" s="48">
        <f>AVERAGE('23.09 Kira-Kyaliwalla'!M30,'24.09 Kira-Kyaliwajalla'!M30,'25.09 Kira-Kyaliwajalla'!M30,'27.09 Kira-Kyaliwajala'!M30,'26.09 KYALIWAJALA-KIRA-24h'!M30,'28.09 KIRA-KYALIWAJALA-24h '!M30,'29.09 Kira-Kyaliwajala'!M30)</f>
        <v>65.285714285714292</v>
      </c>
      <c r="N30" s="48">
        <f>AVERAGE('23.09 Kira-Kyaliwalla'!N30,'24.09 Kira-Kyaliwajalla'!N30,'25.09 Kira-Kyaliwajalla'!N30,'27.09 Kira-Kyaliwajala'!N30,'26.09 KYALIWAJALA-KIRA-24h'!N30,'28.09 KIRA-KYALIWAJALA-24h '!N30,'29.09 Kira-Kyaliwajala'!N30)</f>
        <v>0</v>
      </c>
      <c r="O30" s="15">
        <f t="shared" si="0"/>
        <v>78.571428571428569</v>
      </c>
      <c r="P30" s="15">
        <f t="shared" si="1"/>
        <v>143.85714285714286</v>
      </c>
      <c r="R30" s="1" t="s">
        <v>154</v>
      </c>
      <c r="S30" s="33">
        <f>SUM(C90:C93)</f>
        <v>11</v>
      </c>
      <c r="T30" s="33">
        <f t="shared" ref="T30:AF30" si="22">SUM(D90:D93)</f>
        <v>7</v>
      </c>
      <c r="U30" s="33">
        <f t="shared" si="22"/>
        <v>3.5</v>
      </c>
      <c r="V30" s="33">
        <f t="shared" si="22"/>
        <v>2</v>
      </c>
      <c r="W30" s="33">
        <f t="shared" si="22"/>
        <v>0.5</v>
      </c>
      <c r="X30" s="33">
        <f t="shared" si="22"/>
        <v>0</v>
      </c>
      <c r="Y30" s="33">
        <f t="shared" si="22"/>
        <v>0</v>
      </c>
      <c r="Z30" s="33">
        <f t="shared" si="22"/>
        <v>0.5</v>
      </c>
      <c r="AA30" s="33">
        <f t="shared" si="22"/>
        <v>0</v>
      </c>
      <c r="AB30" s="33">
        <f t="shared" si="22"/>
        <v>0</v>
      </c>
      <c r="AC30" s="33">
        <f t="shared" si="22"/>
        <v>25</v>
      </c>
      <c r="AD30" s="33">
        <f t="shared" si="22"/>
        <v>0</v>
      </c>
      <c r="AE30" s="55">
        <f t="shared" si="22"/>
        <v>24.5</v>
      </c>
      <c r="AF30" s="55">
        <f t="shared" si="22"/>
        <v>49.5</v>
      </c>
    </row>
    <row r="31" spans="2:32" ht="23.1" customHeight="1" x14ac:dyDescent="0.25">
      <c r="B31" s="23" t="s">
        <v>58</v>
      </c>
      <c r="C31" s="48">
        <f>AVERAGE('23.09 Kira-Kyaliwalla'!C31,'24.09 Kira-Kyaliwajalla'!C31,'25.09 Kira-Kyaliwajalla'!C31,'27.09 Kira-Kyaliwajala'!C31,'26.09 KYALIWAJALA-KIRA-24h'!C31,'28.09 KIRA-KYALIWAJALA-24h '!C31,'29.09 Kira-Kyaliwajala'!C31)</f>
        <v>29.857142857142858</v>
      </c>
      <c r="D31" s="48">
        <f>AVERAGE('23.09 Kira-Kyaliwalla'!D31,'24.09 Kira-Kyaliwajalla'!D31,'25.09 Kira-Kyaliwajalla'!D31,'27.09 Kira-Kyaliwajala'!D31,'26.09 KYALIWAJALA-KIRA-24h'!D31,'28.09 KIRA-KYALIWAJALA-24h '!D31,'29.09 Kira-Kyaliwajala'!D31)</f>
        <v>22.857142857142858</v>
      </c>
      <c r="E31" s="48">
        <f>AVERAGE('23.09 Kira-Kyaliwalla'!E31,'24.09 Kira-Kyaliwajalla'!E31,'25.09 Kira-Kyaliwajalla'!E31,'27.09 Kira-Kyaliwajala'!E31,'26.09 KYALIWAJALA-KIRA-24h'!E31,'28.09 KIRA-KYALIWAJALA-24h '!E31,'29.09 Kira-Kyaliwajala'!E31)</f>
        <v>5.4285714285714288</v>
      </c>
      <c r="F31" s="48">
        <f>AVERAGE('23.09 Kira-Kyaliwalla'!F31,'24.09 Kira-Kyaliwajalla'!F31,'25.09 Kira-Kyaliwajalla'!F31,'27.09 Kira-Kyaliwajala'!F31,'26.09 KYALIWAJALA-KIRA-24h'!F31,'28.09 KIRA-KYALIWAJALA-24h '!F31,'29.09 Kira-Kyaliwajala'!F31)</f>
        <v>13.428571428571429</v>
      </c>
      <c r="G31" s="48">
        <f>AVERAGE('23.09 Kira-Kyaliwalla'!G31,'24.09 Kira-Kyaliwajalla'!G31,'25.09 Kira-Kyaliwajalla'!G31,'27.09 Kira-Kyaliwajala'!G31,'26.09 KYALIWAJALA-KIRA-24h'!G31,'28.09 KIRA-KYALIWAJALA-24h '!G31,'29.09 Kira-Kyaliwajala'!G31)</f>
        <v>0</v>
      </c>
      <c r="H31" s="48">
        <f>AVERAGE('23.09 Kira-Kyaliwalla'!H31,'24.09 Kira-Kyaliwajalla'!H31,'25.09 Kira-Kyaliwajalla'!H31,'27.09 Kira-Kyaliwajala'!H31,'26.09 KYALIWAJALA-KIRA-24h'!H31,'28.09 KIRA-KYALIWAJALA-24h '!H31,'29.09 Kira-Kyaliwajala'!H31)</f>
        <v>0</v>
      </c>
      <c r="I31" s="48">
        <f>AVERAGE('23.09 Kira-Kyaliwalla'!I31,'24.09 Kira-Kyaliwajalla'!I31,'25.09 Kira-Kyaliwajalla'!I31,'27.09 Kira-Kyaliwajala'!I31,'26.09 KYALIWAJALA-KIRA-24h'!I31,'28.09 KIRA-KYALIWAJALA-24h '!I31,'29.09 Kira-Kyaliwajala'!I31)</f>
        <v>8.4285714285714288</v>
      </c>
      <c r="J31" s="48">
        <f>AVERAGE('23.09 Kira-Kyaliwalla'!J31,'24.09 Kira-Kyaliwajalla'!J31,'25.09 Kira-Kyaliwajalla'!J31,'27.09 Kira-Kyaliwajala'!J31,'26.09 KYALIWAJALA-KIRA-24h'!J31,'28.09 KIRA-KYALIWAJALA-24h '!J31,'29.09 Kira-Kyaliwajala'!J31)</f>
        <v>2.2857142857142856</v>
      </c>
      <c r="K31" s="48">
        <f>AVERAGE('23.09 Kira-Kyaliwalla'!K31,'24.09 Kira-Kyaliwajalla'!K31,'25.09 Kira-Kyaliwajalla'!K31,'27.09 Kira-Kyaliwajala'!K31,'26.09 KYALIWAJALA-KIRA-24h'!K31,'28.09 KIRA-KYALIWAJALA-24h '!K31,'29.09 Kira-Kyaliwajala'!K31)</f>
        <v>0.2857142857142857</v>
      </c>
      <c r="L31" s="48">
        <f>AVERAGE('23.09 Kira-Kyaliwalla'!L31,'24.09 Kira-Kyaliwajalla'!L31,'25.09 Kira-Kyaliwajalla'!L31,'27.09 Kira-Kyaliwajala'!L31,'26.09 KYALIWAJALA-KIRA-24h'!L31,'28.09 KIRA-KYALIWAJALA-24h '!L31,'29.09 Kira-Kyaliwajala'!L31)</f>
        <v>0.14285714285714285</v>
      </c>
      <c r="M31" s="48">
        <f>AVERAGE('23.09 Kira-Kyaliwalla'!M31,'24.09 Kira-Kyaliwajalla'!M31,'25.09 Kira-Kyaliwajalla'!M31,'27.09 Kira-Kyaliwajala'!M31,'26.09 KYALIWAJALA-KIRA-24h'!M31,'28.09 KIRA-KYALIWAJALA-24h '!M31,'29.09 Kira-Kyaliwajala'!M31)</f>
        <v>73.714285714285708</v>
      </c>
      <c r="N31" s="48">
        <f>AVERAGE('23.09 Kira-Kyaliwalla'!N31,'24.09 Kira-Kyaliwajalla'!N31,'25.09 Kira-Kyaliwajalla'!N31,'27.09 Kira-Kyaliwajala'!N31,'26.09 KYALIWAJALA-KIRA-24h'!N31,'28.09 KIRA-KYALIWAJALA-24h '!N31,'29.09 Kira-Kyaliwajala'!N31)</f>
        <v>0</v>
      </c>
      <c r="O31" s="15">
        <f t="shared" si="0"/>
        <v>82.714285714285722</v>
      </c>
      <c r="P31" s="15">
        <f t="shared" si="1"/>
        <v>156.42857142857144</v>
      </c>
      <c r="R31" s="1" t="s">
        <v>155</v>
      </c>
      <c r="S31" s="33">
        <f>SUM(C94:C97)</f>
        <v>14.5</v>
      </c>
      <c r="T31" s="33">
        <f t="shared" ref="T31:AF31" si="23">SUM(D94:D97)</f>
        <v>13.5</v>
      </c>
      <c r="U31" s="33">
        <f t="shared" si="23"/>
        <v>0.5</v>
      </c>
      <c r="V31" s="33">
        <f t="shared" si="23"/>
        <v>6</v>
      </c>
      <c r="W31" s="33">
        <f t="shared" si="23"/>
        <v>0</v>
      </c>
      <c r="X31" s="33">
        <f t="shared" si="23"/>
        <v>0</v>
      </c>
      <c r="Y31" s="33">
        <f t="shared" si="23"/>
        <v>1.5</v>
      </c>
      <c r="Z31" s="33">
        <f t="shared" si="23"/>
        <v>0</v>
      </c>
      <c r="AA31" s="33">
        <f t="shared" si="23"/>
        <v>0</v>
      </c>
      <c r="AB31" s="33">
        <f t="shared" si="23"/>
        <v>0</v>
      </c>
      <c r="AC31" s="33">
        <f t="shared" si="23"/>
        <v>48.5</v>
      </c>
      <c r="AD31" s="33">
        <f t="shared" si="23"/>
        <v>0</v>
      </c>
      <c r="AE31" s="55">
        <f t="shared" si="23"/>
        <v>36</v>
      </c>
      <c r="AF31" s="55">
        <f t="shared" si="23"/>
        <v>84.5</v>
      </c>
    </row>
    <row r="32" spans="2:32" ht="23.1" customHeight="1" x14ac:dyDescent="0.25">
      <c r="B32" s="23" t="s">
        <v>59</v>
      </c>
      <c r="C32" s="48">
        <f>AVERAGE('23.09 Kira-Kyaliwalla'!C32,'24.09 Kira-Kyaliwajalla'!C32,'25.09 Kira-Kyaliwajalla'!C32,'27.09 Kira-Kyaliwajala'!C32,'26.09 KYALIWAJALA-KIRA-24h'!C32,'28.09 KIRA-KYALIWAJALA-24h '!C32,'29.09 Kira-Kyaliwajala'!C32)</f>
        <v>27.857142857142858</v>
      </c>
      <c r="D32" s="48">
        <f>AVERAGE('23.09 Kira-Kyaliwalla'!D32,'24.09 Kira-Kyaliwajalla'!D32,'25.09 Kira-Kyaliwajalla'!D32,'27.09 Kira-Kyaliwajala'!D32,'26.09 KYALIWAJALA-KIRA-24h'!D32,'28.09 KIRA-KYALIWAJALA-24h '!D32,'29.09 Kira-Kyaliwajala'!D32)</f>
        <v>20.142857142857142</v>
      </c>
      <c r="E32" s="48">
        <f>AVERAGE('23.09 Kira-Kyaliwalla'!E32,'24.09 Kira-Kyaliwajalla'!E32,'25.09 Kira-Kyaliwajalla'!E32,'27.09 Kira-Kyaliwajala'!E32,'26.09 KYALIWAJALA-KIRA-24h'!E32,'28.09 KIRA-KYALIWAJALA-24h '!E32,'29.09 Kira-Kyaliwajala'!E32)</f>
        <v>5.5714285714285712</v>
      </c>
      <c r="F32" s="48">
        <f>AVERAGE('23.09 Kira-Kyaliwalla'!F32,'24.09 Kira-Kyaliwajalla'!F32,'25.09 Kira-Kyaliwajalla'!F32,'27.09 Kira-Kyaliwajala'!F32,'26.09 KYALIWAJALA-KIRA-24h'!F32,'28.09 KIRA-KYALIWAJALA-24h '!F32,'29.09 Kira-Kyaliwajala'!F32)</f>
        <v>13.142857142857142</v>
      </c>
      <c r="G32" s="48">
        <f>AVERAGE('23.09 Kira-Kyaliwalla'!G32,'24.09 Kira-Kyaliwajalla'!G32,'25.09 Kira-Kyaliwajalla'!G32,'27.09 Kira-Kyaliwajala'!G32,'26.09 KYALIWAJALA-KIRA-24h'!G32,'28.09 KIRA-KYALIWAJALA-24h '!G32,'29.09 Kira-Kyaliwajala'!G32)</f>
        <v>0.14285714285714285</v>
      </c>
      <c r="H32" s="48">
        <f>AVERAGE('23.09 Kira-Kyaliwalla'!H32,'24.09 Kira-Kyaliwajalla'!H32,'25.09 Kira-Kyaliwajalla'!H32,'27.09 Kira-Kyaliwajala'!H32,'26.09 KYALIWAJALA-KIRA-24h'!H32,'28.09 KIRA-KYALIWAJALA-24h '!H32,'29.09 Kira-Kyaliwajala'!H32)</f>
        <v>0</v>
      </c>
      <c r="I32" s="48">
        <f>AVERAGE('23.09 Kira-Kyaliwalla'!I32,'24.09 Kira-Kyaliwajalla'!I32,'25.09 Kira-Kyaliwajalla'!I32,'27.09 Kira-Kyaliwajala'!I32,'26.09 KYALIWAJALA-KIRA-24h'!I32,'28.09 KIRA-KYALIWAJALA-24h '!I32,'29.09 Kira-Kyaliwajala'!I32)</f>
        <v>6.4285714285714288</v>
      </c>
      <c r="J32" s="48">
        <f>AVERAGE('23.09 Kira-Kyaliwalla'!J32,'24.09 Kira-Kyaliwajalla'!J32,'25.09 Kira-Kyaliwajalla'!J32,'27.09 Kira-Kyaliwajala'!J32,'26.09 KYALIWAJALA-KIRA-24h'!J32,'28.09 KIRA-KYALIWAJALA-24h '!J32,'29.09 Kira-Kyaliwajala'!J32)</f>
        <v>1</v>
      </c>
      <c r="K32" s="48">
        <f>AVERAGE('23.09 Kira-Kyaliwalla'!K32,'24.09 Kira-Kyaliwajalla'!K32,'25.09 Kira-Kyaliwajalla'!K32,'27.09 Kira-Kyaliwajala'!K32,'26.09 KYALIWAJALA-KIRA-24h'!K32,'28.09 KIRA-KYALIWAJALA-24h '!K32,'29.09 Kira-Kyaliwajala'!K32)</f>
        <v>1.7142857142857142</v>
      </c>
      <c r="L32" s="48">
        <f>AVERAGE('23.09 Kira-Kyaliwalla'!L32,'24.09 Kira-Kyaliwajalla'!L32,'25.09 Kira-Kyaliwajalla'!L32,'27.09 Kira-Kyaliwajala'!L32,'26.09 KYALIWAJALA-KIRA-24h'!L32,'28.09 KIRA-KYALIWAJALA-24h '!L32,'29.09 Kira-Kyaliwajala'!L32)</f>
        <v>0.7142857142857143</v>
      </c>
      <c r="M32" s="48">
        <f>AVERAGE('23.09 Kira-Kyaliwalla'!M32,'24.09 Kira-Kyaliwajalla'!M32,'25.09 Kira-Kyaliwajalla'!M32,'27.09 Kira-Kyaliwajala'!M32,'26.09 KYALIWAJALA-KIRA-24h'!M32,'28.09 KIRA-KYALIWAJALA-24h '!M32,'29.09 Kira-Kyaliwajala'!M32)</f>
        <v>58.857142857142854</v>
      </c>
      <c r="N32" s="48">
        <f>AVERAGE('23.09 Kira-Kyaliwalla'!N32,'24.09 Kira-Kyaliwajalla'!N32,'25.09 Kira-Kyaliwajalla'!N32,'27.09 Kira-Kyaliwajala'!N32,'26.09 KYALIWAJALA-KIRA-24h'!N32,'28.09 KIRA-KYALIWAJALA-24h '!N32,'29.09 Kira-Kyaliwajala'!N32)</f>
        <v>0</v>
      </c>
      <c r="O32" s="15">
        <f t="shared" si="0"/>
        <v>76.714285714285694</v>
      </c>
      <c r="P32" s="15">
        <f t="shared" si="1"/>
        <v>135.57142857142856</v>
      </c>
      <c r="R32" s="1" t="s">
        <v>156</v>
      </c>
      <c r="S32" s="33">
        <f>SUM(C98:C101)</f>
        <v>56</v>
      </c>
      <c r="T32" s="33">
        <f t="shared" ref="T32:AF32" si="24">SUM(D98:D101)</f>
        <v>60.5</v>
      </c>
      <c r="U32" s="33">
        <f t="shared" si="24"/>
        <v>4.5</v>
      </c>
      <c r="V32" s="33">
        <f t="shared" si="24"/>
        <v>8.5</v>
      </c>
      <c r="W32" s="33">
        <f t="shared" si="24"/>
        <v>0</v>
      </c>
      <c r="X32" s="33">
        <f t="shared" si="24"/>
        <v>0</v>
      </c>
      <c r="Y32" s="33">
        <f t="shared" si="24"/>
        <v>0</v>
      </c>
      <c r="Z32" s="33">
        <f t="shared" si="24"/>
        <v>1</v>
      </c>
      <c r="AA32" s="33">
        <f t="shared" si="24"/>
        <v>0</v>
      </c>
      <c r="AB32" s="33">
        <f t="shared" si="24"/>
        <v>0</v>
      </c>
      <c r="AC32" s="33">
        <f t="shared" si="24"/>
        <v>64</v>
      </c>
      <c r="AD32" s="33">
        <f t="shared" si="24"/>
        <v>0</v>
      </c>
      <c r="AE32" s="55">
        <f t="shared" si="24"/>
        <v>130.5</v>
      </c>
      <c r="AF32" s="55">
        <f t="shared" si="24"/>
        <v>194.5</v>
      </c>
    </row>
    <row r="33" spans="2:32" ht="23.1" customHeight="1" x14ac:dyDescent="0.25">
      <c r="B33" s="22" t="s">
        <v>60</v>
      </c>
      <c r="C33" s="48">
        <f>AVERAGE('23.09 Kira-Kyaliwalla'!C33,'24.09 Kira-Kyaliwajalla'!C33,'25.09 Kira-Kyaliwajalla'!C33,'27.09 Kira-Kyaliwajala'!C33,'26.09 KYALIWAJALA-KIRA-24h'!C33,'28.09 KIRA-KYALIWAJALA-24h '!C33,'29.09 Kira-Kyaliwajala'!C33)</f>
        <v>26.571428571428573</v>
      </c>
      <c r="D33" s="48">
        <f>AVERAGE('23.09 Kira-Kyaliwalla'!D33,'24.09 Kira-Kyaliwajalla'!D33,'25.09 Kira-Kyaliwajalla'!D33,'27.09 Kira-Kyaliwajala'!D33,'26.09 KYALIWAJALA-KIRA-24h'!D33,'28.09 KIRA-KYALIWAJALA-24h '!D33,'29.09 Kira-Kyaliwajala'!D33)</f>
        <v>19.333333333333332</v>
      </c>
      <c r="E33" s="48">
        <f>AVERAGE('23.09 Kira-Kyaliwalla'!E33,'24.09 Kira-Kyaliwajalla'!E33,'25.09 Kira-Kyaliwajalla'!E33,'27.09 Kira-Kyaliwajala'!E33,'26.09 KYALIWAJALA-KIRA-24h'!E33,'28.09 KIRA-KYALIWAJALA-24h '!E33,'29.09 Kira-Kyaliwajala'!E33)</f>
        <v>5</v>
      </c>
      <c r="F33" s="48">
        <f>AVERAGE('23.09 Kira-Kyaliwalla'!F33,'24.09 Kira-Kyaliwajalla'!F33,'25.09 Kira-Kyaliwajalla'!F33,'27.09 Kira-Kyaliwajala'!F33,'26.09 KYALIWAJALA-KIRA-24h'!F33,'28.09 KIRA-KYALIWAJALA-24h '!F33,'29.09 Kira-Kyaliwajala'!F33)</f>
        <v>10.714285714285714</v>
      </c>
      <c r="G33" s="48">
        <f>AVERAGE('23.09 Kira-Kyaliwalla'!G33,'24.09 Kira-Kyaliwajalla'!G33,'25.09 Kira-Kyaliwajalla'!G33,'27.09 Kira-Kyaliwajala'!G33,'26.09 KYALIWAJALA-KIRA-24h'!G33,'28.09 KIRA-KYALIWAJALA-24h '!G33,'29.09 Kira-Kyaliwajala'!G33)</f>
        <v>0.14285714285714285</v>
      </c>
      <c r="H33" s="48">
        <f>AVERAGE('23.09 Kira-Kyaliwalla'!H33,'24.09 Kira-Kyaliwajalla'!H33,'25.09 Kira-Kyaliwajalla'!H33,'27.09 Kira-Kyaliwajala'!H33,'26.09 KYALIWAJALA-KIRA-24h'!H33,'28.09 KIRA-KYALIWAJALA-24h '!H33,'29.09 Kira-Kyaliwajala'!H33)</f>
        <v>0</v>
      </c>
      <c r="I33" s="48">
        <f>AVERAGE('23.09 Kira-Kyaliwalla'!I33,'24.09 Kira-Kyaliwajalla'!I33,'25.09 Kira-Kyaliwajalla'!I33,'27.09 Kira-Kyaliwajala'!I33,'26.09 KYALIWAJALA-KIRA-24h'!I33,'28.09 KIRA-KYALIWAJALA-24h '!I33,'29.09 Kira-Kyaliwajala'!I33)</f>
        <v>5.1428571428571432</v>
      </c>
      <c r="J33" s="48">
        <f>AVERAGE('23.09 Kira-Kyaliwalla'!J33,'24.09 Kira-Kyaliwajalla'!J33,'25.09 Kira-Kyaliwajalla'!J33,'27.09 Kira-Kyaliwajala'!J33,'26.09 KYALIWAJALA-KIRA-24h'!J33,'28.09 KIRA-KYALIWAJALA-24h '!J33,'29.09 Kira-Kyaliwajala'!J33)</f>
        <v>2.4285714285714284</v>
      </c>
      <c r="K33" s="48">
        <f>AVERAGE('23.09 Kira-Kyaliwalla'!K33,'24.09 Kira-Kyaliwajalla'!K33,'25.09 Kira-Kyaliwajalla'!K33,'27.09 Kira-Kyaliwajala'!K33,'26.09 KYALIWAJALA-KIRA-24h'!K33,'28.09 KIRA-KYALIWAJALA-24h '!K33,'29.09 Kira-Kyaliwajala'!K33)</f>
        <v>0.7142857142857143</v>
      </c>
      <c r="L33" s="48">
        <f>AVERAGE('23.09 Kira-Kyaliwalla'!L33,'24.09 Kira-Kyaliwajalla'!L33,'25.09 Kira-Kyaliwajalla'!L33,'27.09 Kira-Kyaliwajala'!L33,'26.09 KYALIWAJALA-KIRA-24h'!L33,'28.09 KIRA-KYALIWAJALA-24h '!L33,'29.09 Kira-Kyaliwajala'!L33)</f>
        <v>0.42857142857142855</v>
      </c>
      <c r="M33" s="48">
        <f>AVERAGE('23.09 Kira-Kyaliwalla'!M33,'24.09 Kira-Kyaliwajalla'!M33,'25.09 Kira-Kyaliwajalla'!M33,'27.09 Kira-Kyaliwajala'!M33,'26.09 KYALIWAJALA-KIRA-24h'!M33,'28.09 KIRA-KYALIWAJALA-24h '!M33,'29.09 Kira-Kyaliwajala'!M33)</f>
        <v>61</v>
      </c>
      <c r="N33" s="48">
        <f>AVERAGE('23.09 Kira-Kyaliwalla'!N33,'24.09 Kira-Kyaliwajalla'!N33,'25.09 Kira-Kyaliwajalla'!N33,'27.09 Kira-Kyaliwajala'!N33,'26.09 KYALIWAJALA-KIRA-24h'!N33,'28.09 KIRA-KYALIWAJALA-24h '!N33,'29.09 Kira-Kyaliwajala'!N33)</f>
        <v>0</v>
      </c>
      <c r="O33" s="15">
        <f t="shared" si="0"/>
        <v>70.476190476190482</v>
      </c>
      <c r="P33" s="15">
        <f t="shared" si="1"/>
        <v>131.47619047619048</v>
      </c>
      <c r="R33" s="1" t="s">
        <v>157</v>
      </c>
      <c r="S33" s="33">
        <f>SUM(C102:C105)</f>
        <v>95.5</v>
      </c>
      <c r="T33" s="33">
        <f t="shared" ref="T33:AF33" si="25">SUM(D102:D105)</f>
        <v>126</v>
      </c>
      <c r="U33" s="33">
        <f t="shared" si="25"/>
        <v>20</v>
      </c>
      <c r="V33" s="33">
        <f t="shared" si="25"/>
        <v>38</v>
      </c>
      <c r="W33" s="33">
        <f t="shared" si="25"/>
        <v>0</v>
      </c>
      <c r="X33" s="33">
        <f t="shared" si="25"/>
        <v>1.5</v>
      </c>
      <c r="Y33" s="33">
        <f t="shared" si="25"/>
        <v>5</v>
      </c>
      <c r="Z33" s="33">
        <f t="shared" si="25"/>
        <v>2</v>
      </c>
      <c r="AA33" s="33">
        <f t="shared" si="25"/>
        <v>0</v>
      </c>
      <c r="AB33" s="33">
        <f t="shared" si="25"/>
        <v>0</v>
      </c>
      <c r="AC33" s="33">
        <f t="shared" si="25"/>
        <v>93</v>
      </c>
      <c r="AD33" s="33">
        <f t="shared" si="25"/>
        <v>0</v>
      </c>
      <c r="AE33" s="55">
        <f t="shared" si="25"/>
        <v>288</v>
      </c>
      <c r="AF33" s="55">
        <f t="shared" si="25"/>
        <v>381</v>
      </c>
    </row>
    <row r="34" spans="2:32" ht="23.1" customHeight="1" x14ac:dyDescent="0.25">
      <c r="B34" s="23" t="s">
        <v>61</v>
      </c>
      <c r="C34" s="48">
        <f>AVERAGE('23.09 Kira-Kyaliwalla'!C34,'24.09 Kira-Kyaliwajalla'!C34,'25.09 Kira-Kyaliwajalla'!C34,'27.09 Kira-Kyaliwajala'!C34,'26.09 KYALIWAJALA-KIRA-24h'!C34,'28.09 KIRA-KYALIWAJALA-24h '!C34,'29.09 Kira-Kyaliwajala'!C34)</f>
        <v>28</v>
      </c>
      <c r="D34" s="48">
        <f>AVERAGE('23.09 Kira-Kyaliwalla'!D34,'24.09 Kira-Kyaliwajalla'!D34,'25.09 Kira-Kyaliwajalla'!D34,'27.09 Kira-Kyaliwajala'!D34,'26.09 KYALIWAJALA-KIRA-24h'!D34,'28.09 KIRA-KYALIWAJALA-24h '!D34,'29.09 Kira-Kyaliwajala'!D34)</f>
        <v>22.142857142857142</v>
      </c>
      <c r="E34" s="48">
        <f>AVERAGE('23.09 Kira-Kyaliwalla'!E34,'24.09 Kira-Kyaliwajalla'!E34,'25.09 Kira-Kyaliwajalla'!E34,'27.09 Kira-Kyaliwajala'!E34,'26.09 KYALIWAJALA-KIRA-24h'!E34,'28.09 KIRA-KYALIWAJALA-24h '!E34,'29.09 Kira-Kyaliwajala'!E34)</f>
        <v>7</v>
      </c>
      <c r="F34" s="48">
        <f>AVERAGE('23.09 Kira-Kyaliwalla'!F34,'24.09 Kira-Kyaliwajalla'!F34,'25.09 Kira-Kyaliwajalla'!F34,'27.09 Kira-Kyaliwajala'!F34,'26.09 KYALIWAJALA-KIRA-24h'!F34,'28.09 KIRA-KYALIWAJALA-24h '!F34,'29.09 Kira-Kyaliwajala'!F34)</f>
        <v>11</v>
      </c>
      <c r="G34" s="48">
        <f>AVERAGE('23.09 Kira-Kyaliwalla'!G34,'24.09 Kira-Kyaliwajalla'!G34,'25.09 Kira-Kyaliwajalla'!G34,'27.09 Kira-Kyaliwajala'!G34,'26.09 KYALIWAJALA-KIRA-24h'!G34,'28.09 KIRA-KYALIWAJALA-24h '!G34,'29.09 Kira-Kyaliwajala'!G34)</f>
        <v>0.2857142857142857</v>
      </c>
      <c r="H34" s="48">
        <f>AVERAGE('23.09 Kira-Kyaliwalla'!H34,'24.09 Kira-Kyaliwajalla'!H34,'25.09 Kira-Kyaliwajalla'!H34,'27.09 Kira-Kyaliwajala'!H34,'26.09 KYALIWAJALA-KIRA-24h'!H34,'28.09 KIRA-KYALIWAJALA-24h '!H34,'29.09 Kira-Kyaliwajala'!H34)</f>
        <v>0</v>
      </c>
      <c r="I34" s="48">
        <f>AVERAGE('23.09 Kira-Kyaliwalla'!I34,'24.09 Kira-Kyaliwajalla'!I34,'25.09 Kira-Kyaliwajalla'!I34,'27.09 Kira-Kyaliwajala'!I34,'26.09 KYALIWAJALA-KIRA-24h'!I34,'28.09 KIRA-KYALIWAJALA-24h '!I34,'29.09 Kira-Kyaliwajala'!I34)</f>
        <v>8</v>
      </c>
      <c r="J34" s="48">
        <f>AVERAGE('23.09 Kira-Kyaliwalla'!J34,'24.09 Kira-Kyaliwajalla'!J34,'25.09 Kira-Kyaliwajalla'!J34,'27.09 Kira-Kyaliwajala'!J34,'26.09 KYALIWAJALA-KIRA-24h'!J34,'28.09 KIRA-KYALIWAJALA-24h '!J34,'29.09 Kira-Kyaliwajala'!J34)</f>
        <v>1.7142857142857142</v>
      </c>
      <c r="K34" s="48">
        <f>AVERAGE('23.09 Kira-Kyaliwalla'!K34,'24.09 Kira-Kyaliwajalla'!K34,'25.09 Kira-Kyaliwajalla'!K34,'27.09 Kira-Kyaliwajala'!K34,'26.09 KYALIWAJALA-KIRA-24h'!K34,'28.09 KIRA-KYALIWAJALA-24h '!K34,'29.09 Kira-Kyaliwajala'!K34)</f>
        <v>1</v>
      </c>
      <c r="L34" s="48">
        <f>AVERAGE('23.09 Kira-Kyaliwalla'!L34,'24.09 Kira-Kyaliwajalla'!L34,'25.09 Kira-Kyaliwajalla'!L34,'27.09 Kira-Kyaliwajala'!L34,'26.09 KYALIWAJALA-KIRA-24h'!L34,'28.09 KIRA-KYALIWAJALA-24h '!L34,'29.09 Kira-Kyaliwajala'!L34)</f>
        <v>0.14285714285714285</v>
      </c>
      <c r="M34" s="48">
        <f>AVERAGE('23.09 Kira-Kyaliwalla'!M34,'24.09 Kira-Kyaliwajalla'!M34,'25.09 Kira-Kyaliwajalla'!M34,'27.09 Kira-Kyaliwajala'!M34,'26.09 KYALIWAJALA-KIRA-24h'!M34,'28.09 KIRA-KYALIWAJALA-24h '!M34,'29.09 Kira-Kyaliwajala'!M34)</f>
        <v>65.571428571428569</v>
      </c>
      <c r="N34" s="48">
        <f>AVERAGE('23.09 Kira-Kyaliwalla'!N34,'24.09 Kira-Kyaliwajalla'!N34,'25.09 Kira-Kyaliwajalla'!N34,'27.09 Kira-Kyaliwajala'!N34,'26.09 KYALIWAJALA-KIRA-24h'!N34,'28.09 KIRA-KYALIWAJALA-24h '!N34,'29.09 Kira-Kyaliwajala'!N34)</f>
        <v>0</v>
      </c>
      <c r="O34" s="15">
        <f t="shared" si="0"/>
        <v>79.285714285714278</v>
      </c>
      <c r="P34" s="15">
        <f t="shared" si="1"/>
        <v>144.85714285714283</v>
      </c>
      <c r="R34" s="37" t="s">
        <v>90</v>
      </c>
      <c r="S34" s="38">
        <f t="shared" ref="S34:AF34" si="26">MAX(S10:S12)</f>
        <v>150</v>
      </c>
      <c r="T34" s="38">
        <f t="shared" si="26"/>
        <v>135.28571428571428</v>
      </c>
      <c r="U34" s="38">
        <f t="shared" si="26"/>
        <v>33.714285714285715</v>
      </c>
      <c r="V34" s="38">
        <f t="shared" si="26"/>
        <v>62</v>
      </c>
      <c r="W34" s="38">
        <f t="shared" si="26"/>
        <v>1.7142857142857144</v>
      </c>
      <c r="X34" s="38">
        <f t="shared" si="26"/>
        <v>1.4285714285714284</v>
      </c>
      <c r="Y34" s="38">
        <f t="shared" si="26"/>
        <v>22.142857142857142</v>
      </c>
      <c r="Z34" s="38">
        <f t="shared" si="26"/>
        <v>3.8571428571428572</v>
      </c>
      <c r="AA34" s="38">
        <f t="shared" si="26"/>
        <v>3.2857142857142856</v>
      </c>
      <c r="AB34" s="38">
        <f t="shared" si="26"/>
        <v>0.85714285714285698</v>
      </c>
      <c r="AC34" s="38">
        <f t="shared" si="26"/>
        <v>360.57142857142856</v>
      </c>
      <c r="AD34" s="38">
        <f t="shared" si="26"/>
        <v>0.2857142857142857</v>
      </c>
      <c r="AE34" s="39">
        <f t="shared" si="26"/>
        <v>409.57142857142856</v>
      </c>
      <c r="AF34" s="39">
        <f t="shared" si="26"/>
        <v>770.142857142857</v>
      </c>
    </row>
    <row r="35" spans="2:32" ht="23.1" customHeight="1" x14ac:dyDescent="0.25">
      <c r="B35" s="23" t="s">
        <v>62</v>
      </c>
      <c r="C35" s="48">
        <f>AVERAGE('23.09 Kira-Kyaliwalla'!C35,'24.09 Kira-Kyaliwajalla'!C35,'25.09 Kira-Kyaliwajalla'!C35,'27.09 Kira-Kyaliwajala'!C35,'26.09 KYALIWAJALA-KIRA-24h'!C35,'28.09 KIRA-KYALIWAJALA-24h '!C35,'29.09 Kira-Kyaliwajala'!C35)</f>
        <v>25.857142857142858</v>
      </c>
      <c r="D35" s="48">
        <f>AVERAGE('23.09 Kira-Kyaliwalla'!D35,'24.09 Kira-Kyaliwajalla'!D35,'25.09 Kira-Kyaliwajalla'!D35,'27.09 Kira-Kyaliwajala'!D35,'26.09 KYALIWAJALA-KIRA-24h'!D35,'28.09 KIRA-KYALIWAJALA-24h '!D35,'29.09 Kira-Kyaliwajala'!D35)</f>
        <v>22.142857142857142</v>
      </c>
      <c r="E35" s="48">
        <f>AVERAGE('23.09 Kira-Kyaliwalla'!E35,'24.09 Kira-Kyaliwajalla'!E35,'25.09 Kira-Kyaliwajalla'!E35,'27.09 Kira-Kyaliwajala'!E35,'26.09 KYALIWAJALA-KIRA-24h'!E35,'28.09 KIRA-KYALIWAJALA-24h '!E35,'29.09 Kira-Kyaliwajala'!E35)</f>
        <v>5.2857142857142856</v>
      </c>
      <c r="F35" s="48">
        <f>AVERAGE('23.09 Kira-Kyaliwalla'!F35,'24.09 Kira-Kyaliwajalla'!F35,'25.09 Kira-Kyaliwajalla'!F35,'27.09 Kira-Kyaliwajala'!F35,'26.09 KYALIWAJALA-KIRA-24h'!F35,'28.09 KIRA-KYALIWAJALA-24h '!F35,'29.09 Kira-Kyaliwajala'!F35)</f>
        <v>9.7142857142857135</v>
      </c>
      <c r="G35" s="48">
        <f>AVERAGE('23.09 Kira-Kyaliwalla'!G35,'24.09 Kira-Kyaliwajalla'!G35,'25.09 Kira-Kyaliwajalla'!G35,'27.09 Kira-Kyaliwajala'!G35,'26.09 KYALIWAJALA-KIRA-24h'!G35,'28.09 KIRA-KYALIWAJALA-24h '!G35,'29.09 Kira-Kyaliwajala'!G35)</f>
        <v>0.14285714285714285</v>
      </c>
      <c r="H35" s="48">
        <f>AVERAGE('23.09 Kira-Kyaliwalla'!H35,'24.09 Kira-Kyaliwajalla'!H35,'25.09 Kira-Kyaliwajalla'!H35,'27.09 Kira-Kyaliwajala'!H35,'26.09 KYALIWAJALA-KIRA-24h'!H35,'28.09 KIRA-KYALIWAJALA-24h '!H35,'29.09 Kira-Kyaliwajala'!H35)</f>
        <v>0</v>
      </c>
      <c r="I35" s="48">
        <f>AVERAGE('23.09 Kira-Kyaliwalla'!I35,'24.09 Kira-Kyaliwajalla'!I35,'25.09 Kira-Kyaliwajalla'!I35,'27.09 Kira-Kyaliwajala'!I35,'26.09 KYALIWAJALA-KIRA-24h'!I35,'28.09 KIRA-KYALIWAJALA-24h '!I35,'29.09 Kira-Kyaliwajala'!I35)</f>
        <v>5.4285714285714288</v>
      </c>
      <c r="J35" s="48">
        <f>AVERAGE('23.09 Kira-Kyaliwalla'!J35,'24.09 Kira-Kyaliwajalla'!J35,'25.09 Kira-Kyaliwajalla'!J35,'27.09 Kira-Kyaliwajala'!J35,'26.09 KYALIWAJALA-KIRA-24h'!J35,'28.09 KIRA-KYALIWAJALA-24h '!J35,'29.09 Kira-Kyaliwajala'!J35)</f>
        <v>2.4285714285714284</v>
      </c>
      <c r="K35" s="48">
        <f>AVERAGE('23.09 Kira-Kyaliwalla'!K35,'24.09 Kira-Kyaliwajalla'!K35,'25.09 Kira-Kyaliwajalla'!K35,'27.09 Kira-Kyaliwajala'!K35,'26.09 KYALIWAJALA-KIRA-24h'!K35,'28.09 KIRA-KYALIWAJALA-24h '!K35,'29.09 Kira-Kyaliwajala'!K35)</f>
        <v>0.5714285714285714</v>
      </c>
      <c r="L35" s="48">
        <f>AVERAGE('23.09 Kira-Kyaliwalla'!L35,'24.09 Kira-Kyaliwajalla'!L35,'25.09 Kira-Kyaliwajalla'!L35,'27.09 Kira-Kyaliwajala'!L35,'26.09 KYALIWAJALA-KIRA-24h'!L35,'28.09 KIRA-KYALIWAJALA-24h '!L35,'29.09 Kira-Kyaliwajala'!L35)</f>
        <v>0</v>
      </c>
      <c r="M35" s="48">
        <f>AVERAGE('23.09 Kira-Kyaliwalla'!M35,'24.09 Kira-Kyaliwajalla'!M35,'25.09 Kira-Kyaliwajalla'!M35,'27.09 Kira-Kyaliwajala'!M35,'26.09 KYALIWAJALA-KIRA-24h'!M35,'28.09 KIRA-KYALIWAJALA-24h '!M35,'29.09 Kira-Kyaliwajala'!M35)</f>
        <v>52.571428571428569</v>
      </c>
      <c r="N35" s="48">
        <f>AVERAGE('23.09 Kira-Kyaliwalla'!N35,'24.09 Kira-Kyaliwajalla'!N35,'25.09 Kira-Kyaliwajalla'!N35,'27.09 Kira-Kyaliwajala'!N35,'26.09 KYALIWAJALA-KIRA-24h'!N35,'28.09 KIRA-KYALIWAJALA-24h '!N35,'29.09 Kira-Kyaliwajala'!N35)</f>
        <v>0</v>
      </c>
      <c r="O35" s="15">
        <f t="shared" si="0"/>
        <v>71.571428571428569</v>
      </c>
      <c r="P35" s="15">
        <f t="shared" si="1"/>
        <v>124.14285714285714</v>
      </c>
      <c r="R35" s="37" t="s">
        <v>91</v>
      </c>
      <c r="S35" s="38">
        <f t="shared" ref="S35:AF35" si="27">MAX(S13:S18)</f>
        <v>138.42857142857144</v>
      </c>
      <c r="T35" s="38">
        <f t="shared" si="27"/>
        <v>104.71428571428571</v>
      </c>
      <c r="U35" s="38">
        <f t="shared" si="27"/>
        <v>23.285714285714285</v>
      </c>
      <c r="V35" s="38">
        <f t="shared" si="27"/>
        <v>51.857142857142861</v>
      </c>
      <c r="W35" s="38">
        <f t="shared" si="27"/>
        <v>1.2857142857142856</v>
      </c>
      <c r="X35" s="38">
        <f t="shared" si="27"/>
        <v>0.2857142857142857</v>
      </c>
      <c r="Y35" s="38">
        <f t="shared" si="27"/>
        <v>40.428571428571431</v>
      </c>
      <c r="Z35" s="38">
        <f t="shared" si="27"/>
        <v>9.8571428571428577</v>
      </c>
      <c r="AA35" s="38">
        <f t="shared" si="27"/>
        <v>4.4285714285714288</v>
      </c>
      <c r="AB35" s="38">
        <f t="shared" si="27"/>
        <v>1.4285714285714284</v>
      </c>
      <c r="AC35" s="38">
        <f t="shared" si="27"/>
        <v>343.71428571428567</v>
      </c>
      <c r="AD35" s="38">
        <f t="shared" si="27"/>
        <v>0</v>
      </c>
      <c r="AE35" s="39">
        <f t="shared" si="27"/>
        <v>350.28571428571428</v>
      </c>
      <c r="AF35" s="39">
        <f t="shared" si="27"/>
        <v>694</v>
      </c>
    </row>
    <row r="36" spans="2:32" ht="23.1" customHeight="1" x14ac:dyDescent="0.25">
      <c r="B36" s="23" t="s">
        <v>63</v>
      </c>
      <c r="C36" s="48">
        <f>AVERAGE('23.09 Kira-Kyaliwalla'!C36,'24.09 Kira-Kyaliwajalla'!C36,'25.09 Kira-Kyaliwajalla'!C36,'27.09 Kira-Kyaliwajala'!C36,'26.09 KYALIWAJALA-KIRA-24h'!C36,'28.09 KIRA-KYALIWAJALA-24h '!C36,'29.09 Kira-Kyaliwajala'!C36)</f>
        <v>25.142857142857142</v>
      </c>
      <c r="D36" s="48">
        <f>AVERAGE('23.09 Kira-Kyaliwalla'!D36,'24.09 Kira-Kyaliwajalla'!D36,'25.09 Kira-Kyaliwajalla'!D36,'27.09 Kira-Kyaliwajala'!D36,'26.09 KYALIWAJALA-KIRA-24h'!D36,'28.09 KIRA-KYALIWAJALA-24h '!D36,'29.09 Kira-Kyaliwajala'!D36)</f>
        <v>18.714285714285715</v>
      </c>
      <c r="E36" s="48">
        <f>AVERAGE('23.09 Kira-Kyaliwalla'!E36,'24.09 Kira-Kyaliwajalla'!E36,'25.09 Kira-Kyaliwajalla'!E36,'27.09 Kira-Kyaliwajala'!E36,'26.09 KYALIWAJALA-KIRA-24h'!E36,'28.09 KIRA-KYALIWAJALA-24h '!E36,'29.09 Kira-Kyaliwajala'!E36)</f>
        <v>4.4285714285714288</v>
      </c>
      <c r="F36" s="48">
        <f>AVERAGE('23.09 Kira-Kyaliwalla'!F36,'24.09 Kira-Kyaliwajalla'!F36,'25.09 Kira-Kyaliwajalla'!F36,'27.09 Kira-Kyaliwajala'!F36,'26.09 KYALIWAJALA-KIRA-24h'!F36,'28.09 KIRA-KYALIWAJALA-24h '!F36,'29.09 Kira-Kyaliwajala'!F36)</f>
        <v>11.285714285714286</v>
      </c>
      <c r="G36" s="48">
        <f>AVERAGE('23.09 Kira-Kyaliwalla'!G36,'24.09 Kira-Kyaliwajalla'!G36,'25.09 Kira-Kyaliwajalla'!G36,'27.09 Kira-Kyaliwajala'!G36,'26.09 KYALIWAJALA-KIRA-24h'!G36,'28.09 KIRA-KYALIWAJALA-24h '!G36,'29.09 Kira-Kyaliwajala'!G36)</f>
        <v>0.42857142857142855</v>
      </c>
      <c r="H36" s="48">
        <f>AVERAGE('23.09 Kira-Kyaliwalla'!H36,'24.09 Kira-Kyaliwajalla'!H36,'25.09 Kira-Kyaliwajalla'!H36,'27.09 Kira-Kyaliwajala'!H36,'26.09 KYALIWAJALA-KIRA-24h'!H36,'28.09 KIRA-KYALIWAJALA-24h '!H36,'29.09 Kira-Kyaliwajala'!H36)</f>
        <v>0</v>
      </c>
      <c r="I36" s="48">
        <f>AVERAGE('23.09 Kira-Kyaliwalla'!I36,'24.09 Kira-Kyaliwajalla'!I36,'25.09 Kira-Kyaliwajalla'!I36,'27.09 Kira-Kyaliwajala'!I36,'26.09 KYALIWAJALA-KIRA-24h'!I36,'28.09 KIRA-KYALIWAJALA-24h '!I36,'29.09 Kira-Kyaliwajala'!I36)</f>
        <v>20.714285714285715</v>
      </c>
      <c r="J36" s="48">
        <f>AVERAGE('23.09 Kira-Kyaliwalla'!J36,'24.09 Kira-Kyaliwajalla'!J36,'25.09 Kira-Kyaliwajalla'!J36,'27.09 Kira-Kyaliwajala'!J36,'26.09 KYALIWAJALA-KIRA-24h'!J36,'28.09 KIRA-KYALIWAJALA-24h '!J36,'29.09 Kira-Kyaliwajala'!J36)</f>
        <v>3.7142857142857144</v>
      </c>
      <c r="K36" s="48">
        <f>AVERAGE('23.09 Kira-Kyaliwalla'!K36,'24.09 Kira-Kyaliwajalla'!K36,'25.09 Kira-Kyaliwajalla'!K36,'27.09 Kira-Kyaliwajala'!K36,'26.09 KYALIWAJALA-KIRA-24h'!K36,'28.09 KIRA-KYALIWAJALA-24h '!K36,'29.09 Kira-Kyaliwajala'!K36)</f>
        <v>0.7142857142857143</v>
      </c>
      <c r="L36" s="48">
        <f>AVERAGE('23.09 Kira-Kyaliwalla'!L36,'24.09 Kira-Kyaliwajalla'!L36,'25.09 Kira-Kyaliwajalla'!L36,'27.09 Kira-Kyaliwajala'!L36,'26.09 KYALIWAJALA-KIRA-24h'!L36,'28.09 KIRA-KYALIWAJALA-24h '!L36,'29.09 Kira-Kyaliwajala'!L36)</f>
        <v>0</v>
      </c>
      <c r="M36" s="48">
        <f>AVERAGE('23.09 Kira-Kyaliwalla'!M36,'24.09 Kira-Kyaliwajalla'!M36,'25.09 Kira-Kyaliwajalla'!M36,'27.09 Kira-Kyaliwajala'!M36,'26.09 KYALIWAJALA-KIRA-24h'!M36,'28.09 KIRA-KYALIWAJALA-24h '!M36,'29.09 Kira-Kyaliwajala'!M36)</f>
        <v>62.857142857142854</v>
      </c>
      <c r="N36" s="48">
        <f>AVERAGE('23.09 Kira-Kyaliwalla'!N36,'24.09 Kira-Kyaliwajalla'!N36,'25.09 Kira-Kyaliwajalla'!N36,'27.09 Kira-Kyaliwajala'!N36,'26.09 KYALIWAJALA-KIRA-24h'!N36,'28.09 KIRA-KYALIWAJALA-24h '!N36,'29.09 Kira-Kyaliwajala'!N36)</f>
        <v>0</v>
      </c>
      <c r="O36" s="15">
        <f t="shared" si="0"/>
        <v>85.142857142857139</v>
      </c>
      <c r="P36" s="15">
        <f t="shared" si="1"/>
        <v>148</v>
      </c>
      <c r="R36" s="37" t="s">
        <v>92</v>
      </c>
      <c r="S36" s="38">
        <f t="shared" ref="S36:AF36" si="28">MAX(S19:S21)</f>
        <v>138.42857142857142</v>
      </c>
      <c r="T36" s="38">
        <f t="shared" si="28"/>
        <v>138.57142857142856</v>
      </c>
      <c r="U36" s="38">
        <f t="shared" si="28"/>
        <v>28.142857142857146</v>
      </c>
      <c r="V36" s="38">
        <f t="shared" si="28"/>
        <v>52.571428571428569</v>
      </c>
      <c r="W36" s="38">
        <f t="shared" si="28"/>
        <v>2.2857142857142856</v>
      </c>
      <c r="X36" s="38">
        <f t="shared" si="28"/>
        <v>0.42857142857142855</v>
      </c>
      <c r="Y36" s="38">
        <f t="shared" si="28"/>
        <v>25.428571428571423</v>
      </c>
      <c r="Z36" s="38">
        <f t="shared" si="28"/>
        <v>6</v>
      </c>
      <c r="AA36" s="38">
        <f t="shared" si="28"/>
        <v>3.5714285714285712</v>
      </c>
      <c r="AB36" s="38">
        <f t="shared" si="28"/>
        <v>1.8571428571428568</v>
      </c>
      <c r="AC36" s="38">
        <f t="shared" si="28"/>
        <v>328.85714285714289</v>
      </c>
      <c r="AD36" s="38">
        <f t="shared" si="28"/>
        <v>0</v>
      </c>
      <c r="AE36" s="39">
        <f t="shared" si="28"/>
        <v>389.14285714285717</v>
      </c>
      <c r="AF36" s="39">
        <f t="shared" si="28"/>
        <v>693.28571428571422</v>
      </c>
    </row>
    <row r="37" spans="2:32" ht="23.1" customHeight="1" x14ac:dyDescent="0.25">
      <c r="B37" s="22" t="s">
        <v>64</v>
      </c>
      <c r="C37" s="48">
        <f>AVERAGE('23.09 Kira-Kyaliwalla'!C37,'24.09 Kira-Kyaliwajalla'!C37,'25.09 Kira-Kyaliwajalla'!C37,'27.09 Kira-Kyaliwajala'!C37,'26.09 KYALIWAJALA-KIRA-24h'!C37,'28.09 KIRA-KYALIWAJALA-24h '!C37,'29.09 Kira-Kyaliwajala'!C37)</f>
        <v>26.428571428571427</v>
      </c>
      <c r="D37" s="48">
        <f>AVERAGE('23.09 Kira-Kyaliwalla'!D37,'24.09 Kira-Kyaliwajalla'!D37,'25.09 Kira-Kyaliwajalla'!D37,'27.09 Kira-Kyaliwajala'!D37,'26.09 KYALIWAJALA-KIRA-24h'!D37,'28.09 KIRA-KYALIWAJALA-24h '!D37,'29.09 Kira-Kyaliwajala'!D37)</f>
        <v>17.428571428571427</v>
      </c>
      <c r="E37" s="48">
        <f>AVERAGE('23.09 Kira-Kyaliwalla'!E37,'24.09 Kira-Kyaliwajalla'!E37,'25.09 Kira-Kyaliwajalla'!E37,'27.09 Kira-Kyaliwajala'!E37,'26.09 KYALIWAJALA-KIRA-24h'!E37,'28.09 KIRA-KYALIWAJALA-24h '!E37,'29.09 Kira-Kyaliwajala'!E37)</f>
        <v>6.5714285714285712</v>
      </c>
      <c r="F37" s="48">
        <f>AVERAGE('23.09 Kira-Kyaliwalla'!F37,'24.09 Kira-Kyaliwajalla'!F37,'25.09 Kira-Kyaliwajalla'!F37,'27.09 Kira-Kyaliwajala'!F37,'26.09 KYALIWAJALA-KIRA-24h'!F37,'28.09 KIRA-KYALIWAJALA-24h '!F37,'29.09 Kira-Kyaliwajala'!F37)</f>
        <v>11</v>
      </c>
      <c r="G37" s="48">
        <f>AVERAGE('23.09 Kira-Kyaliwalla'!G37,'24.09 Kira-Kyaliwajalla'!G37,'25.09 Kira-Kyaliwajalla'!G37,'27.09 Kira-Kyaliwajala'!G37,'26.09 KYALIWAJALA-KIRA-24h'!G37,'28.09 KIRA-KYALIWAJALA-24h '!G37,'29.09 Kira-Kyaliwajala'!G37)</f>
        <v>0.2857142857142857</v>
      </c>
      <c r="H37" s="48">
        <f>AVERAGE('23.09 Kira-Kyaliwalla'!H37,'24.09 Kira-Kyaliwajalla'!H37,'25.09 Kira-Kyaliwajalla'!H37,'27.09 Kira-Kyaliwajala'!H37,'26.09 KYALIWAJALA-KIRA-24h'!H37,'28.09 KIRA-KYALIWAJALA-24h '!H37,'29.09 Kira-Kyaliwajala'!H37)</f>
        <v>0</v>
      </c>
      <c r="I37" s="48">
        <f>AVERAGE('23.09 Kira-Kyaliwalla'!I37,'24.09 Kira-Kyaliwajalla'!I37,'25.09 Kira-Kyaliwajalla'!I37,'27.09 Kira-Kyaliwajala'!I37,'26.09 KYALIWAJALA-KIRA-24h'!I37,'28.09 KIRA-KYALIWAJALA-24h '!I37,'29.09 Kira-Kyaliwajala'!I37)</f>
        <v>6.2857142857142856</v>
      </c>
      <c r="J37" s="48">
        <f>AVERAGE('23.09 Kira-Kyaliwalla'!J37,'24.09 Kira-Kyaliwajalla'!J37,'25.09 Kira-Kyaliwajalla'!J37,'27.09 Kira-Kyaliwajala'!J37,'26.09 KYALIWAJALA-KIRA-24h'!J37,'28.09 KIRA-KYALIWAJALA-24h '!J37,'29.09 Kira-Kyaliwajala'!J37)</f>
        <v>2</v>
      </c>
      <c r="K37" s="48">
        <f>AVERAGE('23.09 Kira-Kyaliwalla'!K37,'24.09 Kira-Kyaliwajalla'!K37,'25.09 Kira-Kyaliwajalla'!K37,'27.09 Kira-Kyaliwajala'!K37,'26.09 KYALIWAJALA-KIRA-24h'!K37,'28.09 KIRA-KYALIWAJALA-24h '!K37,'29.09 Kira-Kyaliwajala'!K37)</f>
        <v>1.1428571428571428</v>
      </c>
      <c r="L37" s="48">
        <f>AVERAGE('23.09 Kira-Kyaliwalla'!L37,'24.09 Kira-Kyaliwajalla'!L37,'25.09 Kira-Kyaliwajalla'!L37,'27.09 Kira-Kyaliwajala'!L37,'26.09 KYALIWAJALA-KIRA-24h'!L37,'28.09 KIRA-KYALIWAJALA-24h '!L37,'29.09 Kira-Kyaliwajala'!L37)</f>
        <v>0.42857142857142855</v>
      </c>
      <c r="M37" s="48">
        <f>AVERAGE('23.09 Kira-Kyaliwalla'!M37,'24.09 Kira-Kyaliwajalla'!M37,'25.09 Kira-Kyaliwajalla'!M37,'27.09 Kira-Kyaliwajala'!M37,'26.09 KYALIWAJALA-KIRA-24h'!M37,'28.09 KIRA-KYALIWAJALA-24h '!M37,'29.09 Kira-Kyaliwajala'!M37)</f>
        <v>52</v>
      </c>
      <c r="N37" s="48">
        <f>AVERAGE('23.09 Kira-Kyaliwalla'!N37,'24.09 Kira-Kyaliwajalla'!N37,'25.09 Kira-Kyaliwajalla'!N37,'27.09 Kira-Kyaliwajala'!N37,'26.09 KYALIWAJALA-KIRA-24h'!N37,'28.09 KIRA-KYALIWAJALA-24h '!N37,'29.09 Kira-Kyaliwajala'!N37)</f>
        <v>0</v>
      </c>
      <c r="O37" s="15">
        <f t="shared" si="0"/>
        <v>71.571428571428569</v>
      </c>
      <c r="P37" s="15">
        <f t="shared" si="1"/>
        <v>123.57142857142857</v>
      </c>
      <c r="R37" s="36" t="s">
        <v>85</v>
      </c>
      <c r="S37" s="34">
        <f t="shared" ref="S37:AF37" si="29">SUM(S10:S12)</f>
        <v>439.71428571428572</v>
      </c>
      <c r="T37" s="16">
        <f t="shared" si="29"/>
        <v>381</v>
      </c>
      <c r="U37" s="16">
        <f t="shared" si="29"/>
        <v>84.857142857142861</v>
      </c>
      <c r="V37" s="16">
        <f t="shared" si="29"/>
        <v>176.28571428571428</v>
      </c>
      <c r="W37" s="16">
        <f t="shared" si="29"/>
        <v>3.8571428571428572</v>
      </c>
      <c r="X37" s="16">
        <f t="shared" si="29"/>
        <v>1.714285714285714</v>
      </c>
      <c r="Y37" s="16">
        <f t="shared" si="29"/>
        <v>58.285714285714292</v>
      </c>
      <c r="Z37" s="16">
        <f t="shared" si="29"/>
        <v>8.8571428571428577</v>
      </c>
      <c r="AA37" s="16">
        <f t="shared" si="29"/>
        <v>6.1428571428571423</v>
      </c>
      <c r="AB37" s="16">
        <f t="shared" si="29"/>
        <v>1.1428571428571428</v>
      </c>
      <c r="AC37" s="16">
        <f t="shared" si="29"/>
        <v>1015.8571428571429</v>
      </c>
      <c r="AD37" s="16">
        <f t="shared" si="29"/>
        <v>0.2857142857142857</v>
      </c>
      <c r="AE37" s="31">
        <f t="shared" si="29"/>
        <v>1162.1428571428571</v>
      </c>
      <c r="AF37" s="31">
        <f t="shared" si="29"/>
        <v>2178</v>
      </c>
    </row>
    <row r="38" spans="2:32" ht="23.1" customHeight="1" x14ac:dyDescent="0.25">
      <c r="B38" s="23" t="s">
        <v>65</v>
      </c>
      <c r="C38" s="48">
        <f>AVERAGE('23.09 Kira-Kyaliwalla'!C38,'24.09 Kira-Kyaliwajalla'!C38,'25.09 Kira-Kyaliwajalla'!C38,'27.09 Kira-Kyaliwajala'!C38,'26.09 KYALIWAJALA-KIRA-24h'!C38,'28.09 KIRA-KYALIWAJALA-24h '!C38,'29.09 Kira-Kyaliwajala'!C38)</f>
        <v>33.142857142857146</v>
      </c>
      <c r="D38" s="48">
        <f>AVERAGE('23.09 Kira-Kyaliwalla'!D38,'24.09 Kira-Kyaliwajalla'!D38,'25.09 Kira-Kyaliwajalla'!D38,'27.09 Kira-Kyaliwajala'!D38,'26.09 KYALIWAJALA-KIRA-24h'!D38,'28.09 KIRA-KYALIWAJALA-24h '!D38,'29.09 Kira-Kyaliwajala'!D38)</f>
        <v>19.285714285714285</v>
      </c>
      <c r="E38" s="48">
        <f>AVERAGE('23.09 Kira-Kyaliwalla'!E38,'24.09 Kira-Kyaliwajalla'!E38,'25.09 Kira-Kyaliwajalla'!E38,'27.09 Kira-Kyaliwajala'!E38,'26.09 KYALIWAJALA-KIRA-24h'!E38,'28.09 KIRA-KYALIWAJALA-24h '!E38,'29.09 Kira-Kyaliwajala'!E38)</f>
        <v>6.5714285714285712</v>
      </c>
      <c r="F38" s="48">
        <f>AVERAGE('23.09 Kira-Kyaliwalla'!F38,'24.09 Kira-Kyaliwajalla'!F38,'25.09 Kira-Kyaliwajalla'!F38,'27.09 Kira-Kyaliwajala'!F38,'26.09 KYALIWAJALA-KIRA-24h'!F38,'28.09 KIRA-KYALIWAJALA-24h '!F38,'29.09 Kira-Kyaliwajala'!F38)</f>
        <v>12.714285714285714</v>
      </c>
      <c r="G38" s="48">
        <f>AVERAGE('23.09 Kira-Kyaliwalla'!G38,'24.09 Kira-Kyaliwajalla'!G38,'25.09 Kira-Kyaliwajalla'!G38,'27.09 Kira-Kyaliwajala'!G38,'26.09 KYALIWAJALA-KIRA-24h'!G38,'28.09 KIRA-KYALIWAJALA-24h '!G38,'29.09 Kira-Kyaliwajala'!G38)</f>
        <v>0.14285714285714285</v>
      </c>
      <c r="H38" s="48">
        <f>AVERAGE('23.09 Kira-Kyaliwalla'!H38,'24.09 Kira-Kyaliwajalla'!H38,'25.09 Kira-Kyaliwajalla'!H38,'27.09 Kira-Kyaliwajala'!H38,'26.09 KYALIWAJALA-KIRA-24h'!H38,'28.09 KIRA-KYALIWAJALA-24h '!H38,'29.09 Kira-Kyaliwajala'!H38)</f>
        <v>0.14285714285714285</v>
      </c>
      <c r="I38" s="48">
        <f>AVERAGE('23.09 Kira-Kyaliwalla'!I38,'24.09 Kira-Kyaliwajalla'!I38,'25.09 Kira-Kyaliwajalla'!I38,'27.09 Kira-Kyaliwajala'!I38,'26.09 KYALIWAJALA-KIRA-24h'!I38,'28.09 KIRA-KYALIWAJALA-24h '!I38,'29.09 Kira-Kyaliwajala'!I38)</f>
        <v>6.4285714285714288</v>
      </c>
      <c r="J38" s="48">
        <f>AVERAGE('23.09 Kira-Kyaliwalla'!J38,'24.09 Kira-Kyaliwajalla'!J38,'25.09 Kira-Kyaliwajalla'!J38,'27.09 Kira-Kyaliwajala'!J38,'26.09 KYALIWAJALA-KIRA-24h'!J38,'28.09 KIRA-KYALIWAJALA-24h '!J38,'29.09 Kira-Kyaliwajala'!J38)</f>
        <v>3.4285714285714284</v>
      </c>
      <c r="K38" s="48">
        <f>AVERAGE('23.09 Kira-Kyaliwalla'!K38,'24.09 Kira-Kyaliwajalla'!K38,'25.09 Kira-Kyaliwajalla'!K38,'27.09 Kira-Kyaliwajala'!K38,'26.09 KYALIWAJALA-KIRA-24h'!K38,'28.09 KIRA-KYALIWAJALA-24h '!K38,'29.09 Kira-Kyaliwajala'!K38)</f>
        <v>1.4285714285714286</v>
      </c>
      <c r="L38" s="48">
        <f>AVERAGE('23.09 Kira-Kyaliwalla'!L38,'24.09 Kira-Kyaliwajalla'!L38,'25.09 Kira-Kyaliwajalla'!L38,'27.09 Kira-Kyaliwajala'!L38,'26.09 KYALIWAJALA-KIRA-24h'!L38,'28.09 KIRA-KYALIWAJALA-24h '!L38,'29.09 Kira-Kyaliwajala'!L38)</f>
        <v>0.14285714285714285</v>
      </c>
      <c r="M38" s="48">
        <f>AVERAGE('23.09 Kira-Kyaliwalla'!M38,'24.09 Kira-Kyaliwajalla'!M38,'25.09 Kira-Kyaliwajalla'!M38,'27.09 Kira-Kyaliwajala'!M38,'26.09 KYALIWAJALA-KIRA-24h'!M38,'28.09 KIRA-KYALIWAJALA-24h '!M38,'29.09 Kira-Kyaliwajala'!M38)</f>
        <v>58.285714285714285</v>
      </c>
      <c r="N38" s="48">
        <f>AVERAGE('23.09 Kira-Kyaliwalla'!N38,'24.09 Kira-Kyaliwajalla'!N38,'25.09 Kira-Kyaliwajalla'!N38,'27.09 Kira-Kyaliwajala'!N38,'26.09 KYALIWAJALA-KIRA-24h'!N38,'28.09 KIRA-KYALIWAJALA-24h '!N38,'29.09 Kira-Kyaliwajala'!N38)</f>
        <v>0</v>
      </c>
      <c r="O38" s="15">
        <f t="shared" si="0"/>
        <v>83.428571428571416</v>
      </c>
      <c r="P38" s="15">
        <f t="shared" si="1"/>
        <v>141.71428571428569</v>
      </c>
      <c r="R38" s="27" t="s">
        <v>86</v>
      </c>
      <c r="S38" s="16">
        <f t="shared" ref="S38:AF38" si="30">SUM(S13:S18)</f>
        <v>714.57142857142856</v>
      </c>
      <c r="T38" s="16">
        <f t="shared" si="30"/>
        <v>521.33333333333337</v>
      </c>
      <c r="U38" s="16">
        <f t="shared" si="30"/>
        <v>126.42857142857142</v>
      </c>
      <c r="V38" s="16">
        <f t="shared" si="30"/>
        <v>278.85714285714283</v>
      </c>
      <c r="W38" s="16">
        <f t="shared" si="30"/>
        <v>6.2857142857142847</v>
      </c>
      <c r="X38" s="16">
        <f t="shared" si="30"/>
        <v>0.99999999999999989</v>
      </c>
      <c r="Y38" s="16">
        <f t="shared" si="30"/>
        <v>162.42857142857144</v>
      </c>
      <c r="Z38" s="16">
        <f t="shared" si="30"/>
        <v>49.142857142857146</v>
      </c>
      <c r="AA38" s="16">
        <f t="shared" si="30"/>
        <v>21.285714285714288</v>
      </c>
      <c r="AB38" s="16">
        <f t="shared" si="30"/>
        <v>5.1428571428571423</v>
      </c>
      <c r="AC38" s="16">
        <f t="shared" si="30"/>
        <v>1630.1428571428569</v>
      </c>
      <c r="AD38" s="16">
        <f t="shared" si="30"/>
        <v>0</v>
      </c>
      <c r="AE38" s="31">
        <f t="shared" si="30"/>
        <v>1886.4761904761904</v>
      </c>
      <c r="AF38" s="31">
        <f t="shared" si="30"/>
        <v>3516.6190476190477</v>
      </c>
    </row>
    <row r="39" spans="2:32" ht="23.1" customHeight="1" x14ac:dyDescent="0.25">
      <c r="B39" s="23" t="s">
        <v>66</v>
      </c>
      <c r="C39" s="48">
        <f>AVERAGE('23.09 Kira-Kyaliwalla'!C39,'24.09 Kira-Kyaliwajalla'!C39,'25.09 Kira-Kyaliwajalla'!C39,'27.09 Kira-Kyaliwajala'!C39,'26.09 KYALIWAJALA-KIRA-24h'!C39,'28.09 KIRA-KYALIWAJALA-24h '!C39,'29.09 Kira-Kyaliwajala'!C39)</f>
        <v>30.714285714285715</v>
      </c>
      <c r="D39" s="48">
        <f>AVERAGE('23.09 Kira-Kyaliwalla'!D39,'24.09 Kira-Kyaliwajalla'!D39,'25.09 Kira-Kyaliwajalla'!D39,'27.09 Kira-Kyaliwajala'!D39,'26.09 KYALIWAJALA-KIRA-24h'!D39,'28.09 KIRA-KYALIWAJALA-24h '!D39,'29.09 Kira-Kyaliwajala'!D39)</f>
        <v>18.571428571428573</v>
      </c>
      <c r="E39" s="48">
        <f>AVERAGE('23.09 Kira-Kyaliwalla'!E39,'24.09 Kira-Kyaliwajalla'!E39,'25.09 Kira-Kyaliwajalla'!E39,'27.09 Kira-Kyaliwajala'!E39,'26.09 KYALIWAJALA-KIRA-24h'!E39,'28.09 KIRA-KYALIWAJALA-24h '!E39,'29.09 Kira-Kyaliwajala'!E39)</f>
        <v>4.7142857142857144</v>
      </c>
      <c r="F39" s="48">
        <f>AVERAGE('23.09 Kira-Kyaliwalla'!F39,'24.09 Kira-Kyaliwajalla'!F39,'25.09 Kira-Kyaliwajalla'!F39,'27.09 Kira-Kyaliwajala'!F39,'26.09 KYALIWAJALA-KIRA-24h'!F39,'28.09 KIRA-KYALIWAJALA-24h '!F39,'29.09 Kira-Kyaliwajala'!F39)</f>
        <v>11.142857142857142</v>
      </c>
      <c r="G39" s="48">
        <f>AVERAGE('23.09 Kira-Kyaliwalla'!G39,'24.09 Kira-Kyaliwajalla'!G39,'25.09 Kira-Kyaliwajalla'!G39,'27.09 Kira-Kyaliwajala'!G39,'26.09 KYALIWAJALA-KIRA-24h'!G39,'28.09 KIRA-KYALIWAJALA-24h '!G39,'29.09 Kira-Kyaliwajala'!G39)</f>
        <v>0.2857142857142857</v>
      </c>
      <c r="H39" s="48">
        <f>AVERAGE('23.09 Kira-Kyaliwalla'!H39,'24.09 Kira-Kyaliwajalla'!H39,'25.09 Kira-Kyaliwajalla'!H39,'27.09 Kira-Kyaliwajala'!H39,'26.09 KYALIWAJALA-KIRA-24h'!H39,'28.09 KIRA-KYALIWAJALA-24h '!H39,'29.09 Kira-Kyaliwajala'!H39)</f>
        <v>0</v>
      </c>
      <c r="I39" s="48">
        <f>AVERAGE('23.09 Kira-Kyaliwalla'!I39,'24.09 Kira-Kyaliwajalla'!I39,'25.09 Kira-Kyaliwajalla'!I39,'27.09 Kira-Kyaliwajala'!I39,'26.09 KYALIWAJALA-KIRA-24h'!I39,'28.09 KIRA-KYALIWAJALA-24h '!I39,'29.09 Kira-Kyaliwajala'!I39)</f>
        <v>5.2857142857142856</v>
      </c>
      <c r="J39" s="48">
        <f>AVERAGE('23.09 Kira-Kyaliwalla'!J39,'24.09 Kira-Kyaliwajalla'!J39,'25.09 Kira-Kyaliwajalla'!J39,'27.09 Kira-Kyaliwajala'!J39,'26.09 KYALIWAJALA-KIRA-24h'!J39,'28.09 KIRA-KYALIWAJALA-24h '!J39,'29.09 Kira-Kyaliwajala'!J39)</f>
        <v>1.7142857142857142</v>
      </c>
      <c r="K39" s="48">
        <f>AVERAGE('23.09 Kira-Kyaliwalla'!K39,'24.09 Kira-Kyaliwajalla'!K39,'25.09 Kira-Kyaliwajalla'!K39,'27.09 Kira-Kyaliwajala'!K39,'26.09 KYALIWAJALA-KIRA-24h'!K39,'28.09 KIRA-KYALIWAJALA-24h '!K39,'29.09 Kira-Kyaliwajala'!K39)</f>
        <v>0.8571428571428571</v>
      </c>
      <c r="L39" s="48">
        <f>AVERAGE('23.09 Kira-Kyaliwalla'!L39,'24.09 Kira-Kyaliwajalla'!L39,'25.09 Kira-Kyaliwajalla'!L39,'27.09 Kira-Kyaliwajala'!L39,'26.09 KYALIWAJALA-KIRA-24h'!L39,'28.09 KIRA-KYALIWAJALA-24h '!L39,'29.09 Kira-Kyaliwajala'!L39)</f>
        <v>0.14285714285714285</v>
      </c>
      <c r="M39" s="48">
        <f>AVERAGE('23.09 Kira-Kyaliwalla'!M39,'24.09 Kira-Kyaliwajalla'!M39,'25.09 Kira-Kyaliwajalla'!M39,'27.09 Kira-Kyaliwajala'!M39,'26.09 KYALIWAJALA-KIRA-24h'!M39,'28.09 KIRA-KYALIWAJALA-24h '!M39,'29.09 Kira-Kyaliwajala'!M39)</f>
        <v>59.571428571428569</v>
      </c>
      <c r="N39" s="48">
        <f>AVERAGE('23.09 Kira-Kyaliwalla'!N39,'24.09 Kira-Kyaliwajalla'!N39,'25.09 Kira-Kyaliwajalla'!N39,'27.09 Kira-Kyaliwajala'!N39,'26.09 KYALIWAJALA-KIRA-24h'!N39,'28.09 KIRA-KYALIWAJALA-24h '!N39,'29.09 Kira-Kyaliwajala'!N39)</f>
        <v>0</v>
      </c>
      <c r="O39" s="15">
        <f t="shared" si="0"/>
        <v>73.428571428571445</v>
      </c>
      <c r="P39" s="15">
        <f t="shared" si="1"/>
        <v>133</v>
      </c>
      <c r="R39" s="28" t="s">
        <v>87</v>
      </c>
      <c r="S39" s="16">
        <f t="shared" ref="S39:AF39" si="31">SUM(S19:S21)</f>
        <v>393.28571428571428</v>
      </c>
      <c r="T39" s="16">
        <f t="shared" si="31"/>
        <v>397.85714285714283</v>
      </c>
      <c r="U39" s="16">
        <f t="shared" si="31"/>
        <v>79.428571428571431</v>
      </c>
      <c r="V39" s="16">
        <f t="shared" si="31"/>
        <v>153.71428571428572</v>
      </c>
      <c r="W39" s="16">
        <f t="shared" si="31"/>
        <v>6.2857142857142856</v>
      </c>
      <c r="X39" s="16">
        <f t="shared" si="31"/>
        <v>0.5714285714285714</v>
      </c>
      <c r="Y39" s="16">
        <f t="shared" si="31"/>
        <v>71.285714285714278</v>
      </c>
      <c r="Z39" s="16">
        <f t="shared" si="31"/>
        <v>13</v>
      </c>
      <c r="AA39" s="16">
        <f t="shared" si="31"/>
        <v>8.1428571428571423</v>
      </c>
      <c r="AB39" s="16">
        <f t="shared" si="31"/>
        <v>2.8571428571428563</v>
      </c>
      <c r="AC39" s="16">
        <f t="shared" si="31"/>
        <v>927.28571428571422</v>
      </c>
      <c r="AD39" s="16">
        <f t="shared" si="31"/>
        <v>0</v>
      </c>
      <c r="AE39" s="31">
        <f t="shared" si="31"/>
        <v>1126.4285714285716</v>
      </c>
      <c r="AF39" s="31">
        <f t="shared" si="31"/>
        <v>2053.7142857142858</v>
      </c>
    </row>
    <row r="40" spans="2:32" ht="23.1" customHeight="1" x14ac:dyDescent="0.25">
      <c r="B40" s="23" t="s">
        <v>67</v>
      </c>
      <c r="C40" s="48">
        <f>AVERAGE('23.09 Kira-Kyaliwalla'!C40,'24.09 Kira-Kyaliwajalla'!C40,'25.09 Kira-Kyaliwajalla'!C40,'27.09 Kira-Kyaliwajala'!C40,'26.09 KYALIWAJALA-KIRA-24h'!C40,'28.09 KIRA-KYALIWAJALA-24h '!C40,'29.09 Kira-Kyaliwajala'!C40)</f>
        <v>27.714285714285715</v>
      </c>
      <c r="D40" s="48">
        <f>AVERAGE('23.09 Kira-Kyaliwalla'!D40,'24.09 Kira-Kyaliwajalla'!D40,'25.09 Kira-Kyaliwajalla'!D40,'27.09 Kira-Kyaliwajala'!D40,'26.09 KYALIWAJALA-KIRA-24h'!D40,'28.09 KIRA-KYALIWAJALA-24h '!D40,'29.09 Kira-Kyaliwajala'!D40)</f>
        <v>20.142857142857142</v>
      </c>
      <c r="E40" s="48">
        <f>AVERAGE('23.09 Kira-Kyaliwalla'!E40,'24.09 Kira-Kyaliwajalla'!E40,'25.09 Kira-Kyaliwajalla'!E40,'27.09 Kira-Kyaliwajala'!E40,'26.09 KYALIWAJALA-KIRA-24h'!E40,'28.09 KIRA-KYALIWAJALA-24h '!E40,'29.09 Kira-Kyaliwajala'!E40)</f>
        <v>5.1428571428571432</v>
      </c>
      <c r="F40" s="48">
        <f>AVERAGE('23.09 Kira-Kyaliwalla'!F40,'24.09 Kira-Kyaliwajalla'!F40,'25.09 Kira-Kyaliwajalla'!F40,'27.09 Kira-Kyaliwajala'!F40,'26.09 KYALIWAJALA-KIRA-24h'!F40,'28.09 KIRA-KYALIWAJALA-24h '!F40,'29.09 Kira-Kyaliwajala'!F40)</f>
        <v>13.428571428571429</v>
      </c>
      <c r="G40" s="48">
        <f>AVERAGE('23.09 Kira-Kyaliwalla'!G40,'24.09 Kira-Kyaliwajalla'!G40,'25.09 Kira-Kyaliwajalla'!G40,'27.09 Kira-Kyaliwajala'!G40,'26.09 KYALIWAJALA-KIRA-24h'!G40,'28.09 KIRA-KYALIWAJALA-24h '!G40,'29.09 Kira-Kyaliwajala'!G40)</f>
        <v>0.2857142857142857</v>
      </c>
      <c r="H40" s="48">
        <f>AVERAGE('23.09 Kira-Kyaliwalla'!H40,'24.09 Kira-Kyaliwajalla'!H40,'25.09 Kira-Kyaliwajalla'!H40,'27.09 Kira-Kyaliwajala'!H40,'26.09 KYALIWAJALA-KIRA-24h'!H40,'28.09 KIRA-KYALIWAJALA-24h '!H40,'29.09 Kira-Kyaliwajala'!H40)</f>
        <v>0</v>
      </c>
      <c r="I40" s="48">
        <f>AVERAGE('23.09 Kira-Kyaliwalla'!I40,'24.09 Kira-Kyaliwajalla'!I40,'25.09 Kira-Kyaliwajalla'!I40,'27.09 Kira-Kyaliwajala'!I40,'26.09 KYALIWAJALA-KIRA-24h'!I40,'28.09 KIRA-KYALIWAJALA-24h '!I40,'29.09 Kira-Kyaliwajala'!I40)</f>
        <v>3.7142857142857144</v>
      </c>
      <c r="J40" s="48">
        <f>AVERAGE('23.09 Kira-Kyaliwalla'!J40,'24.09 Kira-Kyaliwajalla'!J40,'25.09 Kira-Kyaliwajalla'!J40,'27.09 Kira-Kyaliwajala'!J40,'26.09 KYALIWAJALA-KIRA-24h'!J40,'28.09 KIRA-KYALIWAJALA-24h '!J40,'29.09 Kira-Kyaliwajala'!J40)</f>
        <v>1.5714285714285714</v>
      </c>
      <c r="K40" s="48">
        <f>AVERAGE('23.09 Kira-Kyaliwalla'!K40,'24.09 Kira-Kyaliwajalla'!K40,'25.09 Kira-Kyaliwajalla'!K40,'27.09 Kira-Kyaliwajala'!K40,'26.09 KYALIWAJALA-KIRA-24h'!K40,'28.09 KIRA-KYALIWAJALA-24h '!K40,'29.09 Kira-Kyaliwajala'!K40)</f>
        <v>0.8571428571428571</v>
      </c>
      <c r="L40" s="48">
        <f>AVERAGE('23.09 Kira-Kyaliwalla'!L40,'24.09 Kira-Kyaliwajalla'!L40,'25.09 Kira-Kyaliwajalla'!L40,'27.09 Kira-Kyaliwajala'!L40,'26.09 KYALIWAJALA-KIRA-24h'!L40,'28.09 KIRA-KYALIWAJALA-24h '!L40,'29.09 Kira-Kyaliwajala'!L40)</f>
        <v>0.14285714285714285</v>
      </c>
      <c r="M40" s="48">
        <f>AVERAGE('23.09 Kira-Kyaliwalla'!M40,'24.09 Kira-Kyaliwajalla'!M40,'25.09 Kira-Kyaliwajalla'!M40,'27.09 Kira-Kyaliwajala'!M40,'26.09 KYALIWAJALA-KIRA-24h'!M40,'28.09 KIRA-KYALIWAJALA-24h '!M40,'29.09 Kira-Kyaliwajala'!M40)</f>
        <v>59.857142857142854</v>
      </c>
      <c r="N40" s="48">
        <f>AVERAGE('23.09 Kira-Kyaliwalla'!N40,'24.09 Kira-Kyaliwajalla'!N40,'25.09 Kira-Kyaliwajalla'!N40,'27.09 Kira-Kyaliwajala'!N40,'26.09 KYALIWAJALA-KIRA-24h'!N40,'28.09 KIRA-KYALIWAJALA-24h '!N40,'29.09 Kira-Kyaliwajala'!N40)</f>
        <v>0</v>
      </c>
      <c r="O40" s="15">
        <f t="shared" si="0"/>
        <v>73</v>
      </c>
      <c r="P40" s="15">
        <f t="shared" si="1"/>
        <v>132.85714285714286</v>
      </c>
      <c r="R40" s="5" t="s">
        <v>17</v>
      </c>
      <c r="S40" s="16">
        <f t="shared" ref="S40:AF40" si="32">SUM(S10:S21)</f>
        <v>1547.5714285714284</v>
      </c>
      <c r="T40" s="16">
        <f t="shared" si="32"/>
        <v>1300.1904761904761</v>
      </c>
      <c r="U40" s="16">
        <f t="shared" si="32"/>
        <v>290.71428571428567</v>
      </c>
      <c r="V40" s="16">
        <f t="shared" si="32"/>
        <v>608.85714285714278</v>
      </c>
      <c r="W40" s="16">
        <f t="shared" si="32"/>
        <v>16.428571428571427</v>
      </c>
      <c r="X40" s="16">
        <f t="shared" si="32"/>
        <v>3.2857142857142847</v>
      </c>
      <c r="Y40" s="16">
        <f t="shared" si="32"/>
        <v>292</v>
      </c>
      <c r="Z40" s="16">
        <f t="shared" si="32"/>
        <v>71</v>
      </c>
      <c r="AA40" s="16">
        <f t="shared" si="32"/>
        <v>35.571428571428569</v>
      </c>
      <c r="AB40" s="16">
        <f t="shared" si="32"/>
        <v>9.1428571428571406</v>
      </c>
      <c r="AC40" s="16">
        <f t="shared" si="32"/>
        <v>3573.2857142857138</v>
      </c>
      <c r="AD40" s="16">
        <f t="shared" si="32"/>
        <v>0.2857142857142857</v>
      </c>
      <c r="AE40" s="31">
        <f t="shared" si="32"/>
        <v>4175.0476190476184</v>
      </c>
      <c r="AF40" s="31">
        <f t="shared" si="32"/>
        <v>7748.3333333333339</v>
      </c>
    </row>
    <row r="41" spans="2:32" ht="23.1" customHeight="1" x14ac:dyDescent="0.25">
      <c r="B41" s="22" t="s">
        <v>68</v>
      </c>
      <c r="C41" s="48">
        <f>AVERAGE('23.09 Kira-Kyaliwalla'!C41,'24.09 Kira-Kyaliwajalla'!C41,'25.09 Kira-Kyaliwajalla'!C41,'27.09 Kira-Kyaliwajala'!C41,'26.09 KYALIWAJALA-KIRA-24h'!C41,'28.09 KIRA-KYALIWAJALA-24h '!C41,'29.09 Kira-Kyaliwajala'!C41)</f>
        <v>23.714285714285715</v>
      </c>
      <c r="D41" s="48">
        <f>AVERAGE('23.09 Kira-Kyaliwalla'!D41,'24.09 Kira-Kyaliwajalla'!D41,'25.09 Kira-Kyaliwajalla'!D41,'27.09 Kira-Kyaliwajala'!D41,'26.09 KYALIWAJALA-KIRA-24h'!D41,'28.09 KIRA-KYALIWAJALA-24h '!D41,'29.09 Kira-Kyaliwajala'!D41)</f>
        <v>16.857142857142858</v>
      </c>
      <c r="E41" s="48">
        <f>AVERAGE('23.09 Kira-Kyaliwalla'!E41,'24.09 Kira-Kyaliwajalla'!E41,'25.09 Kira-Kyaliwajalla'!E41,'27.09 Kira-Kyaliwajala'!E41,'26.09 KYALIWAJALA-KIRA-24h'!E41,'28.09 KIRA-KYALIWAJALA-24h '!E41,'29.09 Kira-Kyaliwajala'!E41)</f>
        <v>5.2857142857142856</v>
      </c>
      <c r="F41" s="48">
        <f>AVERAGE('23.09 Kira-Kyaliwalla'!F41,'24.09 Kira-Kyaliwajalla'!F41,'25.09 Kira-Kyaliwajalla'!F41,'27.09 Kira-Kyaliwajala'!F41,'26.09 KYALIWAJALA-KIRA-24h'!F41,'28.09 KIRA-KYALIWAJALA-24h '!F41,'29.09 Kira-Kyaliwajala'!F41)</f>
        <v>11.285714285714286</v>
      </c>
      <c r="G41" s="48">
        <f>AVERAGE('23.09 Kira-Kyaliwalla'!G41,'24.09 Kira-Kyaliwajalla'!G41,'25.09 Kira-Kyaliwajalla'!G41,'27.09 Kira-Kyaliwajala'!G41,'26.09 KYALIWAJALA-KIRA-24h'!G41,'28.09 KIRA-KYALIWAJALA-24h '!G41,'29.09 Kira-Kyaliwajala'!G41)</f>
        <v>0.14285714285714285</v>
      </c>
      <c r="H41" s="48">
        <f>AVERAGE('23.09 Kira-Kyaliwalla'!H41,'24.09 Kira-Kyaliwajalla'!H41,'25.09 Kira-Kyaliwajalla'!H41,'27.09 Kira-Kyaliwajala'!H41,'26.09 KYALIWAJALA-KIRA-24h'!H41,'28.09 KIRA-KYALIWAJALA-24h '!H41,'29.09 Kira-Kyaliwajala'!H41)</f>
        <v>0</v>
      </c>
      <c r="I41" s="48">
        <f>AVERAGE('23.09 Kira-Kyaliwalla'!I41,'24.09 Kira-Kyaliwajalla'!I41,'25.09 Kira-Kyaliwajalla'!I41,'27.09 Kira-Kyaliwajala'!I41,'26.09 KYALIWAJALA-KIRA-24h'!I41,'28.09 KIRA-KYALIWAJALA-24h '!I41,'29.09 Kira-Kyaliwajala'!I41)</f>
        <v>5.1428571428571432</v>
      </c>
      <c r="J41" s="48">
        <f>AVERAGE('23.09 Kira-Kyaliwalla'!J41,'24.09 Kira-Kyaliwajalla'!J41,'25.09 Kira-Kyaliwajalla'!J41,'27.09 Kira-Kyaliwajala'!J41,'26.09 KYALIWAJALA-KIRA-24h'!J41,'28.09 KIRA-KYALIWAJALA-24h '!J41,'29.09 Kira-Kyaliwajala'!J41)</f>
        <v>1.1428571428571428</v>
      </c>
      <c r="K41" s="48">
        <f>AVERAGE('23.09 Kira-Kyaliwalla'!K41,'24.09 Kira-Kyaliwajalla'!K41,'25.09 Kira-Kyaliwajalla'!K41,'27.09 Kira-Kyaliwajala'!K41,'26.09 KYALIWAJALA-KIRA-24h'!K41,'28.09 KIRA-KYALIWAJALA-24h '!K41,'29.09 Kira-Kyaliwajala'!K41)</f>
        <v>1.2857142857142858</v>
      </c>
      <c r="L41" s="48">
        <f>AVERAGE('23.09 Kira-Kyaliwalla'!L41,'24.09 Kira-Kyaliwajalla'!L41,'25.09 Kira-Kyaliwajalla'!L41,'27.09 Kira-Kyaliwajala'!L41,'26.09 KYALIWAJALA-KIRA-24h'!L41,'28.09 KIRA-KYALIWAJALA-24h '!L41,'29.09 Kira-Kyaliwajala'!L41)</f>
        <v>0.2857142857142857</v>
      </c>
      <c r="M41" s="48">
        <f>AVERAGE('23.09 Kira-Kyaliwalla'!M41,'24.09 Kira-Kyaliwajalla'!M41,'25.09 Kira-Kyaliwajalla'!M41,'27.09 Kira-Kyaliwajala'!M41,'26.09 KYALIWAJALA-KIRA-24h'!M41,'28.09 KIRA-KYALIWAJALA-24h '!M41,'29.09 Kira-Kyaliwajala'!M41)</f>
        <v>56.571428571428569</v>
      </c>
      <c r="N41" s="48">
        <f>AVERAGE('23.09 Kira-Kyaliwalla'!N41,'24.09 Kira-Kyaliwajalla'!N41,'25.09 Kira-Kyaliwajalla'!N41,'27.09 Kira-Kyaliwajala'!N41,'26.09 KYALIWAJALA-KIRA-24h'!N41,'28.09 KIRA-KYALIWAJALA-24h '!N41,'29.09 Kira-Kyaliwajala'!N41)</f>
        <v>0</v>
      </c>
      <c r="O41" s="15">
        <f t="shared" si="0"/>
        <v>65.142857142857153</v>
      </c>
      <c r="P41" s="15">
        <f t="shared" si="1"/>
        <v>121.71428571428572</v>
      </c>
      <c r="R41" s="5" t="s">
        <v>196</v>
      </c>
      <c r="S41" s="16">
        <f>SUM(S10:S33)</f>
        <v>2163.0714285714284</v>
      </c>
      <c r="T41" s="16">
        <f t="shared" ref="T41:AD41" si="33">SUM(T10:T33)</f>
        <v>2058.1904761904761</v>
      </c>
      <c r="U41" s="16">
        <f t="shared" si="33"/>
        <v>417.21428571428567</v>
      </c>
      <c r="V41" s="16">
        <f t="shared" si="33"/>
        <v>757.85714285714278</v>
      </c>
      <c r="W41" s="16">
        <f t="shared" si="33"/>
        <v>18.428571428571427</v>
      </c>
      <c r="X41" s="16">
        <f t="shared" si="33"/>
        <v>10.285714285714285</v>
      </c>
      <c r="Y41" s="16">
        <f t="shared" si="33"/>
        <v>339.5</v>
      </c>
      <c r="Z41" s="16">
        <f t="shared" si="33"/>
        <v>97</v>
      </c>
      <c r="AA41" s="16">
        <f t="shared" si="33"/>
        <v>37.571428571428569</v>
      </c>
      <c r="AB41" s="16">
        <f t="shared" si="33"/>
        <v>9.6428571428571406</v>
      </c>
      <c r="AC41" s="16">
        <f t="shared" si="33"/>
        <v>4962.7857142857138</v>
      </c>
      <c r="AD41" s="16">
        <f t="shared" si="33"/>
        <v>0.7857142857142857</v>
      </c>
      <c r="AE41" s="31">
        <f>SUM(AE10:AE33)</f>
        <v>5909.5476190476184</v>
      </c>
      <c r="AF41" s="31">
        <f>SUM(AF10:AF33)</f>
        <v>10872.333333333334</v>
      </c>
    </row>
    <row r="42" spans="2:32" ht="23.1" customHeight="1" x14ac:dyDescent="0.25">
      <c r="B42" s="23" t="s">
        <v>69</v>
      </c>
      <c r="C42" s="48">
        <f>AVERAGE('23.09 Kira-Kyaliwalla'!C42,'24.09 Kira-Kyaliwajalla'!C42,'25.09 Kira-Kyaliwajalla'!C42,'27.09 Kira-Kyaliwajala'!C42,'26.09 KYALIWAJALA-KIRA-24h'!C42,'28.09 KIRA-KYALIWAJALA-24h '!C42,'29.09 Kira-Kyaliwajala'!C42)</f>
        <v>28.714285714285715</v>
      </c>
      <c r="D42" s="48">
        <f>AVERAGE('23.09 Kira-Kyaliwalla'!D42,'24.09 Kira-Kyaliwajalla'!D42,'25.09 Kira-Kyaliwajalla'!D42,'27.09 Kira-Kyaliwajala'!D42,'26.09 KYALIWAJALA-KIRA-24h'!D42,'28.09 KIRA-KYALIWAJALA-24h '!D42,'29.09 Kira-Kyaliwajala'!D42)</f>
        <v>21</v>
      </c>
      <c r="E42" s="48">
        <f>AVERAGE('23.09 Kira-Kyaliwalla'!E42,'24.09 Kira-Kyaliwajalla'!E42,'25.09 Kira-Kyaliwajalla'!E42,'27.09 Kira-Kyaliwajala'!E42,'26.09 KYALIWAJALA-KIRA-24h'!E42,'28.09 KIRA-KYALIWAJALA-24h '!E42,'29.09 Kira-Kyaliwajala'!E42)</f>
        <v>5.4285714285714288</v>
      </c>
      <c r="F42" s="48">
        <f>AVERAGE('23.09 Kira-Kyaliwalla'!F42,'24.09 Kira-Kyaliwajalla'!F42,'25.09 Kira-Kyaliwajalla'!F42,'27.09 Kira-Kyaliwajala'!F42,'26.09 KYALIWAJALA-KIRA-24h'!F42,'28.09 KIRA-KYALIWAJALA-24h '!F42,'29.09 Kira-Kyaliwajala'!F42)</f>
        <v>13.142857142857142</v>
      </c>
      <c r="G42" s="48">
        <f>AVERAGE('23.09 Kira-Kyaliwalla'!G42,'24.09 Kira-Kyaliwajalla'!G42,'25.09 Kira-Kyaliwajalla'!G42,'27.09 Kira-Kyaliwajala'!G42,'26.09 KYALIWAJALA-KIRA-24h'!G42,'28.09 KIRA-KYALIWAJALA-24h '!G42,'29.09 Kira-Kyaliwajala'!G42)</f>
        <v>0.2857142857142857</v>
      </c>
      <c r="H42" s="48">
        <f>AVERAGE('23.09 Kira-Kyaliwalla'!H42,'24.09 Kira-Kyaliwajalla'!H42,'25.09 Kira-Kyaliwajalla'!H42,'27.09 Kira-Kyaliwajala'!H42,'26.09 KYALIWAJALA-KIRA-24h'!H42,'28.09 KIRA-KYALIWAJALA-24h '!H42,'29.09 Kira-Kyaliwajala'!H42)</f>
        <v>0</v>
      </c>
      <c r="I42" s="48">
        <f>AVERAGE('23.09 Kira-Kyaliwalla'!I42,'24.09 Kira-Kyaliwajalla'!I42,'25.09 Kira-Kyaliwajalla'!I42,'27.09 Kira-Kyaliwajala'!I42,'26.09 KYALIWAJALA-KIRA-24h'!I42,'28.09 KIRA-KYALIWAJALA-24h '!I42,'29.09 Kira-Kyaliwajala'!I42)</f>
        <v>6.8571428571428568</v>
      </c>
      <c r="J42" s="48">
        <f>AVERAGE('23.09 Kira-Kyaliwalla'!J42,'24.09 Kira-Kyaliwajalla'!J42,'25.09 Kira-Kyaliwajalla'!J42,'27.09 Kira-Kyaliwajala'!J42,'26.09 KYALIWAJALA-KIRA-24h'!J42,'28.09 KIRA-KYALIWAJALA-24h '!J42,'29.09 Kira-Kyaliwajala'!J42)</f>
        <v>2.1428571428571428</v>
      </c>
      <c r="K42" s="48">
        <f>AVERAGE('23.09 Kira-Kyaliwalla'!K42,'24.09 Kira-Kyaliwajalla'!K42,'25.09 Kira-Kyaliwajalla'!K42,'27.09 Kira-Kyaliwajala'!K42,'26.09 KYALIWAJALA-KIRA-24h'!K42,'28.09 KIRA-KYALIWAJALA-24h '!K42,'29.09 Kira-Kyaliwajala'!K42)</f>
        <v>1.2857142857142858</v>
      </c>
      <c r="L42" s="48">
        <f>AVERAGE('23.09 Kira-Kyaliwalla'!L42,'24.09 Kira-Kyaliwajalla'!L42,'25.09 Kira-Kyaliwajalla'!L42,'27.09 Kira-Kyaliwajala'!L42,'26.09 KYALIWAJALA-KIRA-24h'!L42,'28.09 KIRA-KYALIWAJALA-24h '!L42,'29.09 Kira-Kyaliwajala'!L42)</f>
        <v>0</v>
      </c>
      <c r="M42" s="48">
        <f>AVERAGE('23.09 Kira-Kyaliwalla'!M42,'24.09 Kira-Kyaliwajalla'!M42,'25.09 Kira-Kyaliwajalla'!M42,'27.09 Kira-Kyaliwajala'!M42,'26.09 KYALIWAJALA-KIRA-24h'!M42,'28.09 KIRA-KYALIWAJALA-24h '!M42,'29.09 Kira-Kyaliwajala'!M42)</f>
        <v>64.571428571428569</v>
      </c>
      <c r="N42" s="48">
        <f>AVERAGE('23.09 Kira-Kyaliwalla'!N42,'24.09 Kira-Kyaliwajalla'!N42,'25.09 Kira-Kyaliwajalla'!N42,'27.09 Kira-Kyaliwajala'!N42,'26.09 KYALIWAJALA-KIRA-24h'!N42,'28.09 KIRA-KYALIWAJALA-24h '!N42,'29.09 Kira-Kyaliwajala'!N42)</f>
        <v>0</v>
      </c>
      <c r="O42" s="15">
        <f t="shared" si="0"/>
        <v>78.857142857142875</v>
      </c>
      <c r="P42" s="15">
        <f t="shared" si="1"/>
        <v>143.42857142857144</v>
      </c>
      <c r="R42" s="5" t="s">
        <v>160</v>
      </c>
      <c r="S42" s="47">
        <f>S41/S40</f>
        <v>1.3977199298439953</v>
      </c>
      <c r="T42" s="47">
        <f t="shared" ref="T42:AF42" si="34">T41/T40</f>
        <v>1.5829915030764723</v>
      </c>
      <c r="U42" s="47">
        <f t="shared" si="34"/>
        <v>1.4351351351351351</v>
      </c>
      <c r="V42" s="47">
        <f t="shared" si="34"/>
        <v>1.2447207883622713</v>
      </c>
      <c r="W42" s="47">
        <f t="shared" si="34"/>
        <v>1.1217391304347826</v>
      </c>
      <c r="X42" s="47">
        <f t="shared" si="34"/>
        <v>3.1304347826086962</v>
      </c>
      <c r="Y42" s="47">
        <f t="shared" si="34"/>
        <v>1.1626712328767124</v>
      </c>
      <c r="Z42" s="47">
        <f t="shared" si="34"/>
        <v>1.3661971830985915</v>
      </c>
      <c r="AA42" s="47">
        <f t="shared" si="34"/>
        <v>1.0562248995983936</v>
      </c>
      <c r="AB42" s="47">
        <f t="shared" si="34"/>
        <v>1.0546875</v>
      </c>
      <c r="AC42" s="47">
        <f t="shared" si="34"/>
        <v>1.3888577939471476</v>
      </c>
      <c r="AD42" s="47">
        <f t="shared" si="34"/>
        <v>2.75</v>
      </c>
      <c r="AE42" s="56">
        <f t="shared" si="34"/>
        <v>1.4154443633377436</v>
      </c>
      <c r="AF42" s="56">
        <f t="shared" si="34"/>
        <v>1.4031834803183481</v>
      </c>
    </row>
    <row r="43" spans="2:32" ht="23.1" customHeight="1" x14ac:dyDescent="0.25">
      <c r="B43" s="22" t="s">
        <v>70</v>
      </c>
      <c r="C43" s="48">
        <f>AVERAGE('23.09 Kira-Kyaliwalla'!C43,'24.09 Kira-Kyaliwajalla'!C43,'25.09 Kira-Kyaliwajalla'!C43,'27.09 Kira-Kyaliwajala'!C43,'26.09 KYALIWAJALA-KIRA-24h'!C43,'28.09 KIRA-KYALIWAJALA-24h '!C43,'29.09 Kira-Kyaliwajala'!C43)</f>
        <v>28.285714285714285</v>
      </c>
      <c r="D43" s="48">
        <f>AVERAGE('23.09 Kira-Kyaliwalla'!D43,'24.09 Kira-Kyaliwajalla'!D43,'25.09 Kira-Kyaliwajalla'!D43,'27.09 Kira-Kyaliwajala'!D43,'26.09 KYALIWAJALA-KIRA-24h'!D43,'28.09 KIRA-KYALIWAJALA-24h '!D43,'29.09 Kira-Kyaliwajala'!D43)</f>
        <v>20.428571428571427</v>
      </c>
      <c r="E43" s="48">
        <f>AVERAGE('23.09 Kira-Kyaliwalla'!E43,'24.09 Kira-Kyaliwajalla'!E43,'25.09 Kira-Kyaliwajalla'!E43,'27.09 Kira-Kyaliwajala'!E43,'26.09 KYALIWAJALA-KIRA-24h'!E43,'28.09 KIRA-KYALIWAJALA-24h '!E43,'29.09 Kira-Kyaliwajala'!E43)</f>
        <v>5.1428571428571432</v>
      </c>
      <c r="F43" s="48">
        <f>AVERAGE('23.09 Kira-Kyaliwalla'!F43,'24.09 Kira-Kyaliwajalla'!F43,'25.09 Kira-Kyaliwajalla'!F43,'27.09 Kira-Kyaliwajala'!F43,'26.09 KYALIWAJALA-KIRA-24h'!F43,'28.09 KIRA-KYALIWAJALA-24h '!F43,'29.09 Kira-Kyaliwajala'!F43)</f>
        <v>9.7142857142857135</v>
      </c>
      <c r="G43" s="48">
        <f>AVERAGE('23.09 Kira-Kyaliwalla'!G43,'24.09 Kira-Kyaliwajalla'!G43,'25.09 Kira-Kyaliwajalla'!G43,'27.09 Kira-Kyaliwajala'!G43,'26.09 KYALIWAJALA-KIRA-24h'!G43,'28.09 KIRA-KYALIWAJALA-24h '!G43,'29.09 Kira-Kyaliwajala'!G43)</f>
        <v>0</v>
      </c>
      <c r="H43" s="48">
        <f>AVERAGE('23.09 Kira-Kyaliwalla'!H43,'24.09 Kira-Kyaliwajalla'!H43,'25.09 Kira-Kyaliwajalla'!H43,'27.09 Kira-Kyaliwajala'!H43,'26.09 KYALIWAJALA-KIRA-24h'!H43,'28.09 KIRA-KYALIWAJALA-24h '!H43,'29.09 Kira-Kyaliwajala'!H43)</f>
        <v>0</v>
      </c>
      <c r="I43" s="48">
        <f>AVERAGE('23.09 Kira-Kyaliwalla'!I43,'24.09 Kira-Kyaliwajalla'!I43,'25.09 Kira-Kyaliwajalla'!I43,'27.09 Kira-Kyaliwajala'!I43,'26.09 KYALIWAJALA-KIRA-24h'!I43,'28.09 KIRA-KYALIWAJALA-24h '!I43,'29.09 Kira-Kyaliwajala'!I43)</f>
        <v>5.4285714285714288</v>
      </c>
      <c r="J43" s="48">
        <f>AVERAGE('23.09 Kira-Kyaliwalla'!J43,'24.09 Kira-Kyaliwajalla'!J43,'25.09 Kira-Kyaliwajalla'!J43,'27.09 Kira-Kyaliwajala'!J43,'26.09 KYALIWAJALA-KIRA-24h'!J43,'28.09 KIRA-KYALIWAJALA-24h '!J43,'29.09 Kira-Kyaliwajala'!J43)</f>
        <v>2.7142857142857144</v>
      </c>
      <c r="K43" s="48">
        <f>AVERAGE('23.09 Kira-Kyaliwalla'!K43,'24.09 Kira-Kyaliwajalla'!K43,'25.09 Kira-Kyaliwajalla'!K43,'27.09 Kira-Kyaliwajala'!K43,'26.09 KYALIWAJALA-KIRA-24h'!K43,'28.09 KIRA-KYALIWAJALA-24h '!K43,'29.09 Kira-Kyaliwajala'!K43)</f>
        <v>1</v>
      </c>
      <c r="L43" s="48">
        <f>AVERAGE('23.09 Kira-Kyaliwalla'!L43,'24.09 Kira-Kyaliwajalla'!L43,'25.09 Kira-Kyaliwajalla'!L43,'27.09 Kira-Kyaliwajala'!L43,'26.09 KYALIWAJALA-KIRA-24h'!L43,'28.09 KIRA-KYALIWAJALA-24h '!L43,'29.09 Kira-Kyaliwajala'!L43)</f>
        <v>0.5714285714285714</v>
      </c>
      <c r="M43" s="48">
        <f>AVERAGE('23.09 Kira-Kyaliwalla'!M43,'24.09 Kira-Kyaliwajalla'!M43,'25.09 Kira-Kyaliwajalla'!M43,'27.09 Kira-Kyaliwajala'!M43,'26.09 KYALIWAJALA-KIRA-24h'!M43,'28.09 KIRA-KYALIWAJALA-24h '!M43,'29.09 Kira-Kyaliwajala'!M43)</f>
        <v>56.714285714285715</v>
      </c>
      <c r="N43" s="48">
        <f>AVERAGE('23.09 Kira-Kyaliwalla'!N43,'24.09 Kira-Kyaliwajalla'!N43,'25.09 Kira-Kyaliwajalla'!N43,'27.09 Kira-Kyaliwajala'!N43,'26.09 KYALIWAJALA-KIRA-24h'!N43,'28.09 KIRA-KYALIWAJALA-24h '!N43,'29.09 Kira-Kyaliwajala'!N43)</f>
        <v>0</v>
      </c>
      <c r="O43" s="15">
        <f t="shared" si="0"/>
        <v>73.285714285714278</v>
      </c>
      <c r="P43" s="15">
        <f t="shared" si="1"/>
        <v>130</v>
      </c>
    </row>
    <row r="44" spans="2:32" ht="23.1" customHeight="1" x14ac:dyDescent="0.25">
      <c r="B44" s="24" t="s">
        <v>71</v>
      </c>
      <c r="C44" s="48">
        <f>AVERAGE('23.09 Kira-Kyaliwalla'!C44,'24.09 Kira-Kyaliwajalla'!C44,'25.09 Kira-Kyaliwajalla'!C44,'27.09 Kira-Kyaliwajala'!C44,'26.09 KYALIWAJALA-KIRA-24h'!C44,'28.09 KIRA-KYALIWAJALA-24h '!C44,'29.09 Kira-Kyaliwajala'!C44)</f>
        <v>29.714285714285715</v>
      </c>
      <c r="D44" s="48">
        <f>AVERAGE('23.09 Kira-Kyaliwalla'!D44,'24.09 Kira-Kyaliwajalla'!D44,'25.09 Kira-Kyaliwajalla'!D44,'27.09 Kira-Kyaliwajala'!D44,'26.09 KYALIWAJALA-KIRA-24h'!D44,'28.09 KIRA-KYALIWAJALA-24h '!D44,'29.09 Kira-Kyaliwajala'!D44)</f>
        <v>19</v>
      </c>
      <c r="E44" s="48">
        <f>AVERAGE('23.09 Kira-Kyaliwalla'!E44,'24.09 Kira-Kyaliwajalla'!E44,'25.09 Kira-Kyaliwajalla'!E44,'27.09 Kira-Kyaliwajala'!E44,'26.09 KYALIWAJALA-KIRA-24h'!E44,'28.09 KIRA-KYALIWAJALA-24h '!E44,'29.09 Kira-Kyaliwajala'!E44)</f>
        <v>5.4285714285714288</v>
      </c>
      <c r="F44" s="48">
        <f>AVERAGE('23.09 Kira-Kyaliwalla'!F44,'24.09 Kira-Kyaliwajalla'!F44,'25.09 Kira-Kyaliwajalla'!F44,'27.09 Kira-Kyaliwajala'!F44,'26.09 KYALIWAJALA-KIRA-24h'!F44,'28.09 KIRA-KYALIWAJALA-24h '!F44,'29.09 Kira-Kyaliwajala'!F44)</f>
        <v>10.285714285714286</v>
      </c>
      <c r="G44" s="48">
        <f>AVERAGE('23.09 Kira-Kyaliwalla'!G44,'24.09 Kira-Kyaliwajalla'!G44,'25.09 Kira-Kyaliwajalla'!G44,'27.09 Kira-Kyaliwajala'!G44,'26.09 KYALIWAJALA-KIRA-24h'!G44,'28.09 KIRA-KYALIWAJALA-24h '!G44,'29.09 Kira-Kyaliwajala'!G44)</f>
        <v>1</v>
      </c>
      <c r="H44" s="48">
        <f>AVERAGE('23.09 Kira-Kyaliwalla'!H44,'24.09 Kira-Kyaliwajalla'!H44,'25.09 Kira-Kyaliwajalla'!H44,'27.09 Kira-Kyaliwajala'!H44,'26.09 KYALIWAJALA-KIRA-24h'!H44,'28.09 KIRA-KYALIWAJALA-24h '!H44,'29.09 Kira-Kyaliwajala'!H44)</f>
        <v>0.14285714285714285</v>
      </c>
      <c r="I44" s="48">
        <f>AVERAGE('23.09 Kira-Kyaliwalla'!I44,'24.09 Kira-Kyaliwajalla'!I44,'25.09 Kira-Kyaliwajalla'!I44,'27.09 Kira-Kyaliwajala'!I44,'26.09 KYALIWAJALA-KIRA-24h'!I44,'28.09 KIRA-KYALIWAJALA-24h '!I44,'29.09 Kira-Kyaliwajala'!I44)</f>
        <v>4.1428571428571432</v>
      </c>
      <c r="J44" s="48">
        <f>AVERAGE('23.09 Kira-Kyaliwalla'!J44,'24.09 Kira-Kyaliwajalla'!J44,'25.09 Kira-Kyaliwajalla'!J44,'27.09 Kira-Kyaliwajala'!J44,'26.09 KYALIWAJALA-KIRA-24h'!J44,'28.09 KIRA-KYALIWAJALA-24h '!J44,'29.09 Kira-Kyaliwajala'!J44)</f>
        <v>3</v>
      </c>
      <c r="K44" s="48">
        <f>AVERAGE('23.09 Kira-Kyaliwalla'!K44,'24.09 Kira-Kyaliwajalla'!K44,'25.09 Kira-Kyaliwajalla'!K44,'27.09 Kira-Kyaliwajala'!K44,'26.09 KYALIWAJALA-KIRA-24h'!K44,'28.09 KIRA-KYALIWAJALA-24h '!K44,'29.09 Kira-Kyaliwajala'!K44)</f>
        <v>0.8571428571428571</v>
      </c>
      <c r="L44" s="48">
        <f>AVERAGE('23.09 Kira-Kyaliwalla'!L44,'24.09 Kira-Kyaliwajalla'!L44,'25.09 Kira-Kyaliwajalla'!L44,'27.09 Kira-Kyaliwajala'!L44,'26.09 KYALIWAJALA-KIRA-24h'!L44,'28.09 KIRA-KYALIWAJALA-24h '!L44,'29.09 Kira-Kyaliwajala'!L44)</f>
        <v>0.5714285714285714</v>
      </c>
      <c r="M44" s="48">
        <f>AVERAGE('23.09 Kira-Kyaliwalla'!M44,'24.09 Kira-Kyaliwajalla'!M44,'25.09 Kira-Kyaliwajalla'!M44,'27.09 Kira-Kyaliwajala'!M44,'26.09 KYALIWAJALA-KIRA-24h'!M44,'28.09 KIRA-KYALIWAJALA-24h '!M44,'29.09 Kira-Kyaliwajala'!M44)</f>
        <v>57.857142857142854</v>
      </c>
      <c r="N44" s="48">
        <f>AVERAGE('23.09 Kira-Kyaliwalla'!N44,'24.09 Kira-Kyaliwajalla'!N44,'25.09 Kira-Kyaliwajalla'!N44,'27.09 Kira-Kyaliwajala'!N44,'26.09 KYALIWAJALA-KIRA-24h'!N44,'28.09 KIRA-KYALIWAJALA-24h '!N44,'29.09 Kira-Kyaliwajala'!N44)</f>
        <v>0</v>
      </c>
      <c r="O44" s="15">
        <f t="shared" si="0"/>
        <v>74.142857142857139</v>
      </c>
      <c r="P44" s="15">
        <f t="shared" si="1"/>
        <v>132</v>
      </c>
    </row>
    <row r="45" spans="2:32" ht="23.1" customHeight="1" x14ac:dyDescent="0.25">
      <c r="B45" s="22" t="s">
        <v>72</v>
      </c>
      <c r="C45" s="48">
        <f>AVERAGE('23.09 Kira-Kyaliwalla'!C45,'24.09 Kira-Kyaliwajalla'!C45,'25.09 Kira-Kyaliwajalla'!C45,'27.09 Kira-Kyaliwajala'!C45,'26.09 KYALIWAJALA-KIRA-24h'!C45,'28.09 KIRA-KYALIWAJALA-24h '!C45,'29.09 Kira-Kyaliwajala'!C45)</f>
        <v>29.428571428571427</v>
      </c>
      <c r="D45" s="48">
        <f>AVERAGE('23.09 Kira-Kyaliwalla'!D45,'24.09 Kira-Kyaliwajalla'!D45,'25.09 Kira-Kyaliwajalla'!D45,'27.09 Kira-Kyaliwajala'!D45,'26.09 KYALIWAJALA-KIRA-24h'!D45,'28.09 KIRA-KYALIWAJALA-24h '!D45,'29.09 Kira-Kyaliwajala'!D45)</f>
        <v>22.857142857142858</v>
      </c>
      <c r="E45" s="48">
        <f>AVERAGE('23.09 Kira-Kyaliwalla'!E45,'24.09 Kira-Kyaliwajalla'!E45,'25.09 Kira-Kyaliwajalla'!E45,'27.09 Kira-Kyaliwajala'!E45,'26.09 KYALIWAJALA-KIRA-24h'!E45,'28.09 KIRA-KYALIWAJALA-24h '!E45,'29.09 Kira-Kyaliwajala'!E45)</f>
        <v>4.2857142857142856</v>
      </c>
      <c r="F45" s="48">
        <f>AVERAGE('23.09 Kira-Kyaliwalla'!F45,'24.09 Kira-Kyaliwajalla'!F45,'25.09 Kira-Kyaliwajalla'!F45,'27.09 Kira-Kyaliwajala'!F45,'26.09 KYALIWAJALA-KIRA-24h'!F45,'28.09 KIRA-KYALIWAJALA-24h '!F45,'29.09 Kira-Kyaliwajala'!F45)</f>
        <v>10.714285714285714</v>
      </c>
      <c r="G45" s="48">
        <f>AVERAGE('23.09 Kira-Kyaliwalla'!G45,'24.09 Kira-Kyaliwajalla'!G45,'25.09 Kira-Kyaliwajalla'!G45,'27.09 Kira-Kyaliwajala'!G45,'26.09 KYALIWAJALA-KIRA-24h'!G45,'28.09 KIRA-KYALIWAJALA-24h '!G45,'29.09 Kira-Kyaliwajala'!G45)</f>
        <v>0</v>
      </c>
      <c r="H45" s="48">
        <f>AVERAGE('23.09 Kira-Kyaliwalla'!H45,'24.09 Kira-Kyaliwajalla'!H45,'25.09 Kira-Kyaliwajalla'!H45,'27.09 Kira-Kyaliwajala'!H45,'26.09 KYALIWAJALA-KIRA-24h'!H45,'28.09 KIRA-KYALIWAJALA-24h '!H45,'29.09 Kira-Kyaliwajala'!H45)</f>
        <v>0.14285714285714285</v>
      </c>
      <c r="I45" s="48">
        <f>AVERAGE('23.09 Kira-Kyaliwalla'!I45,'24.09 Kira-Kyaliwajalla'!I45,'25.09 Kira-Kyaliwajalla'!I45,'27.09 Kira-Kyaliwajala'!I45,'26.09 KYALIWAJALA-KIRA-24h'!I45,'28.09 KIRA-KYALIWAJALA-24h '!I45,'29.09 Kira-Kyaliwajala'!I45)</f>
        <v>4.4285714285714288</v>
      </c>
      <c r="J45" s="48">
        <f>AVERAGE('23.09 Kira-Kyaliwalla'!J45,'24.09 Kira-Kyaliwajalla'!J45,'25.09 Kira-Kyaliwajalla'!J45,'27.09 Kira-Kyaliwajala'!J45,'26.09 KYALIWAJALA-KIRA-24h'!J45,'28.09 KIRA-KYALIWAJALA-24h '!J45,'29.09 Kira-Kyaliwajala'!J45)</f>
        <v>1.8571428571428572</v>
      </c>
      <c r="K45" s="48">
        <f>AVERAGE('23.09 Kira-Kyaliwalla'!K45,'24.09 Kira-Kyaliwajalla'!K45,'25.09 Kira-Kyaliwajalla'!K45,'27.09 Kira-Kyaliwajala'!K45,'26.09 KYALIWAJALA-KIRA-24h'!K45,'28.09 KIRA-KYALIWAJALA-24h '!K45,'29.09 Kira-Kyaliwajala'!K45)</f>
        <v>0.7142857142857143</v>
      </c>
      <c r="L45" s="48">
        <f>AVERAGE('23.09 Kira-Kyaliwalla'!L45,'24.09 Kira-Kyaliwajalla'!L45,'25.09 Kira-Kyaliwajalla'!L45,'27.09 Kira-Kyaliwajala'!L45,'26.09 KYALIWAJALA-KIRA-24h'!L45,'28.09 KIRA-KYALIWAJALA-24h '!L45,'29.09 Kira-Kyaliwajala'!L45)</f>
        <v>0.2857142857142857</v>
      </c>
      <c r="M45" s="48">
        <f>AVERAGE('23.09 Kira-Kyaliwalla'!M45,'24.09 Kira-Kyaliwajalla'!M45,'25.09 Kira-Kyaliwajalla'!M45,'27.09 Kira-Kyaliwajala'!M45,'26.09 KYALIWAJALA-KIRA-24h'!M45,'28.09 KIRA-KYALIWAJALA-24h '!M45,'29.09 Kira-Kyaliwajala'!M45)</f>
        <v>61.285714285714285</v>
      </c>
      <c r="N45" s="48">
        <f>AVERAGE('23.09 Kira-Kyaliwalla'!N45,'24.09 Kira-Kyaliwajalla'!N45,'25.09 Kira-Kyaliwajalla'!N45,'27.09 Kira-Kyaliwajala'!N45,'26.09 KYALIWAJALA-KIRA-24h'!N45,'28.09 KIRA-KYALIWAJALA-24h '!N45,'29.09 Kira-Kyaliwajala'!N45)</f>
        <v>0</v>
      </c>
      <c r="O45" s="15">
        <f t="shared" si="0"/>
        <v>74.714285714285708</v>
      </c>
      <c r="P45" s="15">
        <f t="shared" si="1"/>
        <v>136</v>
      </c>
    </row>
    <row r="46" spans="2:32" ht="23.1" customHeight="1" x14ac:dyDescent="0.25">
      <c r="B46" s="23" t="s">
        <v>73</v>
      </c>
      <c r="C46" s="48">
        <f>AVERAGE('23.09 Kira-Kyaliwalla'!C46,'24.09 Kira-Kyaliwajalla'!C46,'25.09 Kira-Kyaliwajalla'!C46,'27.09 Kira-Kyaliwajala'!C46,'26.09 KYALIWAJALA-KIRA-24h'!C46,'28.09 KIRA-KYALIWAJALA-24h '!C46,'29.09 Kira-Kyaliwajala'!C46)</f>
        <v>32.285714285714285</v>
      </c>
      <c r="D46" s="48">
        <f>AVERAGE('23.09 Kira-Kyaliwalla'!D46,'24.09 Kira-Kyaliwajalla'!D46,'25.09 Kira-Kyaliwajalla'!D46,'27.09 Kira-Kyaliwajala'!D46,'26.09 KYALIWAJALA-KIRA-24h'!D46,'28.09 KIRA-KYALIWAJALA-24h '!D46,'29.09 Kira-Kyaliwajala'!D46)</f>
        <v>28.142857142857142</v>
      </c>
      <c r="E46" s="48">
        <f>AVERAGE('23.09 Kira-Kyaliwalla'!E46,'24.09 Kira-Kyaliwajalla'!E46,'25.09 Kira-Kyaliwajalla'!E46,'27.09 Kira-Kyaliwajala'!E46,'26.09 KYALIWAJALA-KIRA-24h'!E46,'28.09 KIRA-KYALIWAJALA-24h '!E46,'29.09 Kira-Kyaliwajala'!E46)</f>
        <v>4.2857142857142856</v>
      </c>
      <c r="F46" s="48">
        <f>AVERAGE('23.09 Kira-Kyaliwalla'!F46,'24.09 Kira-Kyaliwajalla'!F46,'25.09 Kira-Kyaliwajalla'!F46,'27.09 Kira-Kyaliwajala'!F46,'26.09 KYALIWAJALA-KIRA-24h'!F46,'28.09 KIRA-KYALIWAJALA-24h '!F46,'29.09 Kira-Kyaliwajala'!F46)</f>
        <v>10.714285714285714</v>
      </c>
      <c r="G46" s="48">
        <f>AVERAGE('23.09 Kira-Kyaliwalla'!G46,'24.09 Kira-Kyaliwajalla'!G46,'25.09 Kira-Kyaliwajalla'!G46,'27.09 Kira-Kyaliwajala'!G46,'26.09 KYALIWAJALA-KIRA-24h'!G46,'28.09 KIRA-KYALIWAJALA-24h '!G46,'29.09 Kira-Kyaliwajala'!G46)</f>
        <v>0.2857142857142857</v>
      </c>
      <c r="H46" s="48">
        <f>AVERAGE('23.09 Kira-Kyaliwalla'!H46,'24.09 Kira-Kyaliwajalla'!H46,'25.09 Kira-Kyaliwajalla'!H46,'27.09 Kira-Kyaliwajala'!H46,'26.09 KYALIWAJALA-KIRA-24h'!H46,'28.09 KIRA-KYALIWAJALA-24h '!H46,'29.09 Kira-Kyaliwajala'!H46)</f>
        <v>0</v>
      </c>
      <c r="I46" s="48">
        <f>AVERAGE('23.09 Kira-Kyaliwalla'!I46,'24.09 Kira-Kyaliwajalla'!I46,'25.09 Kira-Kyaliwajalla'!I46,'27.09 Kira-Kyaliwajala'!I46,'26.09 KYALIWAJALA-KIRA-24h'!I46,'28.09 KIRA-KYALIWAJALA-24h '!I46,'29.09 Kira-Kyaliwajala'!I46)</f>
        <v>7.7142857142857144</v>
      </c>
      <c r="J46" s="48">
        <f>AVERAGE('23.09 Kira-Kyaliwalla'!J46,'24.09 Kira-Kyaliwajalla'!J46,'25.09 Kira-Kyaliwajalla'!J46,'27.09 Kira-Kyaliwajala'!J46,'26.09 KYALIWAJALA-KIRA-24h'!J46,'28.09 KIRA-KYALIWAJALA-24h '!J46,'29.09 Kira-Kyaliwajala'!J46)</f>
        <v>2</v>
      </c>
      <c r="K46" s="48">
        <f>AVERAGE('23.09 Kira-Kyaliwalla'!K46,'24.09 Kira-Kyaliwajalla'!K46,'25.09 Kira-Kyaliwajalla'!K46,'27.09 Kira-Kyaliwajala'!K46,'26.09 KYALIWAJALA-KIRA-24h'!K46,'28.09 KIRA-KYALIWAJALA-24h '!K46,'29.09 Kira-Kyaliwajala'!K46)</f>
        <v>2</v>
      </c>
      <c r="L46" s="48">
        <f>AVERAGE('23.09 Kira-Kyaliwalla'!L46,'24.09 Kira-Kyaliwajalla'!L46,'25.09 Kira-Kyaliwajalla'!L46,'27.09 Kira-Kyaliwajala'!L46,'26.09 KYALIWAJALA-KIRA-24h'!L46,'28.09 KIRA-KYALIWAJALA-24h '!L46,'29.09 Kira-Kyaliwajala'!L46)</f>
        <v>0.2857142857142857</v>
      </c>
      <c r="M46" s="48">
        <f>AVERAGE('23.09 Kira-Kyaliwalla'!M46,'24.09 Kira-Kyaliwajalla'!M46,'25.09 Kira-Kyaliwajalla'!M46,'27.09 Kira-Kyaliwajala'!M46,'26.09 KYALIWAJALA-KIRA-24h'!M46,'28.09 KIRA-KYALIWAJALA-24h '!M46,'29.09 Kira-Kyaliwajala'!M46)</f>
        <v>73.714285714285708</v>
      </c>
      <c r="N46" s="48">
        <f>AVERAGE('23.09 Kira-Kyaliwalla'!N46,'24.09 Kira-Kyaliwajalla'!N46,'25.09 Kira-Kyaliwajalla'!N46,'27.09 Kira-Kyaliwajala'!N46,'26.09 KYALIWAJALA-KIRA-24h'!N46,'28.09 KIRA-KYALIWAJALA-24h '!N46,'29.09 Kira-Kyaliwajala'!N46)</f>
        <v>0</v>
      </c>
      <c r="O46" s="15">
        <f t="shared" si="0"/>
        <v>87.714285714285722</v>
      </c>
      <c r="P46" s="15">
        <f t="shared" si="1"/>
        <v>161.42857142857144</v>
      </c>
    </row>
    <row r="47" spans="2:32" ht="23.1" customHeight="1" x14ac:dyDescent="0.25">
      <c r="B47" s="23" t="s">
        <v>74</v>
      </c>
      <c r="C47" s="48">
        <f>AVERAGE('23.09 Kira-Kyaliwalla'!C47,'24.09 Kira-Kyaliwajalla'!C47,'25.09 Kira-Kyaliwajalla'!C47,'27.09 Kira-Kyaliwajala'!C47,'26.09 KYALIWAJALA-KIRA-24h'!C47,'28.09 KIRA-KYALIWAJALA-24h '!C47,'29.09 Kira-Kyaliwajala'!C47)</f>
        <v>34.285714285714285</v>
      </c>
      <c r="D47" s="48">
        <f>AVERAGE('23.09 Kira-Kyaliwalla'!D47,'24.09 Kira-Kyaliwajalla'!D47,'25.09 Kira-Kyaliwajalla'!D47,'27.09 Kira-Kyaliwajala'!D47,'26.09 KYALIWAJALA-KIRA-24h'!D47,'28.09 KIRA-KYALIWAJALA-24h '!D47,'29.09 Kira-Kyaliwajala'!D47)</f>
        <v>31.571428571428573</v>
      </c>
      <c r="E47" s="48">
        <f>AVERAGE('23.09 Kira-Kyaliwalla'!E47,'24.09 Kira-Kyaliwajalla'!E47,'25.09 Kira-Kyaliwajalla'!E47,'27.09 Kira-Kyaliwajala'!E47,'26.09 KYALIWAJALA-KIRA-24h'!E47,'28.09 KIRA-KYALIWAJALA-24h '!E47,'29.09 Kira-Kyaliwajala'!E47)</f>
        <v>7.8571428571428568</v>
      </c>
      <c r="F47" s="48">
        <f>AVERAGE('23.09 Kira-Kyaliwalla'!F47,'24.09 Kira-Kyaliwajalla'!F47,'25.09 Kira-Kyaliwajalla'!F47,'27.09 Kira-Kyaliwajala'!F47,'26.09 KYALIWAJALA-KIRA-24h'!F47,'28.09 KIRA-KYALIWAJALA-24h '!F47,'29.09 Kira-Kyaliwajala'!F47)</f>
        <v>12</v>
      </c>
      <c r="G47" s="48">
        <f>AVERAGE('23.09 Kira-Kyaliwalla'!G47,'24.09 Kira-Kyaliwajalla'!G47,'25.09 Kira-Kyaliwajalla'!G47,'27.09 Kira-Kyaliwajala'!G47,'26.09 KYALIWAJALA-KIRA-24h'!G47,'28.09 KIRA-KYALIWAJALA-24h '!G47,'29.09 Kira-Kyaliwajala'!G47)</f>
        <v>0.14285714285714285</v>
      </c>
      <c r="H47" s="48">
        <f>AVERAGE('23.09 Kira-Kyaliwalla'!H47,'24.09 Kira-Kyaliwajalla'!H47,'25.09 Kira-Kyaliwajalla'!H47,'27.09 Kira-Kyaliwajala'!H47,'26.09 KYALIWAJALA-KIRA-24h'!H47,'28.09 KIRA-KYALIWAJALA-24h '!H47,'29.09 Kira-Kyaliwajala'!H47)</f>
        <v>0.14285714285714285</v>
      </c>
      <c r="I47" s="48">
        <f>AVERAGE('23.09 Kira-Kyaliwalla'!I47,'24.09 Kira-Kyaliwajalla'!I47,'25.09 Kira-Kyaliwajalla'!I47,'27.09 Kira-Kyaliwajala'!I47,'26.09 KYALIWAJALA-KIRA-24h'!I47,'28.09 KIRA-KYALIWAJALA-24h '!I47,'29.09 Kira-Kyaliwajala'!I47)</f>
        <v>6.4285714285714288</v>
      </c>
      <c r="J47" s="48">
        <f>AVERAGE('23.09 Kira-Kyaliwalla'!J47,'24.09 Kira-Kyaliwajalla'!J47,'25.09 Kira-Kyaliwajalla'!J47,'27.09 Kira-Kyaliwajala'!J47,'26.09 KYALIWAJALA-KIRA-24h'!J47,'28.09 KIRA-KYALIWAJALA-24h '!J47,'29.09 Kira-Kyaliwajala'!J47)</f>
        <v>1</v>
      </c>
      <c r="K47" s="48">
        <f>AVERAGE('23.09 Kira-Kyaliwalla'!K47,'24.09 Kira-Kyaliwajalla'!K47,'25.09 Kira-Kyaliwajalla'!K47,'27.09 Kira-Kyaliwajala'!K47,'26.09 KYALIWAJALA-KIRA-24h'!K47,'28.09 KIRA-KYALIWAJALA-24h '!K47,'29.09 Kira-Kyaliwajala'!K47)</f>
        <v>0.42857142857142855</v>
      </c>
      <c r="L47" s="48">
        <f>AVERAGE('23.09 Kira-Kyaliwalla'!L47,'24.09 Kira-Kyaliwajalla'!L47,'25.09 Kira-Kyaliwajalla'!L47,'27.09 Kira-Kyaliwajala'!L47,'26.09 KYALIWAJALA-KIRA-24h'!L47,'28.09 KIRA-KYALIWAJALA-24h '!L47,'29.09 Kira-Kyaliwajala'!L47)</f>
        <v>0.14285714285714285</v>
      </c>
      <c r="M47" s="48">
        <f>AVERAGE('23.09 Kira-Kyaliwalla'!M47,'24.09 Kira-Kyaliwajalla'!M47,'25.09 Kira-Kyaliwajalla'!M47,'27.09 Kira-Kyaliwajala'!M47,'26.09 KYALIWAJALA-KIRA-24h'!M47,'28.09 KIRA-KYALIWAJALA-24h '!M47,'29.09 Kira-Kyaliwajala'!M47)</f>
        <v>70.142857142857139</v>
      </c>
      <c r="N47" s="48">
        <f>AVERAGE('23.09 Kira-Kyaliwalla'!N47,'24.09 Kira-Kyaliwajalla'!N47,'25.09 Kira-Kyaliwajalla'!N47,'27.09 Kira-Kyaliwajala'!N47,'26.09 KYALIWAJALA-KIRA-24h'!N47,'28.09 KIRA-KYALIWAJALA-24h '!N47,'29.09 Kira-Kyaliwajala'!N47)</f>
        <v>0</v>
      </c>
      <c r="O47" s="15">
        <f t="shared" si="0"/>
        <v>94</v>
      </c>
      <c r="P47" s="15">
        <f t="shared" si="1"/>
        <v>164.14285714285714</v>
      </c>
    </row>
    <row r="48" spans="2:32" ht="23.1" customHeight="1" x14ac:dyDescent="0.25">
      <c r="B48" s="23" t="s">
        <v>75</v>
      </c>
      <c r="C48" s="48">
        <f>AVERAGE('23.09 Kira-Kyaliwalla'!C48,'24.09 Kira-Kyaliwajalla'!C48,'25.09 Kira-Kyaliwajalla'!C48,'27.09 Kira-Kyaliwajala'!C48,'26.09 KYALIWAJALA-KIRA-24h'!C48,'28.09 KIRA-KYALIWAJALA-24h '!C48,'29.09 Kira-Kyaliwajala'!C48)</f>
        <v>32.285714285714285</v>
      </c>
      <c r="D48" s="48">
        <f>AVERAGE('23.09 Kira-Kyaliwalla'!D48,'24.09 Kira-Kyaliwajalla'!D48,'25.09 Kira-Kyaliwajalla'!D48,'27.09 Kira-Kyaliwajala'!D48,'26.09 KYALIWAJALA-KIRA-24h'!D48,'28.09 KIRA-KYALIWAJALA-24h '!D48,'29.09 Kira-Kyaliwajala'!D48)</f>
        <v>34.285714285714285</v>
      </c>
      <c r="E48" s="48">
        <f>AVERAGE('23.09 Kira-Kyaliwalla'!E48,'24.09 Kira-Kyaliwajalla'!E48,'25.09 Kira-Kyaliwajalla'!E48,'27.09 Kira-Kyaliwajala'!E48,'26.09 KYALIWAJALA-KIRA-24h'!E48,'28.09 KIRA-KYALIWAJALA-24h '!E48,'29.09 Kira-Kyaliwajala'!E48)</f>
        <v>6.5714285714285712</v>
      </c>
      <c r="F48" s="48">
        <f>AVERAGE('23.09 Kira-Kyaliwalla'!F48,'24.09 Kira-Kyaliwajalla'!F48,'25.09 Kira-Kyaliwajalla'!F48,'27.09 Kira-Kyaliwajala'!F48,'26.09 KYALIWAJALA-KIRA-24h'!F48,'28.09 KIRA-KYALIWAJALA-24h '!F48,'29.09 Kira-Kyaliwajala'!F48)</f>
        <v>13.142857142857142</v>
      </c>
      <c r="G48" s="48">
        <f>AVERAGE('23.09 Kira-Kyaliwalla'!G48,'24.09 Kira-Kyaliwajalla'!G48,'25.09 Kira-Kyaliwajalla'!G48,'27.09 Kira-Kyaliwajala'!G48,'26.09 KYALIWAJALA-KIRA-24h'!G48,'28.09 KIRA-KYALIWAJALA-24h '!G48,'29.09 Kira-Kyaliwajala'!G48)</f>
        <v>0.2857142857142857</v>
      </c>
      <c r="H48" s="48">
        <f>AVERAGE('23.09 Kira-Kyaliwalla'!H48,'24.09 Kira-Kyaliwajalla'!H48,'25.09 Kira-Kyaliwajalla'!H48,'27.09 Kira-Kyaliwajala'!H48,'26.09 KYALIWAJALA-KIRA-24h'!H48,'28.09 KIRA-KYALIWAJALA-24h '!H48,'29.09 Kira-Kyaliwajala'!H48)</f>
        <v>0.14285714285714285</v>
      </c>
      <c r="I48" s="48">
        <f>AVERAGE('23.09 Kira-Kyaliwalla'!I48,'24.09 Kira-Kyaliwajalla'!I48,'25.09 Kira-Kyaliwajalla'!I48,'27.09 Kira-Kyaliwajala'!I48,'26.09 KYALIWAJALA-KIRA-24h'!I48,'28.09 KIRA-KYALIWAJALA-24h '!I48,'29.09 Kira-Kyaliwajala'!I48)</f>
        <v>5.4285714285714288</v>
      </c>
      <c r="J48" s="48">
        <f>AVERAGE('23.09 Kira-Kyaliwalla'!J48,'24.09 Kira-Kyaliwajalla'!J48,'25.09 Kira-Kyaliwajalla'!J48,'27.09 Kira-Kyaliwajala'!J48,'26.09 KYALIWAJALA-KIRA-24h'!J48,'28.09 KIRA-KYALIWAJALA-24h '!J48,'29.09 Kira-Kyaliwajala'!J48)</f>
        <v>0.5714285714285714</v>
      </c>
      <c r="K48" s="48">
        <f>AVERAGE('23.09 Kira-Kyaliwalla'!K48,'24.09 Kira-Kyaliwajalla'!K48,'25.09 Kira-Kyaliwajalla'!K48,'27.09 Kira-Kyaliwajala'!K48,'26.09 KYALIWAJALA-KIRA-24h'!K48,'28.09 KIRA-KYALIWAJALA-24h '!K48,'29.09 Kira-Kyaliwajala'!K48)</f>
        <v>0.42857142857142855</v>
      </c>
      <c r="L48" s="48">
        <f>AVERAGE('23.09 Kira-Kyaliwalla'!L48,'24.09 Kira-Kyaliwajalla'!L48,'25.09 Kira-Kyaliwajalla'!L48,'27.09 Kira-Kyaliwajala'!L48,'26.09 KYALIWAJALA-KIRA-24h'!L48,'28.09 KIRA-KYALIWAJALA-24h '!L48,'29.09 Kira-Kyaliwajala'!L48)</f>
        <v>0.2857142857142857</v>
      </c>
      <c r="M48" s="48">
        <f>AVERAGE('23.09 Kira-Kyaliwalla'!M48,'24.09 Kira-Kyaliwajalla'!M48,'25.09 Kira-Kyaliwajalla'!M48,'27.09 Kira-Kyaliwajala'!M48,'26.09 KYALIWAJALA-KIRA-24h'!M48,'28.09 KIRA-KYALIWAJALA-24h '!M48,'29.09 Kira-Kyaliwajala'!M48)</f>
        <v>73.714285714285708</v>
      </c>
      <c r="N48" s="48">
        <f>AVERAGE('23.09 Kira-Kyaliwalla'!N48,'24.09 Kira-Kyaliwajalla'!N48,'25.09 Kira-Kyaliwajalla'!N48,'27.09 Kira-Kyaliwajala'!N48,'26.09 KYALIWAJALA-KIRA-24h'!N48,'28.09 KIRA-KYALIWAJALA-24h '!N48,'29.09 Kira-Kyaliwajala'!N48)</f>
        <v>0</v>
      </c>
      <c r="O48" s="15">
        <f t="shared" si="0"/>
        <v>93.428571428571431</v>
      </c>
      <c r="P48" s="15">
        <f t="shared" si="1"/>
        <v>167.14285714285714</v>
      </c>
    </row>
    <row r="49" spans="2:20" ht="23.1" customHeight="1" x14ac:dyDescent="0.25">
      <c r="B49" s="22" t="s">
        <v>76</v>
      </c>
      <c r="C49" s="48">
        <f>AVERAGE('23.09 Kira-Kyaliwalla'!C49,'24.09 Kira-Kyaliwajalla'!C49,'25.09 Kira-Kyaliwajalla'!C49,'27.09 Kira-Kyaliwajala'!C49,'26.09 KYALIWAJALA-KIRA-24h'!C49,'28.09 KIRA-KYALIWAJALA-24h '!C49,'29.09 Kira-Kyaliwajala'!C49)</f>
        <v>32.857142857142854</v>
      </c>
      <c r="D49" s="48">
        <f>AVERAGE('23.09 Kira-Kyaliwalla'!D49,'24.09 Kira-Kyaliwajalla'!D49,'25.09 Kira-Kyaliwajalla'!D49,'27.09 Kira-Kyaliwajala'!D49,'26.09 KYALIWAJALA-KIRA-24h'!D49,'28.09 KIRA-KYALIWAJALA-24h '!D49,'29.09 Kira-Kyaliwajala'!D49)</f>
        <v>30.285714285714285</v>
      </c>
      <c r="E49" s="48">
        <f>AVERAGE('23.09 Kira-Kyaliwalla'!E49,'24.09 Kira-Kyaliwajalla'!E49,'25.09 Kira-Kyaliwajalla'!E49,'27.09 Kira-Kyaliwajala'!E49,'26.09 KYALIWAJALA-KIRA-24h'!E49,'28.09 KIRA-KYALIWAJALA-24h '!E49,'29.09 Kira-Kyaliwajala'!E49)</f>
        <v>9.4285714285714288</v>
      </c>
      <c r="F49" s="48">
        <f>AVERAGE('23.09 Kira-Kyaliwalla'!F49,'24.09 Kira-Kyaliwajalla'!F49,'25.09 Kira-Kyaliwajalla'!F49,'27.09 Kira-Kyaliwajala'!F49,'26.09 KYALIWAJALA-KIRA-24h'!F49,'28.09 KIRA-KYALIWAJALA-24h '!F49,'29.09 Kira-Kyaliwajala'!F49)</f>
        <v>15.142857142857142</v>
      </c>
      <c r="G49" s="48">
        <f>AVERAGE('23.09 Kira-Kyaliwalla'!G49,'24.09 Kira-Kyaliwajalla'!G49,'25.09 Kira-Kyaliwajalla'!G49,'27.09 Kira-Kyaliwajala'!G49,'26.09 KYALIWAJALA-KIRA-24h'!G49,'28.09 KIRA-KYALIWAJALA-24h '!G49,'29.09 Kira-Kyaliwajala'!G49)</f>
        <v>1.5714285714285714</v>
      </c>
      <c r="H49" s="48">
        <f>AVERAGE('23.09 Kira-Kyaliwalla'!H49,'24.09 Kira-Kyaliwajalla'!H49,'25.09 Kira-Kyaliwajalla'!H49,'27.09 Kira-Kyaliwajala'!H49,'26.09 KYALIWAJALA-KIRA-24h'!H49,'28.09 KIRA-KYALIWAJALA-24h '!H49,'29.09 Kira-Kyaliwajala'!H49)</f>
        <v>0.14285714285714285</v>
      </c>
      <c r="I49" s="48">
        <f>AVERAGE('23.09 Kira-Kyaliwalla'!I49,'24.09 Kira-Kyaliwajalla'!I49,'25.09 Kira-Kyaliwajalla'!I49,'27.09 Kira-Kyaliwajala'!I49,'26.09 KYALIWAJALA-KIRA-24h'!I49,'28.09 KIRA-KYALIWAJALA-24h '!I49,'29.09 Kira-Kyaliwajala'!I49)</f>
        <v>5</v>
      </c>
      <c r="J49" s="48">
        <f>AVERAGE('23.09 Kira-Kyaliwalla'!J49,'24.09 Kira-Kyaliwajalla'!J49,'25.09 Kira-Kyaliwajalla'!J49,'27.09 Kira-Kyaliwajala'!J49,'26.09 KYALIWAJALA-KIRA-24h'!J49,'28.09 KIRA-KYALIWAJALA-24h '!J49,'29.09 Kira-Kyaliwajala'!J49)</f>
        <v>2.4285714285714284</v>
      </c>
      <c r="K49" s="48">
        <f>AVERAGE('23.09 Kira-Kyaliwalla'!K49,'24.09 Kira-Kyaliwajalla'!K49,'25.09 Kira-Kyaliwajalla'!K49,'27.09 Kira-Kyaliwajala'!K49,'26.09 KYALIWAJALA-KIRA-24h'!K49,'28.09 KIRA-KYALIWAJALA-24h '!K49,'29.09 Kira-Kyaliwajala'!K49)</f>
        <v>0.7142857142857143</v>
      </c>
      <c r="L49" s="48">
        <f>AVERAGE('23.09 Kira-Kyaliwalla'!L49,'24.09 Kira-Kyaliwajalla'!L49,'25.09 Kira-Kyaliwajalla'!L49,'27.09 Kira-Kyaliwajala'!L49,'26.09 KYALIWAJALA-KIRA-24h'!L49,'28.09 KIRA-KYALIWAJALA-24h '!L49,'29.09 Kira-Kyaliwajala'!L49)</f>
        <v>0.14285714285714285</v>
      </c>
      <c r="M49" s="48">
        <f>AVERAGE('23.09 Kira-Kyaliwalla'!M49,'24.09 Kira-Kyaliwajalla'!M49,'25.09 Kira-Kyaliwajalla'!M49,'27.09 Kira-Kyaliwajala'!M49,'26.09 KYALIWAJALA-KIRA-24h'!M49,'28.09 KIRA-KYALIWAJALA-24h '!M49,'29.09 Kira-Kyaliwajala'!M49)</f>
        <v>79.571428571428569</v>
      </c>
      <c r="N49" s="48">
        <f>AVERAGE('23.09 Kira-Kyaliwalla'!N49,'24.09 Kira-Kyaliwajalla'!N49,'25.09 Kira-Kyaliwajalla'!N49,'27.09 Kira-Kyaliwajala'!N49,'26.09 KYALIWAJALA-KIRA-24h'!N49,'28.09 KIRA-KYALIWAJALA-24h '!N49,'29.09 Kira-Kyaliwajala'!N49)</f>
        <v>0</v>
      </c>
      <c r="O49" s="15">
        <f t="shared" si="0"/>
        <v>97.714285714285694</v>
      </c>
      <c r="P49" s="15">
        <f t="shared" si="1"/>
        <v>177.28571428571428</v>
      </c>
    </row>
    <row r="50" spans="2:20" ht="23.1" customHeight="1" x14ac:dyDescent="0.25">
      <c r="B50" s="23" t="s">
        <v>77</v>
      </c>
      <c r="C50" s="48">
        <f>AVERAGE('23.09 Kira-Kyaliwalla'!C50,'24.09 Kira-Kyaliwajalla'!C50,'25.09 Kira-Kyaliwajalla'!C50,'27.09 Kira-Kyaliwajala'!C50,'26.09 KYALIWAJALA-KIRA-24h'!C50,'28.09 KIRA-KYALIWAJALA-24h '!C50,'29.09 Kira-Kyaliwajala'!C50)</f>
        <v>36.428571428571431</v>
      </c>
      <c r="D50" s="48">
        <f>AVERAGE('23.09 Kira-Kyaliwalla'!D50,'24.09 Kira-Kyaliwajalla'!D50,'25.09 Kira-Kyaliwajalla'!D50,'27.09 Kira-Kyaliwajala'!D50,'26.09 KYALIWAJALA-KIRA-24h'!D50,'28.09 KIRA-KYALIWAJALA-24h '!D50,'29.09 Kira-Kyaliwajala'!D50)</f>
        <v>37</v>
      </c>
      <c r="E50" s="48">
        <f>AVERAGE('23.09 Kira-Kyaliwalla'!E50,'24.09 Kira-Kyaliwajalla'!E50,'25.09 Kira-Kyaliwajalla'!E50,'27.09 Kira-Kyaliwajala'!E50,'26.09 KYALIWAJALA-KIRA-24h'!E50,'28.09 KIRA-KYALIWAJALA-24h '!E50,'29.09 Kira-Kyaliwajala'!E50)</f>
        <v>7</v>
      </c>
      <c r="F50" s="48">
        <f>AVERAGE('23.09 Kira-Kyaliwalla'!F50,'24.09 Kira-Kyaliwajalla'!F50,'25.09 Kira-Kyaliwajalla'!F50,'27.09 Kira-Kyaliwajala'!F50,'26.09 KYALIWAJALA-KIRA-24h'!F50,'28.09 KIRA-KYALIWAJALA-24h '!F50,'29.09 Kira-Kyaliwajala'!F50)</f>
        <v>12.142857142857142</v>
      </c>
      <c r="G50" s="48">
        <f>AVERAGE('23.09 Kira-Kyaliwalla'!G50,'24.09 Kira-Kyaliwajalla'!G50,'25.09 Kira-Kyaliwajalla'!G50,'27.09 Kira-Kyaliwajala'!G50,'26.09 KYALIWAJALA-KIRA-24h'!G50,'28.09 KIRA-KYALIWAJALA-24h '!G50,'29.09 Kira-Kyaliwajala'!G50)</f>
        <v>0.8571428571428571</v>
      </c>
      <c r="H50" s="48">
        <f>AVERAGE('23.09 Kira-Kyaliwalla'!H50,'24.09 Kira-Kyaliwajalla'!H50,'25.09 Kira-Kyaliwajalla'!H50,'27.09 Kira-Kyaliwajala'!H50,'26.09 KYALIWAJALA-KIRA-24h'!H50,'28.09 KIRA-KYALIWAJALA-24h '!H50,'29.09 Kira-Kyaliwajala'!H50)</f>
        <v>0</v>
      </c>
      <c r="I50" s="48">
        <f>AVERAGE('23.09 Kira-Kyaliwalla'!I50,'24.09 Kira-Kyaliwajalla'!I50,'25.09 Kira-Kyaliwajalla'!I50,'27.09 Kira-Kyaliwajala'!I50,'26.09 KYALIWAJALA-KIRA-24h'!I50,'28.09 KIRA-KYALIWAJALA-24h '!I50,'29.09 Kira-Kyaliwajala'!I50)</f>
        <v>5.8571428571428568</v>
      </c>
      <c r="J50" s="48">
        <f>AVERAGE('23.09 Kira-Kyaliwalla'!J50,'24.09 Kira-Kyaliwajalla'!J50,'25.09 Kira-Kyaliwajalla'!J50,'27.09 Kira-Kyaliwajala'!J50,'26.09 KYALIWAJALA-KIRA-24h'!J50,'28.09 KIRA-KYALIWAJALA-24h '!J50,'29.09 Kira-Kyaliwajala'!J50)</f>
        <v>1</v>
      </c>
      <c r="K50" s="48">
        <f>AVERAGE('23.09 Kira-Kyaliwalla'!K50,'24.09 Kira-Kyaliwajalla'!K50,'25.09 Kira-Kyaliwajalla'!K50,'27.09 Kira-Kyaliwajala'!K50,'26.09 KYALIWAJALA-KIRA-24h'!K50,'28.09 KIRA-KYALIWAJALA-24h '!K50,'29.09 Kira-Kyaliwajala'!K50)</f>
        <v>0.8571428571428571</v>
      </c>
      <c r="L50" s="48">
        <f>AVERAGE('23.09 Kira-Kyaliwalla'!L50,'24.09 Kira-Kyaliwajalla'!L50,'25.09 Kira-Kyaliwajalla'!L50,'27.09 Kira-Kyaliwajala'!L50,'26.09 KYALIWAJALA-KIRA-24h'!L50,'28.09 KIRA-KYALIWAJALA-24h '!L50,'29.09 Kira-Kyaliwajala'!L50)</f>
        <v>0.42857142857142855</v>
      </c>
      <c r="M50" s="48">
        <f>AVERAGE('23.09 Kira-Kyaliwalla'!M50,'24.09 Kira-Kyaliwajalla'!M50,'25.09 Kira-Kyaliwajalla'!M50,'27.09 Kira-Kyaliwajala'!M50,'26.09 KYALIWAJALA-KIRA-24h'!M50,'28.09 KIRA-KYALIWAJALA-24h '!M50,'29.09 Kira-Kyaliwajala'!M50)</f>
        <v>74.857142857142861</v>
      </c>
      <c r="N50" s="48">
        <f>AVERAGE('23.09 Kira-Kyaliwalla'!N50,'24.09 Kira-Kyaliwajalla'!N50,'25.09 Kira-Kyaliwajalla'!N50,'27.09 Kira-Kyaliwajala'!N50,'26.09 KYALIWAJALA-KIRA-24h'!N50,'28.09 KIRA-KYALIWAJALA-24h '!N50,'29.09 Kira-Kyaliwajala'!N50)</f>
        <v>0</v>
      </c>
      <c r="O50" s="15">
        <f t="shared" si="0"/>
        <v>101.57142857142858</v>
      </c>
      <c r="P50" s="15">
        <f t="shared" si="1"/>
        <v>176.42857142857144</v>
      </c>
      <c r="R50" s="8"/>
      <c r="T50"/>
    </row>
    <row r="51" spans="2:20" ht="23.1" customHeight="1" x14ac:dyDescent="0.25">
      <c r="B51" s="23" t="s">
        <v>78</v>
      </c>
      <c r="C51" s="48">
        <f>AVERAGE('23.09 Kira-Kyaliwalla'!C51,'24.09 Kira-Kyaliwajalla'!C51,'25.09 Kira-Kyaliwajalla'!C51,'27.09 Kira-Kyaliwajala'!C51,'26.09 KYALIWAJALA-KIRA-24h'!C51,'28.09 KIRA-KYALIWAJALA-24h '!C51,'29.09 Kira-Kyaliwajala'!C51)</f>
        <v>37.571428571428569</v>
      </c>
      <c r="D51" s="48">
        <f>AVERAGE('23.09 Kira-Kyaliwalla'!D51,'24.09 Kira-Kyaliwajalla'!D51,'25.09 Kira-Kyaliwajalla'!D51,'27.09 Kira-Kyaliwajala'!D51,'26.09 KYALIWAJALA-KIRA-24h'!D51,'28.09 KIRA-KYALIWAJALA-24h '!D51,'29.09 Kira-Kyaliwajala'!D51)</f>
        <v>30.428571428571427</v>
      </c>
      <c r="E51" s="48">
        <f>AVERAGE('23.09 Kira-Kyaliwalla'!E51,'24.09 Kira-Kyaliwajalla'!E51,'25.09 Kira-Kyaliwajalla'!E51,'27.09 Kira-Kyaliwajala'!E51,'26.09 KYALIWAJALA-KIRA-24h'!E51,'28.09 KIRA-KYALIWAJALA-24h '!E51,'29.09 Kira-Kyaliwajala'!E51)</f>
        <v>6.2857142857142856</v>
      </c>
      <c r="F51" s="48">
        <f>AVERAGE('23.09 Kira-Kyaliwalla'!F51,'24.09 Kira-Kyaliwajalla'!F51,'25.09 Kira-Kyaliwajalla'!F51,'27.09 Kira-Kyaliwajala'!F51,'26.09 KYALIWAJALA-KIRA-24h'!F51,'28.09 KIRA-KYALIWAJALA-24h '!F51,'29.09 Kira-Kyaliwajala'!F51)</f>
        <v>13.428571428571429</v>
      </c>
      <c r="G51" s="48">
        <f>AVERAGE('23.09 Kira-Kyaliwalla'!G51,'24.09 Kira-Kyaliwajalla'!G51,'25.09 Kira-Kyaliwajalla'!G51,'27.09 Kira-Kyaliwajala'!G51,'26.09 KYALIWAJALA-KIRA-24h'!G51,'28.09 KIRA-KYALIWAJALA-24h '!G51,'29.09 Kira-Kyaliwajala'!G51)</f>
        <v>0.2857142857142857</v>
      </c>
      <c r="H51" s="48">
        <f>AVERAGE('23.09 Kira-Kyaliwalla'!H51,'24.09 Kira-Kyaliwajalla'!H51,'25.09 Kira-Kyaliwajalla'!H51,'27.09 Kira-Kyaliwajala'!H51,'26.09 KYALIWAJALA-KIRA-24h'!H51,'28.09 KIRA-KYALIWAJALA-24h '!H51,'29.09 Kira-Kyaliwajala'!H51)</f>
        <v>0.14285714285714285</v>
      </c>
      <c r="I51" s="48">
        <f>AVERAGE('23.09 Kira-Kyaliwalla'!I51,'24.09 Kira-Kyaliwajalla'!I51,'25.09 Kira-Kyaliwajalla'!I51,'27.09 Kira-Kyaliwajala'!I51,'26.09 KYALIWAJALA-KIRA-24h'!I51,'28.09 KIRA-KYALIWAJALA-24h '!I51,'29.09 Kira-Kyaliwajala'!I51)</f>
        <v>8.4285714285714288</v>
      </c>
      <c r="J51" s="48">
        <f>AVERAGE('23.09 Kira-Kyaliwalla'!J51,'24.09 Kira-Kyaliwajalla'!J51,'25.09 Kira-Kyaliwajalla'!J51,'27.09 Kira-Kyaliwajala'!J51,'26.09 KYALIWAJALA-KIRA-24h'!J51,'28.09 KIRA-KYALIWAJALA-24h '!J51,'29.09 Kira-Kyaliwajala'!J51)</f>
        <v>0.7142857142857143</v>
      </c>
      <c r="K51" s="48">
        <f>AVERAGE('23.09 Kira-Kyaliwalla'!K51,'24.09 Kira-Kyaliwajalla'!K51,'25.09 Kira-Kyaliwajalla'!K51,'27.09 Kira-Kyaliwajala'!K51,'26.09 KYALIWAJALA-KIRA-24h'!K51,'28.09 KIRA-KYALIWAJALA-24h '!K51,'29.09 Kira-Kyaliwajala'!K51)</f>
        <v>0.14285714285714285</v>
      </c>
      <c r="L51" s="48">
        <f>AVERAGE('23.09 Kira-Kyaliwalla'!L51,'24.09 Kira-Kyaliwajalla'!L51,'25.09 Kira-Kyaliwajalla'!L51,'27.09 Kira-Kyaliwajala'!L51,'26.09 KYALIWAJALA-KIRA-24h'!L51,'28.09 KIRA-KYALIWAJALA-24h '!L51,'29.09 Kira-Kyaliwajala'!L51)</f>
        <v>0.2857142857142857</v>
      </c>
      <c r="M51" s="48">
        <f>AVERAGE('23.09 Kira-Kyaliwalla'!M51,'24.09 Kira-Kyaliwajalla'!M51,'25.09 Kira-Kyaliwajalla'!M51,'27.09 Kira-Kyaliwajala'!M51,'26.09 KYALIWAJALA-KIRA-24h'!M51,'28.09 KIRA-KYALIWAJALA-24h '!M51,'29.09 Kira-Kyaliwajala'!M51)</f>
        <v>71.285714285714292</v>
      </c>
      <c r="N51" s="48">
        <f>AVERAGE('23.09 Kira-Kyaliwalla'!N51,'24.09 Kira-Kyaliwajalla'!N51,'25.09 Kira-Kyaliwajalla'!N51,'27.09 Kira-Kyaliwajala'!N51,'26.09 KYALIWAJALA-KIRA-24h'!N51,'28.09 KIRA-KYALIWAJALA-24h '!N51,'29.09 Kira-Kyaliwajala'!N51)</f>
        <v>0</v>
      </c>
      <c r="O51" s="15">
        <f t="shared" si="0"/>
        <v>97.714285714285722</v>
      </c>
      <c r="P51" s="15">
        <f t="shared" si="1"/>
        <v>169</v>
      </c>
      <c r="R51" s="8"/>
      <c r="T51"/>
    </row>
    <row r="52" spans="2:20" ht="23.1" customHeight="1" x14ac:dyDescent="0.25">
      <c r="B52" s="23" t="s">
        <v>79</v>
      </c>
      <c r="C52" s="48">
        <f>AVERAGE('23.09 Kira-Kyaliwalla'!C52,'24.09 Kira-Kyaliwajalla'!C52,'25.09 Kira-Kyaliwajalla'!C52,'27.09 Kira-Kyaliwajala'!C52,'26.09 KYALIWAJALA-KIRA-24h'!C52,'28.09 KIRA-KYALIWAJALA-24h '!C52,'29.09 Kira-Kyaliwajala'!C52)</f>
        <v>33</v>
      </c>
      <c r="D52" s="48">
        <f>AVERAGE('23.09 Kira-Kyaliwalla'!D52,'24.09 Kira-Kyaliwajalla'!D52,'25.09 Kira-Kyaliwajalla'!D52,'27.09 Kira-Kyaliwajala'!D52,'26.09 KYALIWAJALA-KIRA-24h'!D52,'28.09 KIRA-KYALIWAJALA-24h '!D52,'29.09 Kira-Kyaliwajala'!D52)</f>
        <v>37.714285714285715</v>
      </c>
      <c r="E52" s="48">
        <f>AVERAGE('23.09 Kira-Kyaliwalla'!E52,'24.09 Kira-Kyaliwajalla'!E52,'25.09 Kira-Kyaliwajalla'!E52,'27.09 Kira-Kyaliwajala'!E52,'26.09 KYALIWAJALA-KIRA-24h'!E52,'28.09 KIRA-KYALIWAJALA-24h '!E52,'29.09 Kira-Kyaliwajala'!E52)</f>
        <v>4.8571428571428568</v>
      </c>
      <c r="F52" s="48">
        <f>AVERAGE('23.09 Kira-Kyaliwalla'!F52,'24.09 Kira-Kyaliwajalla'!F52,'25.09 Kira-Kyaliwajalla'!F52,'27.09 Kira-Kyaliwajala'!F52,'26.09 KYALIWAJALA-KIRA-24h'!F52,'28.09 KIRA-KYALIWAJALA-24h '!F52,'29.09 Kira-Kyaliwajala'!F52)</f>
        <v>15.285714285714286</v>
      </c>
      <c r="G52" s="48">
        <f>AVERAGE('23.09 Kira-Kyaliwalla'!G52,'24.09 Kira-Kyaliwajalla'!G52,'25.09 Kira-Kyaliwajalla'!G52,'27.09 Kira-Kyaliwajala'!G52,'26.09 KYALIWAJALA-KIRA-24h'!G52,'28.09 KIRA-KYALIWAJALA-24h '!G52,'29.09 Kira-Kyaliwajala'!G52)</f>
        <v>0.8571428571428571</v>
      </c>
      <c r="H52" s="48">
        <f>AVERAGE('23.09 Kira-Kyaliwalla'!H52,'24.09 Kira-Kyaliwajalla'!H52,'25.09 Kira-Kyaliwajalla'!H52,'27.09 Kira-Kyaliwajala'!H52,'26.09 KYALIWAJALA-KIRA-24h'!H52,'28.09 KIRA-KYALIWAJALA-24h '!H52,'29.09 Kira-Kyaliwajala'!H52)</f>
        <v>0</v>
      </c>
      <c r="I52" s="48">
        <f>AVERAGE('23.09 Kira-Kyaliwalla'!I52,'24.09 Kira-Kyaliwajalla'!I52,'25.09 Kira-Kyaliwajalla'!I52,'27.09 Kira-Kyaliwajala'!I52,'26.09 KYALIWAJALA-KIRA-24h'!I52,'28.09 KIRA-KYALIWAJALA-24h '!I52,'29.09 Kira-Kyaliwajala'!I52)</f>
        <v>6.5714285714285712</v>
      </c>
      <c r="J52" s="48">
        <f>AVERAGE('23.09 Kira-Kyaliwalla'!J52,'24.09 Kira-Kyaliwajalla'!J52,'25.09 Kira-Kyaliwajalla'!J52,'27.09 Kira-Kyaliwajala'!J52,'26.09 KYALIWAJALA-KIRA-24h'!J52,'28.09 KIRA-KYALIWAJALA-24h '!J52,'29.09 Kira-Kyaliwajala'!J52)</f>
        <v>1.2857142857142858</v>
      </c>
      <c r="K52" s="48">
        <f>AVERAGE('23.09 Kira-Kyaliwalla'!K52,'24.09 Kira-Kyaliwajalla'!K52,'25.09 Kira-Kyaliwajalla'!K52,'27.09 Kira-Kyaliwajala'!K52,'26.09 KYALIWAJALA-KIRA-24h'!K52,'28.09 KIRA-KYALIWAJALA-24h '!K52,'29.09 Kira-Kyaliwajala'!K52)</f>
        <v>0.5714285714285714</v>
      </c>
      <c r="L52" s="48">
        <f>AVERAGE('23.09 Kira-Kyaliwalla'!L52,'24.09 Kira-Kyaliwajalla'!L52,'25.09 Kira-Kyaliwajalla'!L52,'27.09 Kira-Kyaliwajala'!L52,'26.09 KYALIWAJALA-KIRA-24h'!L52,'28.09 KIRA-KYALIWAJALA-24h '!L52,'29.09 Kira-Kyaliwajala'!L52)</f>
        <v>0.8571428571428571</v>
      </c>
      <c r="M52" s="48">
        <f>AVERAGE('23.09 Kira-Kyaliwalla'!M52,'24.09 Kira-Kyaliwajalla'!M52,'25.09 Kira-Kyaliwajalla'!M52,'27.09 Kira-Kyaliwajala'!M52,'26.09 KYALIWAJALA-KIRA-24h'!M52,'28.09 KIRA-KYALIWAJALA-24h '!M52,'29.09 Kira-Kyaliwajala'!M52)</f>
        <v>80.571428571428569</v>
      </c>
      <c r="N52" s="48">
        <f>AVERAGE('23.09 Kira-Kyaliwalla'!N52,'24.09 Kira-Kyaliwajalla'!N52,'25.09 Kira-Kyaliwajalla'!N52,'27.09 Kira-Kyaliwajala'!N52,'26.09 KYALIWAJALA-KIRA-24h'!N52,'28.09 KIRA-KYALIWAJALA-24h '!N52,'29.09 Kira-Kyaliwajala'!N52)</f>
        <v>0</v>
      </c>
      <c r="O52" s="15">
        <f t="shared" si="0"/>
        <v>101.00000000000003</v>
      </c>
      <c r="P52" s="15">
        <f t="shared" si="1"/>
        <v>181.57142857142861</v>
      </c>
      <c r="R52" s="8"/>
      <c r="T52"/>
    </row>
    <row r="53" spans="2:20" ht="23.1" customHeight="1" x14ac:dyDescent="0.25">
      <c r="B53" s="22" t="s">
        <v>80</v>
      </c>
      <c r="C53" s="48">
        <f>AVERAGE('23.09 Kira-Kyaliwalla'!C53,'24.09 Kira-Kyaliwajalla'!C53,'25.09 Kira-Kyaliwajalla'!C53,'27.09 Kira-Kyaliwajala'!C53,'26.09 KYALIWAJALA-KIRA-24h'!C53,'28.09 KIRA-KYALIWAJALA-24h '!C53,'29.09 Kira-Kyaliwajala'!C53)</f>
        <v>31.428571428571427</v>
      </c>
      <c r="D53" s="48">
        <f>AVERAGE('23.09 Kira-Kyaliwalla'!D53,'24.09 Kira-Kyaliwajalla'!D53,'25.09 Kira-Kyaliwajalla'!D53,'27.09 Kira-Kyaliwajala'!D53,'26.09 KYALIWAJALA-KIRA-24h'!D53,'28.09 KIRA-KYALIWAJALA-24h '!D53,'29.09 Kira-Kyaliwajala'!D53)</f>
        <v>33.428571428571431</v>
      </c>
      <c r="E53" s="48">
        <f>AVERAGE('23.09 Kira-Kyaliwalla'!E53,'24.09 Kira-Kyaliwajalla'!E53,'25.09 Kira-Kyaliwajalla'!E53,'27.09 Kira-Kyaliwajala'!E53,'26.09 KYALIWAJALA-KIRA-24h'!E53,'28.09 KIRA-KYALIWAJALA-24h '!E53,'29.09 Kira-Kyaliwajala'!E53)</f>
        <v>5.5714285714285712</v>
      </c>
      <c r="F53" s="48">
        <f>AVERAGE('23.09 Kira-Kyaliwalla'!F53,'24.09 Kira-Kyaliwajalla'!F53,'25.09 Kira-Kyaliwajalla'!F53,'27.09 Kira-Kyaliwajala'!F53,'26.09 KYALIWAJALA-KIRA-24h'!F53,'28.09 KIRA-KYALIWAJALA-24h '!F53,'29.09 Kira-Kyaliwajala'!F53)</f>
        <v>11.714285714285714</v>
      </c>
      <c r="G53" s="48">
        <f>AVERAGE('23.09 Kira-Kyaliwalla'!G53,'24.09 Kira-Kyaliwajalla'!G53,'25.09 Kira-Kyaliwajalla'!G53,'27.09 Kira-Kyaliwajala'!G53,'26.09 KYALIWAJALA-KIRA-24h'!G53,'28.09 KIRA-KYALIWAJALA-24h '!G53,'29.09 Kira-Kyaliwajala'!G53)</f>
        <v>0.14285714285714285</v>
      </c>
      <c r="H53" s="48">
        <f>AVERAGE('23.09 Kira-Kyaliwalla'!H53,'24.09 Kira-Kyaliwajalla'!H53,'25.09 Kira-Kyaliwajalla'!H53,'27.09 Kira-Kyaliwajala'!H53,'26.09 KYALIWAJALA-KIRA-24h'!H53,'28.09 KIRA-KYALIWAJALA-24h '!H53,'29.09 Kira-Kyaliwajala'!H53)</f>
        <v>0</v>
      </c>
      <c r="I53" s="48">
        <f>AVERAGE('23.09 Kira-Kyaliwalla'!I53,'24.09 Kira-Kyaliwajalla'!I53,'25.09 Kira-Kyaliwajalla'!I53,'27.09 Kira-Kyaliwajala'!I53,'26.09 KYALIWAJALA-KIRA-24h'!I53,'28.09 KIRA-KYALIWAJALA-24h '!I53,'29.09 Kira-Kyaliwajala'!I53)</f>
        <v>4.5714285714285712</v>
      </c>
      <c r="J53" s="48">
        <f>AVERAGE('23.09 Kira-Kyaliwalla'!J53,'24.09 Kira-Kyaliwajalla'!J53,'25.09 Kira-Kyaliwajalla'!J53,'27.09 Kira-Kyaliwajala'!J53,'26.09 KYALIWAJALA-KIRA-24h'!J53,'28.09 KIRA-KYALIWAJALA-24h '!J53,'29.09 Kira-Kyaliwajala'!J53)</f>
        <v>0.7142857142857143</v>
      </c>
      <c r="K53" s="48">
        <f>AVERAGE('23.09 Kira-Kyaliwalla'!K53,'24.09 Kira-Kyaliwajalla'!K53,'25.09 Kira-Kyaliwajalla'!K53,'27.09 Kira-Kyaliwajala'!K53,'26.09 KYALIWAJALA-KIRA-24h'!K53,'28.09 KIRA-KYALIWAJALA-24h '!K53,'29.09 Kira-Kyaliwajala'!K53)</f>
        <v>1</v>
      </c>
      <c r="L53" s="48">
        <f>AVERAGE('23.09 Kira-Kyaliwalla'!L53,'24.09 Kira-Kyaliwajalla'!L53,'25.09 Kira-Kyaliwajalla'!L53,'27.09 Kira-Kyaliwajala'!L53,'26.09 KYALIWAJALA-KIRA-24h'!L53,'28.09 KIRA-KYALIWAJALA-24h '!L53,'29.09 Kira-Kyaliwajala'!L53)</f>
        <v>0.2857142857142857</v>
      </c>
      <c r="M53" s="48">
        <f>AVERAGE('23.09 Kira-Kyaliwalla'!M53,'24.09 Kira-Kyaliwajalla'!M53,'25.09 Kira-Kyaliwajalla'!M53,'27.09 Kira-Kyaliwajala'!M53,'26.09 KYALIWAJALA-KIRA-24h'!M53,'28.09 KIRA-KYALIWAJALA-24h '!M53,'29.09 Kira-Kyaliwajala'!M53)</f>
        <v>74.571428571428569</v>
      </c>
      <c r="N53" s="48">
        <f>AVERAGE('23.09 Kira-Kyaliwalla'!N53,'24.09 Kira-Kyaliwajalla'!N53,'25.09 Kira-Kyaliwajalla'!N53,'27.09 Kira-Kyaliwajala'!N53,'26.09 KYALIWAJALA-KIRA-24h'!N53,'28.09 KIRA-KYALIWAJALA-24h '!N53,'29.09 Kira-Kyaliwajala'!N53)</f>
        <v>0</v>
      </c>
      <c r="O53" s="15">
        <f t="shared" si="0"/>
        <v>88.857142857142847</v>
      </c>
      <c r="P53" s="15">
        <f t="shared" si="1"/>
        <v>163.42857142857142</v>
      </c>
      <c r="R53" s="8"/>
      <c r="T53"/>
    </row>
    <row r="54" spans="2:20" ht="23.1" customHeight="1" x14ac:dyDescent="0.25">
      <c r="B54" s="22" t="s">
        <v>81</v>
      </c>
      <c r="C54" s="48">
        <f>AVERAGE('23.09 Kira-Kyaliwalla'!C54,'24.09 Kira-Kyaliwajalla'!C54,'25.09 Kira-Kyaliwajalla'!C54,'27.09 Kira-Kyaliwajala'!C54,'26.09 KYALIWAJALA-KIRA-24h'!C54,'28.09 KIRA-KYALIWAJALA-24h '!C54,'29.09 Kira-Kyaliwajala'!C54)</f>
        <v>33.428571428571431</v>
      </c>
      <c r="D54" s="48">
        <f>AVERAGE('23.09 Kira-Kyaliwalla'!D54,'24.09 Kira-Kyaliwajalla'!D54,'25.09 Kira-Kyaliwajalla'!D54,'27.09 Kira-Kyaliwajala'!D54,'26.09 KYALIWAJALA-KIRA-24h'!D54,'28.09 KIRA-KYALIWAJALA-24h '!D54,'29.09 Kira-Kyaliwajala'!D54)</f>
        <v>35.285714285714285</v>
      </c>
      <c r="E54" s="48">
        <f>AVERAGE('23.09 Kira-Kyaliwalla'!E54,'24.09 Kira-Kyaliwajalla'!E54,'25.09 Kira-Kyaliwajalla'!E54,'27.09 Kira-Kyaliwajala'!E54,'26.09 KYALIWAJALA-KIRA-24h'!E54,'28.09 KIRA-KYALIWAJALA-24h '!E54,'29.09 Kira-Kyaliwajala'!E54)</f>
        <v>6.8571428571428568</v>
      </c>
      <c r="F54" s="48">
        <f>AVERAGE('23.09 Kira-Kyaliwalla'!F54,'24.09 Kira-Kyaliwajalla'!F54,'25.09 Kira-Kyaliwajalla'!F54,'27.09 Kira-Kyaliwajala'!F54,'26.09 KYALIWAJALA-KIRA-24h'!F54,'28.09 KIRA-KYALIWAJALA-24h '!F54,'29.09 Kira-Kyaliwajala'!F54)</f>
        <v>13.142857142857142</v>
      </c>
      <c r="G54" s="48">
        <f>AVERAGE('23.09 Kira-Kyaliwalla'!G54,'24.09 Kira-Kyaliwajalla'!G54,'25.09 Kira-Kyaliwajalla'!G54,'27.09 Kira-Kyaliwajala'!G54,'26.09 KYALIWAJALA-KIRA-24h'!G54,'28.09 KIRA-KYALIWAJALA-24h '!G54,'29.09 Kira-Kyaliwajala'!G54)</f>
        <v>0.5714285714285714</v>
      </c>
      <c r="H54" s="48">
        <f>AVERAGE('23.09 Kira-Kyaliwalla'!H54,'24.09 Kira-Kyaliwajalla'!H54,'25.09 Kira-Kyaliwajalla'!H54,'27.09 Kira-Kyaliwajala'!H54,'26.09 KYALIWAJALA-KIRA-24h'!H54,'28.09 KIRA-KYALIWAJALA-24h '!H54,'29.09 Kira-Kyaliwajala'!H54)</f>
        <v>0</v>
      </c>
      <c r="I54" s="48">
        <f>AVERAGE('23.09 Kira-Kyaliwalla'!I54,'24.09 Kira-Kyaliwajalla'!I54,'25.09 Kira-Kyaliwajalla'!I54,'27.09 Kira-Kyaliwajala'!I54,'26.09 KYALIWAJALA-KIRA-24h'!I54,'28.09 KIRA-KYALIWAJALA-24h '!I54,'29.09 Kira-Kyaliwajala'!I54)</f>
        <v>6.2857142857142856</v>
      </c>
      <c r="J54" s="48">
        <f>AVERAGE('23.09 Kira-Kyaliwalla'!J54,'24.09 Kira-Kyaliwajalla'!J54,'25.09 Kira-Kyaliwajalla'!J54,'27.09 Kira-Kyaliwajala'!J54,'26.09 KYALIWAJALA-KIRA-24h'!J54,'28.09 KIRA-KYALIWAJALA-24h '!J54,'29.09 Kira-Kyaliwajala'!J54)</f>
        <v>1</v>
      </c>
      <c r="K54" s="48">
        <f>AVERAGE('23.09 Kira-Kyaliwalla'!K54,'24.09 Kira-Kyaliwajalla'!K54,'25.09 Kira-Kyaliwajalla'!K54,'27.09 Kira-Kyaliwajala'!K54,'26.09 KYALIWAJALA-KIRA-24h'!K54,'28.09 KIRA-KYALIWAJALA-24h '!K54,'29.09 Kira-Kyaliwajala'!K54)</f>
        <v>0.42857142857142855</v>
      </c>
      <c r="L54" s="48">
        <f>AVERAGE('23.09 Kira-Kyaliwalla'!L54,'24.09 Kira-Kyaliwajalla'!L54,'25.09 Kira-Kyaliwajalla'!L54,'27.09 Kira-Kyaliwajala'!L54,'26.09 KYALIWAJALA-KIRA-24h'!L54,'28.09 KIRA-KYALIWAJALA-24h '!L54,'29.09 Kira-Kyaliwajala'!L54)</f>
        <v>0</v>
      </c>
      <c r="M54" s="48">
        <f>AVERAGE('23.09 Kira-Kyaliwalla'!M54,'24.09 Kira-Kyaliwajalla'!M54,'25.09 Kira-Kyaliwajalla'!M54,'27.09 Kira-Kyaliwajala'!M54,'26.09 KYALIWAJALA-KIRA-24h'!M54,'28.09 KIRA-KYALIWAJALA-24h '!M54,'29.09 Kira-Kyaliwajala'!M54)</f>
        <v>85</v>
      </c>
      <c r="N54" s="48">
        <f>AVERAGE('23.09 Kira-Kyaliwalla'!N54,'24.09 Kira-Kyaliwajalla'!N54,'25.09 Kira-Kyaliwajalla'!N54,'27.09 Kira-Kyaliwajala'!N54,'26.09 KYALIWAJALA-KIRA-24h'!N54,'28.09 KIRA-KYALIWAJALA-24h '!N54,'29.09 Kira-Kyaliwajala'!N54)</f>
        <v>0</v>
      </c>
      <c r="O54" s="15">
        <f t="shared" si="0"/>
        <v>97.000000000000014</v>
      </c>
      <c r="P54" s="15">
        <f t="shared" si="1"/>
        <v>182</v>
      </c>
      <c r="R54" s="8"/>
      <c r="T54"/>
    </row>
    <row r="55" spans="2:20" ht="23.1" customHeight="1" x14ac:dyDescent="0.25">
      <c r="B55" s="22" t="s">
        <v>82</v>
      </c>
      <c r="C55" s="48">
        <f>AVERAGE('23.09 Kira-Kyaliwalla'!C55,'24.09 Kira-Kyaliwajalla'!C55,'25.09 Kira-Kyaliwajalla'!C55,'27.09 Kira-Kyaliwajala'!C55,'26.09 KYALIWAJALA-KIRA-24h'!C55,'28.09 KIRA-KYALIWAJALA-24h '!C55,'29.09 Kira-Kyaliwajala'!C55)</f>
        <v>32.142857142857146</v>
      </c>
      <c r="D55" s="48">
        <f>AVERAGE('23.09 Kira-Kyaliwalla'!D55,'24.09 Kira-Kyaliwajalla'!D55,'25.09 Kira-Kyaliwajalla'!D55,'27.09 Kira-Kyaliwajala'!D55,'26.09 KYALIWAJALA-KIRA-24h'!D55,'28.09 KIRA-KYALIWAJALA-24h '!D55,'29.09 Kira-Kyaliwajala'!D55)</f>
        <v>40.285714285714285</v>
      </c>
      <c r="E55" s="48">
        <f>AVERAGE('23.09 Kira-Kyaliwalla'!E55,'24.09 Kira-Kyaliwajalla'!E55,'25.09 Kira-Kyaliwajalla'!E55,'27.09 Kira-Kyaliwajala'!E55,'26.09 KYALIWAJALA-KIRA-24h'!E55,'28.09 KIRA-KYALIWAJALA-24h '!E55,'29.09 Kira-Kyaliwajala'!E55)</f>
        <v>8.1428571428571423</v>
      </c>
      <c r="F55" s="48">
        <f>AVERAGE('23.09 Kira-Kyaliwalla'!F55,'24.09 Kira-Kyaliwajalla'!F55,'25.09 Kira-Kyaliwajalla'!F55,'27.09 Kira-Kyaliwajala'!F55,'26.09 KYALIWAJALA-KIRA-24h'!F55,'28.09 KIRA-KYALIWAJALA-24h '!F55,'29.09 Kira-Kyaliwajala'!F55)</f>
        <v>14.857142857142858</v>
      </c>
      <c r="G55" s="48">
        <f>AVERAGE('23.09 Kira-Kyaliwalla'!G55,'24.09 Kira-Kyaliwajalla'!G55,'25.09 Kira-Kyaliwajalla'!G55,'27.09 Kira-Kyaliwajala'!G55,'26.09 KYALIWAJALA-KIRA-24h'!G55,'28.09 KIRA-KYALIWAJALA-24h '!G55,'29.09 Kira-Kyaliwajala'!G55)</f>
        <v>0.14285714285714285</v>
      </c>
      <c r="H55" s="48">
        <f>AVERAGE('23.09 Kira-Kyaliwalla'!H55,'24.09 Kira-Kyaliwajalla'!H55,'25.09 Kira-Kyaliwajalla'!H55,'27.09 Kira-Kyaliwajala'!H55,'26.09 KYALIWAJALA-KIRA-24h'!H55,'28.09 KIRA-KYALIWAJALA-24h '!H55,'29.09 Kira-Kyaliwajala'!H55)</f>
        <v>0</v>
      </c>
      <c r="I55" s="48">
        <f>AVERAGE('23.09 Kira-Kyaliwalla'!I55,'24.09 Kira-Kyaliwajalla'!I55,'25.09 Kira-Kyaliwajalla'!I55,'27.09 Kira-Kyaliwajala'!I55,'26.09 KYALIWAJALA-KIRA-24h'!I55,'28.09 KIRA-KYALIWAJALA-24h '!I55,'29.09 Kira-Kyaliwajala'!I55)</f>
        <v>6.2857142857142856</v>
      </c>
      <c r="J55" s="48">
        <f>AVERAGE('23.09 Kira-Kyaliwalla'!J55,'24.09 Kira-Kyaliwajalla'!J55,'25.09 Kira-Kyaliwajalla'!J55,'27.09 Kira-Kyaliwajala'!J55,'26.09 KYALIWAJALA-KIRA-24h'!J55,'28.09 KIRA-KYALIWAJALA-24h '!J55,'29.09 Kira-Kyaliwajala'!J55)</f>
        <v>0.5714285714285714</v>
      </c>
      <c r="K55" s="48">
        <f>AVERAGE('23.09 Kira-Kyaliwalla'!K55,'24.09 Kira-Kyaliwajalla'!K55,'25.09 Kira-Kyaliwajalla'!K55,'27.09 Kira-Kyaliwajala'!K55,'26.09 KYALIWAJALA-KIRA-24h'!K55,'28.09 KIRA-KYALIWAJALA-24h '!K55,'29.09 Kira-Kyaliwajala'!K55)</f>
        <v>0.14285714285714285</v>
      </c>
      <c r="L55" s="48">
        <f>AVERAGE('23.09 Kira-Kyaliwalla'!L55,'24.09 Kira-Kyaliwajalla'!L55,'25.09 Kira-Kyaliwajalla'!L55,'27.09 Kira-Kyaliwajala'!L55,'26.09 KYALIWAJALA-KIRA-24h'!L55,'28.09 KIRA-KYALIWAJALA-24h '!L55,'29.09 Kira-Kyaliwajala'!L55)</f>
        <v>0.14285714285714285</v>
      </c>
      <c r="M55" s="48">
        <f>AVERAGE('23.09 Kira-Kyaliwalla'!M55,'24.09 Kira-Kyaliwajalla'!M55,'25.09 Kira-Kyaliwajalla'!M55,'27.09 Kira-Kyaliwajala'!M55,'26.09 KYALIWAJALA-KIRA-24h'!M55,'28.09 KIRA-KYALIWAJALA-24h '!M55,'29.09 Kira-Kyaliwajala'!M55)</f>
        <v>82</v>
      </c>
      <c r="N55" s="48">
        <f>AVERAGE('23.09 Kira-Kyaliwalla'!N55,'24.09 Kira-Kyaliwajalla'!N55,'25.09 Kira-Kyaliwajalla'!N55,'27.09 Kira-Kyaliwajala'!N55,'26.09 KYALIWAJALA-KIRA-24h'!N55,'28.09 KIRA-KYALIWAJALA-24h '!N55,'29.09 Kira-Kyaliwajala'!N55)</f>
        <v>0</v>
      </c>
      <c r="O55" s="15">
        <f t="shared" si="0"/>
        <v>102.71428571428571</v>
      </c>
      <c r="P55" s="15">
        <f t="shared" si="1"/>
        <v>184.71428571428572</v>
      </c>
      <c r="R55" s="8"/>
      <c r="T55"/>
    </row>
    <row r="56" spans="2:20" ht="23.1" customHeight="1" x14ac:dyDescent="0.25">
      <c r="B56" s="22" t="s">
        <v>83</v>
      </c>
      <c r="C56" s="48">
        <f>AVERAGE('23.09 Kira-Kyaliwalla'!C56,'24.09 Kira-Kyaliwajalla'!C56,'25.09 Kira-Kyaliwajalla'!C56,'27.09 Kira-Kyaliwajala'!C56,'26.09 KYALIWAJALA-KIRA-24h'!C56,'28.09 KIRA-KYALIWAJALA-24h '!C56,'29.09 Kira-Kyaliwajala'!C56)</f>
        <v>28.142857142857142</v>
      </c>
      <c r="D56" s="48">
        <f>AVERAGE('23.09 Kira-Kyaliwalla'!D56,'24.09 Kira-Kyaliwajalla'!D56,'25.09 Kira-Kyaliwajalla'!D56,'27.09 Kira-Kyaliwajala'!D56,'26.09 KYALIWAJALA-KIRA-24h'!D56,'28.09 KIRA-KYALIWAJALA-24h '!D56,'29.09 Kira-Kyaliwajala'!D56)</f>
        <v>33.428571428571431</v>
      </c>
      <c r="E56" s="48">
        <f>AVERAGE('23.09 Kira-Kyaliwalla'!E56,'24.09 Kira-Kyaliwajalla'!E56,'25.09 Kira-Kyaliwajalla'!E56,'27.09 Kira-Kyaliwajala'!E56,'26.09 KYALIWAJALA-KIRA-24h'!E56,'28.09 KIRA-KYALIWAJALA-24h '!E56,'29.09 Kira-Kyaliwajala'!E56)</f>
        <v>7.2857142857142856</v>
      </c>
      <c r="F56" s="48">
        <f>AVERAGE('23.09 Kira-Kyaliwalla'!F56,'24.09 Kira-Kyaliwajalla'!F56,'25.09 Kira-Kyaliwajalla'!F56,'27.09 Kira-Kyaliwajala'!F56,'26.09 KYALIWAJALA-KIRA-24h'!F56,'28.09 KIRA-KYALIWAJALA-24h '!F56,'29.09 Kira-Kyaliwajala'!F56)</f>
        <v>12.142857142857142</v>
      </c>
      <c r="G56" s="48">
        <f>AVERAGE('23.09 Kira-Kyaliwalla'!G56,'24.09 Kira-Kyaliwajalla'!G56,'25.09 Kira-Kyaliwajalla'!G56,'27.09 Kira-Kyaliwajala'!G56,'26.09 KYALIWAJALA-KIRA-24h'!G56,'28.09 KIRA-KYALIWAJALA-24h '!G56,'29.09 Kira-Kyaliwajala'!G56)</f>
        <v>0.7142857142857143</v>
      </c>
      <c r="H56" s="48">
        <f>AVERAGE('23.09 Kira-Kyaliwalla'!H56,'24.09 Kira-Kyaliwajalla'!H56,'25.09 Kira-Kyaliwajalla'!H56,'27.09 Kira-Kyaliwajala'!H56,'26.09 KYALIWAJALA-KIRA-24h'!H56,'28.09 KIRA-KYALIWAJALA-24h '!H56,'29.09 Kira-Kyaliwajala'!H56)</f>
        <v>0</v>
      </c>
      <c r="I56" s="48">
        <f>AVERAGE('23.09 Kira-Kyaliwalla'!I56,'24.09 Kira-Kyaliwajalla'!I56,'25.09 Kira-Kyaliwajalla'!I56,'27.09 Kira-Kyaliwajala'!I56,'26.09 KYALIWAJALA-KIRA-24h'!I56,'28.09 KIRA-KYALIWAJALA-24h '!I56,'29.09 Kira-Kyaliwajala'!I56)</f>
        <v>4.5714285714285712</v>
      </c>
      <c r="J56" s="48">
        <f>AVERAGE('23.09 Kira-Kyaliwalla'!J56,'24.09 Kira-Kyaliwajalla'!J56,'25.09 Kira-Kyaliwajalla'!J56,'27.09 Kira-Kyaliwajala'!J56,'26.09 KYALIWAJALA-KIRA-24h'!J56,'28.09 KIRA-KYALIWAJALA-24h '!J56,'29.09 Kira-Kyaliwajala'!J56)</f>
        <v>1</v>
      </c>
      <c r="K56" s="48">
        <f>AVERAGE('23.09 Kira-Kyaliwalla'!K56,'24.09 Kira-Kyaliwajalla'!K56,'25.09 Kira-Kyaliwajalla'!K56,'27.09 Kira-Kyaliwajala'!K56,'26.09 KYALIWAJALA-KIRA-24h'!K56,'28.09 KIRA-KYALIWAJALA-24h '!K56,'29.09 Kira-Kyaliwajala'!K56)</f>
        <v>0.7142857142857143</v>
      </c>
      <c r="L56" s="48">
        <f>AVERAGE('23.09 Kira-Kyaliwalla'!L56,'24.09 Kira-Kyaliwajalla'!L56,'25.09 Kira-Kyaliwajalla'!L56,'27.09 Kira-Kyaliwajala'!L56,'26.09 KYALIWAJALA-KIRA-24h'!L56,'28.09 KIRA-KYALIWAJALA-24h '!L56,'29.09 Kira-Kyaliwajala'!L56)</f>
        <v>0</v>
      </c>
      <c r="M56" s="48">
        <f>AVERAGE('23.09 Kira-Kyaliwalla'!M56,'24.09 Kira-Kyaliwajalla'!M56,'25.09 Kira-Kyaliwajalla'!M56,'27.09 Kira-Kyaliwajala'!M56,'26.09 KYALIWAJALA-KIRA-24h'!M56,'28.09 KIRA-KYALIWAJALA-24h '!M56,'29.09 Kira-Kyaliwajala'!M56)</f>
        <v>81.857142857142861</v>
      </c>
      <c r="N56" s="48">
        <f>AVERAGE('23.09 Kira-Kyaliwalla'!N56,'24.09 Kira-Kyaliwajalla'!N56,'25.09 Kira-Kyaliwajalla'!N56,'27.09 Kira-Kyaliwajala'!N56,'26.09 KYALIWAJALA-KIRA-24h'!N56,'28.09 KIRA-KYALIWAJALA-24h '!N56,'29.09 Kira-Kyaliwajala'!N56)</f>
        <v>0</v>
      </c>
      <c r="O56" s="15">
        <f t="shared" si="0"/>
        <v>87.999999999999986</v>
      </c>
      <c r="P56" s="15">
        <f t="shared" si="1"/>
        <v>169.85714285714283</v>
      </c>
      <c r="R56" s="8"/>
      <c r="T56"/>
    </row>
    <row r="57" spans="2:20" ht="23.1" customHeight="1" x14ac:dyDescent="0.25">
      <c r="B57" s="22" t="s">
        <v>84</v>
      </c>
      <c r="C57" s="48">
        <f>AVERAGE('23.09 Kira-Kyaliwalla'!C57,'24.09 Kira-Kyaliwajalla'!C57,'25.09 Kira-Kyaliwajalla'!C57,'27.09 Kira-Kyaliwajala'!C57,'26.09 KYALIWAJALA-KIRA-24h'!C57,'28.09 KIRA-KYALIWAJALA-24h '!C57,'29.09 Kira-Kyaliwajala'!C57)</f>
        <v>29.428571428571427</v>
      </c>
      <c r="D57" s="48">
        <f>AVERAGE('23.09 Kira-Kyaliwalla'!D57,'24.09 Kira-Kyaliwajalla'!D57,'25.09 Kira-Kyaliwajalla'!D57,'27.09 Kira-Kyaliwajala'!D57,'26.09 KYALIWAJALA-KIRA-24h'!D57,'28.09 KIRA-KYALIWAJALA-24h '!D57,'29.09 Kira-Kyaliwajala'!D57)</f>
        <v>26</v>
      </c>
      <c r="E57" s="48">
        <f>AVERAGE('23.09 Kira-Kyaliwalla'!E57,'24.09 Kira-Kyaliwajalla'!E57,'25.09 Kira-Kyaliwajalla'!E57,'27.09 Kira-Kyaliwajala'!E57,'26.09 KYALIWAJALA-KIRA-24h'!E57,'28.09 KIRA-KYALIWAJALA-24h '!E57,'29.09 Kira-Kyaliwajala'!E57)</f>
        <v>5.2857142857142856</v>
      </c>
      <c r="F57" s="48">
        <f>AVERAGE('23.09 Kira-Kyaliwalla'!F57,'24.09 Kira-Kyaliwajalla'!F57,'25.09 Kira-Kyaliwajalla'!F57,'27.09 Kira-Kyaliwajala'!F57,'26.09 KYALIWAJALA-KIRA-24h'!F57,'28.09 KIRA-KYALIWAJALA-24h '!F57,'29.09 Kira-Kyaliwajala'!F57)</f>
        <v>10</v>
      </c>
      <c r="G57" s="48">
        <f>AVERAGE('23.09 Kira-Kyaliwalla'!G57,'24.09 Kira-Kyaliwajalla'!G57,'25.09 Kira-Kyaliwajalla'!G57,'27.09 Kira-Kyaliwajala'!G57,'26.09 KYALIWAJALA-KIRA-24h'!G57,'28.09 KIRA-KYALIWAJALA-24h '!G57,'29.09 Kira-Kyaliwajala'!G57)</f>
        <v>0.42857142857142855</v>
      </c>
      <c r="H57" s="48">
        <f>AVERAGE('23.09 Kira-Kyaliwalla'!H57,'24.09 Kira-Kyaliwajalla'!H57,'25.09 Kira-Kyaliwajalla'!H57,'27.09 Kira-Kyaliwajala'!H57,'26.09 KYALIWAJALA-KIRA-24h'!H57,'28.09 KIRA-KYALIWAJALA-24h '!H57,'29.09 Kira-Kyaliwajala'!H57)</f>
        <v>0</v>
      </c>
      <c r="I57" s="48">
        <f>AVERAGE('23.09 Kira-Kyaliwalla'!I57,'24.09 Kira-Kyaliwajalla'!I57,'25.09 Kira-Kyaliwajalla'!I57,'27.09 Kira-Kyaliwajala'!I57,'26.09 KYALIWAJALA-KIRA-24h'!I57,'28.09 KIRA-KYALIWAJALA-24h '!I57,'29.09 Kira-Kyaliwajala'!I57)</f>
        <v>4.1428571428571432</v>
      </c>
      <c r="J57" s="48">
        <f>AVERAGE('23.09 Kira-Kyaliwalla'!J57,'24.09 Kira-Kyaliwajalla'!J57,'25.09 Kira-Kyaliwajalla'!J57,'27.09 Kira-Kyaliwajala'!J57,'26.09 KYALIWAJALA-KIRA-24h'!J57,'28.09 KIRA-KYALIWAJALA-24h '!J57,'29.09 Kira-Kyaliwajala'!J57)</f>
        <v>0.7142857142857143</v>
      </c>
      <c r="K57" s="48">
        <f>AVERAGE('23.09 Kira-Kyaliwalla'!K57,'24.09 Kira-Kyaliwajalla'!K57,'25.09 Kira-Kyaliwajalla'!K57,'27.09 Kira-Kyaliwajala'!K57,'26.09 KYALIWAJALA-KIRA-24h'!K57,'28.09 KIRA-KYALIWAJALA-24h '!K57,'29.09 Kira-Kyaliwajala'!K57)</f>
        <v>0.7142857142857143</v>
      </c>
      <c r="L57" s="48">
        <f>AVERAGE('23.09 Kira-Kyaliwalla'!L57,'24.09 Kira-Kyaliwajalla'!L57,'25.09 Kira-Kyaliwajalla'!L57,'27.09 Kira-Kyaliwajala'!L57,'26.09 KYALIWAJALA-KIRA-24h'!L57,'28.09 KIRA-KYALIWAJALA-24h '!L57,'29.09 Kira-Kyaliwajala'!L57)</f>
        <v>0</v>
      </c>
      <c r="M57" s="48">
        <f>AVERAGE('23.09 Kira-Kyaliwalla'!M57,'24.09 Kira-Kyaliwajalla'!M57,'25.09 Kira-Kyaliwajalla'!M57,'27.09 Kira-Kyaliwajala'!M57,'26.09 KYALIWAJALA-KIRA-24h'!M57,'28.09 KIRA-KYALIWAJALA-24h '!M57,'29.09 Kira-Kyaliwajala'!M57)</f>
        <v>80</v>
      </c>
      <c r="N57" s="48">
        <f>AVERAGE('23.09 Kira-Kyaliwalla'!N57,'24.09 Kira-Kyaliwajalla'!N57,'25.09 Kira-Kyaliwajalla'!N57,'27.09 Kira-Kyaliwajala'!N57,'26.09 KYALIWAJALA-KIRA-24h'!N57,'28.09 KIRA-KYALIWAJALA-24h '!N57,'29.09 Kira-Kyaliwajala'!N57)</f>
        <v>0</v>
      </c>
      <c r="O57" s="15">
        <f t="shared" si="0"/>
        <v>76.714285714285708</v>
      </c>
      <c r="P57" s="15">
        <f t="shared" si="1"/>
        <v>156.71428571428572</v>
      </c>
      <c r="R57" s="8"/>
      <c r="T57"/>
    </row>
    <row r="58" spans="2:20" ht="23.1" customHeight="1" x14ac:dyDescent="0.25">
      <c r="B58" s="22" t="s">
        <v>99</v>
      </c>
      <c r="C58" s="48">
        <f>AVERAGE('26.09 KIRA-KYALIWAJALA-24h'!C58,'28.09 KIRA-KYALIWAJALA-24h '!C58)</f>
        <v>35</v>
      </c>
      <c r="D58" s="48">
        <f>AVERAGE('26.09 KIRA-KYALIWAJALA-24h'!D58,'28.09 KIRA-KYALIWAJALA-24h '!D58)</f>
        <v>26</v>
      </c>
      <c r="E58" s="48">
        <f>AVERAGE('26.09 KIRA-KYALIWAJALA-24h'!E58,'28.09 KIRA-KYALIWAJALA-24h '!E58)</f>
        <v>3</v>
      </c>
      <c r="F58" s="48">
        <f>AVERAGE('26.09 KIRA-KYALIWAJALA-24h'!F58,'28.09 KIRA-KYALIWAJALA-24h '!F58)</f>
        <v>6.5</v>
      </c>
      <c r="G58" s="48">
        <f>AVERAGE('26.09 KIRA-KYALIWAJALA-24h'!G58,'28.09 KIRA-KYALIWAJALA-24h '!G58)</f>
        <v>0</v>
      </c>
      <c r="H58" s="48">
        <f>AVERAGE('26.09 KIRA-KYALIWAJALA-24h'!H58,'28.09 KIRA-KYALIWAJALA-24h '!H58)</f>
        <v>0.5</v>
      </c>
      <c r="I58" s="48">
        <f>AVERAGE('26.09 KIRA-KYALIWAJALA-24h'!I58,'28.09 KIRA-KYALIWAJALA-24h '!I58)</f>
        <v>3.5</v>
      </c>
      <c r="J58" s="48">
        <f>AVERAGE('26.09 KIRA-KYALIWAJALA-24h'!J58,'28.09 KIRA-KYALIWAJALA-24h '!J58)</f>
        <v>2</v>
      </c>
      <c r="K58" s="48">
        <f>AVERAGE('26.09 KIRA-KYALIWAJALA-24h'!K58,'28.09 KIRA-KYALIWAJALA-24h '!K58)</f>
        <v>0.5</v>
      </c>
      <c r="L58" s="48">
        <f>AVERAGE('26.09 KIRA-KYALIWAJALA-24h'!L58,'28.09 KIRA-KYALIWAJALA-24h '!L58)</f>
        <v>0</v>
      </c>
      <c r="M58" s="48">
        <f>AVERAGE('26.09 KIRA-KYALIWAJALA-24h'!M58,'28.09 KIRA-KYALIWAJALA-24h '!M58)</f>
        <v>67.5</v>
      </c>
      <c r="N58" s="48">
        <f>AVERAGE('26.09 KIRA-KYALIWAJALA-24h'!N58,'28.09 KIRA-KYALIWAJALA-24h '!N58)</f>
        <v>0</v>
      </c>
      <c r="O58" s="15">
        <f t="shared" si="0"/>
        <v>77</v>
      </c>
      <c r="P58" s="15">
        <f t="shared" si="1"/>
        <v>144.5</v>
      </c>
      <c r="R58" s="8"/>
      <c r="T58"/>
    </row>
    <row r="59" spans="2:20" ht="23.1" customHeight="1" x14ac:dyDescent="0.25">
      <c r="B59" s="22" t="s">
        <v>100</v>
      </c>
      <c r="C59" s="48">
        <f>AVERAGE('26.09 KIRA-KYALIWAJALA-24h'!C59,'28.09 KIRA-KYALIWAJALA-24h '!C59)</f>
        <v>46.5</v>
      </c>
      <c r="D59" s="48">
        <f>AVERAGE('26.09 KIRA-KYALIWAJALA-24h'!D59,'28.09 KIRA-KYALIWAJALA-24h '!D59)</f>
        <v>9.5</v>
      </c>
      <c r="E59" s="48">
        <f>AVERAGE('26.09 KIRA-KYALIWAJALA-24h'!E59,'28.09 KIRA-KYALIWAJALA-24h '!E59)</f>
        <v>1.5</v>
      </c>
      <c r="F59" s="48">
        <f>AVERAGE('26.09 KIRA-KYALIWAJALA-24h'!F59,'28.09 KIRA-KYALIWAJALA-24h '!F59)</f>
        <v>5.5</v>
      </c>
      <c r="G59" s="48">
        <f>AVERAGE('26.09 KIRA-KYALIWAJALA-24h'!G59,'28.09 KIRA-KYALIWAJALA-24h '!G59)</f>
        <v>0</v>
      </c>
      <c r="H59" s="48">
        <f>AVERAGE('26.09 KIRA-KYALIWAJALA-24h'!H59,'28.09 KIRA-KYALIWAJALA-24h '!H59)</f>
        <v>0</v>
      </c>
      <c r="I59" s="48">
        <f>AVERAGE('26.09 KIRA-KYALIWAJALA-24h'!I59,'28.09 KIRA-KYALIWAJALA-24h '!I59)</f>
        <v>1</v>
      </c>
      <c r="J59" s="48">
        <f>AVERAGE('26.09 KIRA-KYALIWAJALA-24h'!J59,'28.09 KIRA-KYALIWAJALA-24h '!J59)</f>
        <v>0.5</v>
      </c>
      <c r="K59" s="48">
        <f>AVERAGE('26.09 KIRA-KYALIWAJALA-24h'!K59,'28.09 KIRA-KYALIWAJALA-24h '!K59)</f>
        <v>1</v>
      </c>
      <c r="L59" s="48">
        <f>AVERAGE('26.09 KIRA-KYALIWAJALA-24h'!L59,'28.09 KIRA-KYALIWAJALA-24h '!L59)</f>
        <v>0</v>
      </c>
      <c r="M59" s="48">
        <f>AVERAGE('26.09 KIRA-KYALIWAJALA-24h'!M59,'28.09 KIRA-KYALIWAJALA-24h '!M59)</f>
        <v>58</v>
      </c>
      <c r="N59" s="48">
        <f>AVERAGE('26.09 KIRA-KYALIWAJALA-24h'!N59,'28.09 KIRA-KYALIWAJALA-24h '!N59)</f>
        <v>0</v>
      </c>
      <c r="O59" s="15">
        <f t="shared" ref="O59:O105" si="35">SUM(C59:L59,N59)</f>
        <v>65.5</v>
      </c>
      <c r="P59" s="15">
        <f t="shared" ref="P59:P105" si="36">SUM(C59:N59)</f>
        <v>123.5</v>
      </c>
      <c r="R59" s="8"/>
      <c r="T59"/>
    </row>
    <row r="60" spans="2:20" ht="23.1" customHeight="1" x14ac:dyDescent="0.25">
      <c r="B60" s="22" t="s">
        <v>101</v>
      </c>
      <c r="C60" s="48">
        <f>AVERAGE('26.09 KIRA-KYALIWAJALA-24h'!C60,'28.09 KIRA-KYALIWAJALA-24h '!C60)</f>
        <v>37.5</v>
      </c>
      <c r="D60" s="48">
        <f>AVERAGE('26.09 KIRA-KYALIWAJALA-24h'!D60,'28.09 KIRA-KYALIWAJALA-24h '!D60)</f>
        <v>59</v>
      </c>
      <c r="E60" s="48">
        <f>AVERAGE('26.09 KIRA-KYALIWAJALA-24h'!E60,'28.09 KIRA-KYALIWAJALA-24h '!E60)</f>
        <v>10</v>
      </c>
      <c r="F60" s="48">
        <f>AVERAGE('26.09 KIRA-KYALIWAJALA-24h'!F60,'28.09 KIRA-KYALIWAJALA-24h '!F60)</f>
        <v>7</v>
      </c>
      <c r="G60" s="48">
        <f>AVERAGE('26.09 KIRA-KYALIWAJALA-24h'!G60,'28.09 KIRA-KYALIWAJALA-24h '!G60)</f>
        <v>0</v>
      </c>
      <c r="H60" s="48">
        <f>AVERAGE('26.09 KIRA-KYALIWAJALA-24h'!H60,'28.09 KIRA-KYALIWAJALA-24h '!H60)</f>
        <v>2.5</v>
      </c>
      <c r="I60" s="48">
        <f>AVERAGE('26.09 KIRA-KYALIWAJALA-24h'!I60,'28.09 KIRA-KYALIWAJALA-24h '!I60)</f>
        <v>6</v>
      </c>
      <c r="J60" s="48">
        <f>AVERAGE('26.09 KIRA-KYALIWAJALA-24h'!J60,'28.09 KIRA-KYALIWAJALA-24h '!J60)</f>
        <v>9</v>
      </c>
      <c r="K60" s="48">
        <f>AVERAGE('26.09 KIRA-KYALIWAJALA-24h'!K60,'28.09 KIRA-KYALIWAJALA-24h '!K60)</f>
        <v>0</v>
      </c>
      <c r="L60" s="48">
        <f>AVERAGE('26.09 KIRA-KYALIWAJALA-24h'!L60,'28.09 KIRA-KYALIWAJALA-24h '!L60)</f>
        <v>0</v>
      </c>
      <c r="M60" s="48">
        <f>AVERAGE('26.09 KIRA-KYALIWAJALA-24h'!M60,'28.09 KIRA-KYALIWAJALA-24h '!M60)</f>
        <v>80</v>
      </c>
      <c r="N60" s="48">
        <f>AVERAGE('26.09 KIRA-KYALIWAJALA-24h'!N60,'28.09 KIRA-KYALIWAJALA-24h '!N60)</f>
        <v>0</v>
      </c>
      <c r="O60" s="15">
        <f t="shared" si="35"/>
        <v>131</v>
      </c>
      <c r="P60" s="15">
        <f t="shared" si="36"/>
        <v>211</v>
      </c>
      <c r="R60" s="8"/>
      <c r="T60"/>
    </row>
    <row r="61" spans="2:20" ht="23.1" customHeight="1" x14ac:dyDescent="0.25">
      <c r="B61" s="22" t="s">
        <v>102</v>
      </c>
      <c r="C61" s="48">
        <f>AVERAGE('26.09 KIRA-KYALIWAJALA-24h'!C61,'28.09 KIRA-KYALIWAJALA-24h '!C61)</f>
        <v>36</v>
      </c>
      <c r="D61" s="48">
        <f>AVERAGE('26.09 KIRA-KYALIWAJALA-24h'!D61,'28.09 KIRA-KYALIWAJALA-24h '!D61)</f>
        <v>53.5</v>
      </c>
      <c r="E61" s="48">
        <f>AVERAGE('26.09 KIRA-KYALIWAJALA-24h'!E61,'28.09 KIRA-KYALIWAJALA-24h '!E61)</f>
        <v>8.5</v>
      </c>
      <c r="F61" s="48">
        <f>AVERAGE('26.09 KIRA-KYALIWAJALA-24h'!F61,'28.09 KIRA-KYALIWAJALA-24h '!F61)</f>
        <v>2</v>
      </c>
      <c r="G61" s="48">
        <f>AVERAGE('26.09 KIRA-KYALIWAJALA-24h'!G61,'28.09 KIRA-KYALIWAJALA-24h '!G61)</f>
        <v>0</v>
      </c>
      <c r="H61" s="48">
        <f>AVERAGE('26.09 KIRA-KYALIWAJALA-24h'!H61,'28.09 KIRA-KYALIWAJALA-24h '!H61)</f>
        <v>0</v>
      </c>
      <c r="I61" s="48">
        <f>AVERAGE('26.09 KIRA-KYALIWAJALA-24h'!I61,'28.09 KIRA-KYALIWAJALA-24h '!I61)</f>
        <v>1</v>
      </c>
      <c r="J61" s="48">
        <f>AVERAGE('26.09 KIRA-KYALIWAJALA-24h'!J61,'28.09 KIRA-KYALIWAJALA-24h '!J61)</f>
        <v>1</v>
      </c>
      <c r="K61" s="48">
        <f>AVERAGE('26.09 KIRA-KYALIWAJALA-24h'!K61,'28.09 KIRA-KYALIWAJALA-24h '!K61)</f>
        <v>0</v>
      </c>
      <c r="L61" s="48">
        <f>AVERAGE('26.09 KIRA-KYALIWAJALA-24h'!L61,'28.09 KIRA-KYALIWAJALA-24h '!L61)</f>
        <v>0</v>
      </c>
      <c r="M61" s="48">
        <f>AVERAGE('26.09 KIRA-KYALIWAJALA-24h'!M61,'28.09 KIRA-KYALIWAJALA-24h '!M61)</f>
        <v>76</v>
      </c>
      <c r="N61" s="48">
        <f>AVERAGE('26.09 KIRA-KYALIWAJALA-24h'!N61,'28.09 KIRA-KYALIWAJALA-24h '!N61)</f>
        <v>0</v>
      </c>
      <c r="O61" s="15">
        <f t="shared" si="35"/>
        <v>102</v>
      </c>
      <c r="P61" s="15">
        <f t="shared" si="36"/>
        <v>178</v>
      </c>
      <c r="R61" s="8"/>
      <c r="T61"/>
    </row>
    <row r="62" spans="2:20" ht="23.1" customHeight="1" x14ac:dyDescent="0.25">
      <c r="B62" s="22" t="s">
        <v>107</v>
      </c>
      <c r="C62" s="48">
        <f>AVERAGE('26.09 KIRA-KYALIWAJALA-24h'!C62,'28.09 KIRA-KYALIWAJALA-24h '!C62)</f>
        <v>25</v>
      </c>
      <c r="D62" s="48">
        <f>AVERAGE('26.09 KIRA-KYALIWAJALA-24h'!D62,'28.09 KIRA-KYALIWAJALA-24h '!D62)</f>
        <v>32</v>
      </c>
      <c r="E62" s="48">
        <f>AVERAGE('26.09 KIRA-KYALIWAJALA-24h'!E62,'28.09 KIRA-KYALIWAJALA-24h '!E62)</f>
        <v>7</v>
      </c>
      <c r="F62" s="48">
        <f>AVERAGE('26.09 KIRA-KYALIWAJALA-24h'!F62,'28.09 KIRA-KYALIWAJALA-24h '!F62)</f>
        <v>7.5</v>
      </c>
      <c r="G62" s="48">
        <f>AVERAGE('26.09 KIRA-KYALIWAJALA-24h'!G62,'28.09 KIRA-KYALIWAJALA-24h '!G62)</f>
        <v>0</v>
      </c>
      <c r="H62" s="48">
        <f>AVERAGE('26.09 KIRA-KYALIWAJALA-24h'!H62,'28.09 KIRA-KYALIWAJALA-24h '!H62)</f>
        <v>0</v>
      </c>
      <c r="I62" s="48">
        <f>AVERAGE('26.09 KIRA-KYALIWAJALA-24h'!I62,'28.09 KIRA-KYALIWAJALA-24h '!I62)</f>
        <v>3.5</v>
      </c>
      <c r="J62" s="48">
        <f>AVERAGE('26.09 KIRA-KYALIWAJALA-24h'!J62,'28.09 KIRA-KYALIWAJALA-24h '!J62)</f>
        <v>1</v>
      </c>
      <c r="K62" s="48">
        <f>AVERAGE('26.09 KIRA-KYALIWAJALA-24h'!K62,'28.09 KIRA-KYALIWAJALA-24h '!K62)</f>
        <v>0</v>
      </c>
      <c r="L62" s="48">
        <f>AVERAGE('26.09 KIRA-KYALIWAJALA-24h'!L62,'28.09 KIRA-KYALIWAJALA-24h '!L62)</f>
        <v>0</v>
      </c>
      <c r="M62" s="48">
        <f>AVERAGE('26.09 KIRA-KYALIWAJALA-24h'!M62,'28.09 KIRA-KYALIWAJALA-24h '!M62)</f>
        <v>66.5</v>
      </c>
      <c r="N62" s="48">
        <f>AVERAGE('26.09 KIRA-KYALIWAJALA-24h'!N62,'28.09 KIRA-KYALIWAJALA-24h '!N62)</f>
        <v>0</v>
      </c>
      <c r="O62" s="15">
        <f t="shared" si="35"/>
        <v>76</v>
      </c>
      <c r="P62" s="15">
        <f t="shared" si="36"/>
        <v>142.5</v>
      </c>
      <c r="R62" s="8"/>
      <c r="T62"/>
    </row>
    <row r="63" spans="2:20" ht="23.1" customHeight="1" x14ac:dyDescent="0.25">
      <c r="B63" s="22" t="s">
        <v>108</v>
      </c>
      <c r="C63" s="48">
        <f>AVERAGE('26.09 KIRA-KYALIWAJALA-24h'!C63,'28.09 KIRA-KYALIWAJALA-24h '!C63)</f>
        <v>19</v>
      </c>
      <c r="D63" s="48">
        <f>AVERAGE('26.09 KIRA-KYALIWAJALA-24h'!D63,'28.09 KIRA-KYALIWAJALA-24h '!D63)</f>
        <v>31</v>
      </c>
      <c r="E63" s="48">
        <f>AVERAGE('26.09 KIRA-KYALIWAJALA-24h'!E63,'28.09 KIRA-KYALIWAJALA-24h '!E63)</f>
        <v>7</v>
      </c>
      <c r="F63" s="48">
        <f>AVERAGE('26.09 KIRA-KYALIWAJALA-24h'!F63,'28.09 KIRA-KYALIWAJALA-24h '!F63)</f>
        <v>7</v>
      </c>
      <c r="G63" s="48">
        <f>AVERAGE('26.09 KIRA-KYALIWAJALA-24h'!G63,'28.09 KIRA-KYALIWAJALA-24h '!G63)</f>
        <v>0</v>
      </c>
      <c r="H63" s="48">
        <f>AVERAGE('26.09 KIRA-KYALIWAJALA-24h'!H63,'28.09 KIRA-KYALIWAJALA-24h '!H63)</f>
        <v>0.5</v>
      </c>
      <c r="I63" s="48">
        <f>AVERAGE('26.09 KIRA-KYALIWAJALA-24h'!I63,'28.09 KIRA-KYALIWAJALA-24h '!I63)</f>
        <v>2.5</v>
      </c>
      <c r="J63" s="48">
        <f>AVERAGE('26.09 KIRA-KYALIWAJALA-24h'!J63,'28.09 KIRA-KYALIWAJALA-24h '!J63)</f>
        <v>1</v>
      </c>
      <c r="K63" s="48">
        <f>AVERAGE('26.09 KIRA-KYALIWAJALA-24h'!K63,'28.09 KIRA-KYALIWAJALA-24h '!K63)</f>
        <v>0</v>
      </c>
      <c r="L63" s="48">
        <f>AVERAGE('26.09 KIRA-KYALIWAJALA-24h'!L63,'28.09 KIRA-KYALIWAJALA-24h '!L63)</f>
        <v>0</v>
      </c>
      <c r="M63" s="48">
        <f>AVERAGE('26.09 KIRA-KYALIWAJALA-24h'!M63,'28.09 KIRA-KYALIWAJALA-24h '!M63)</f>
        <v>74</v>
      </c>
      <c r="N63" s="48">
        <f>AVERAGE('26.09 KIRA-KYALIWAJALA-24h'!N63,'28.09 KIRA-KYALIWAJALA-24h '!N63)</f>
        <v>0</v>
      </c>
      <c r="O63" s="15">
        <f t="shared" si="35"/>
        <v>68</v>
      </c>
      <c r="P63" s="15">
        <f t="shared" si="36"/>
        <v>142</v>
      </c>
      <c r="R63" s="8"/>
      <c r="T63"/>
    </row>
    <row r="64" spans="2:20" ht="23.1" customHeight="1" x14ac:dyDescent="0.25">
      <c r="B64" s="22" t="s">
        <v>109</v>
      </c>
      <c r="C64" s="48">
        <f>AVERAGE('26.09 KIRA-KYALIWAJALA-24h'!C64,'28.09 KIRA-KYALIWAJALA-24h '!C64)</f>
        <v>14.5</v>
      </c>
      <c r="D64" s="48">
        <f>AVERAGE('26.09 KIRA-KYALIWAJALA-24h'!D64,'28.09 KIRA-KYALIWAJALA-24h '!D64)</f>
        <v>23</v>
      </c>
      <c r="E64" s="48">
        <f>AVERAGE('26.09 KIRA-KYALIWAJALA-24h'!E64,'28.09 KIRA-KYALIWAJALA-24h '!E64)</f>
        <v>6</v>
      </c>
      <c r="F64" s="48">
        <f>AVERAGE('26.09 KIRA-KYALIWAJALA-24h'!F64,'28.09 KIRA-KYALIWAJALA-24h '!F64)</f>
        <v>8.5</v>
      </c>
      <c r="G64" s="48">
        <f>AVERAGE('26.09 KIRA-KYALIWAJALA-24h'!G64,'28.09 KIRA-KYALIWAJALA-24h '!G64)</f>
        <v>0</v>
      </c>
      <c r="H64" s="48">
        <f>AVERAGE('26.09 KIRA-KYALIWAJALA-24h'!H64,'28.09 KIRA-KYALIWAJALA-24h '!H64)</f>
        <v>0</v>
      </c>
      <c r="I64" s="48">
        <f>AVERAGE('26.09 KIRA-KYALIWAJALA-24h'!I64,'28.09 KIRA-KYALIWAJALA-24h '!I64)</f>
        <v>1.5</v>
      </c>
      <c r="J64" s="48">
        <f>AVERAGE('26.09 KIRA-KYALIWAJALA-24h'!J64,'28.09 KIRA-KYALIWAJALA-24h '!J64)</f>
        <v>0</v>
      </c>
      <c r="K64" s="48">
        <f>AVERAGE('26.09 KIRA-KYALIWAJALA-24h'!K64,'28.09 KIRA-KYALIWAJALA-24h '!K64)</f>
        <v>0.5</v>
      </c>
      <c r="L64" s="48">
        <f>AVERAGE('26.09 KIRA-KYALIWAJALA-24h'!L64,'28.09 KIRA-KYALIWAJALA-24h '!L64)</f>
        <v>0.5</v>
      </c>
      <c r="M64" s="48">
        <f>AVERAGE('26.09 KIRA-KYALIWAJALA-24h'!M64,'28.09 KIRA-KYALIWAJALA-24h '!M64)</f>
        <v>73</v>
      </c>
      <c r="N64" s="48">
        <f>AVERAGE('26.09 KIRA-KYALIWAJALA-24h'!N64,'28.09 KIRA-KYALIWAJALA-24h '!N64)</f>
        <v>0</v>
      </c>
      <c r="O64" s="15">
        <f t="shared" si="35"/>
        <v>54.5</v>
      </c>
      <c r="P64" s="15">
        <f t="shared" si="36"/>
        <v>127.5</v>
      </c>
      <c r="R64" s="8"/>
      <c r="T64"/>
    </row>
    <row r="65" spans="2:20" ht="23.1" customHeight="1" x14ac:dyDescent="0.25">
      <c r="B65" s="22" t="s">
        <v>158</v>
      </c>
      <c r="C65" s="48">
        <f>AVERAGE('26.09 KIRA-KYALIWAJALA-24h'!C65,'28.09 KIRA-KYALIWAJALA-24h '!C65)</f>
        <v>15.5</v>
      </c>
      <c r="D65" s="48">
        <f>AVERAGE('26.09 KIRA-KYALIWAJALA-24h'!D65,'28.09 KIRA-KYALIWAJALA-24h '!D65)</f>
        <v>27</v>
      </c>
      <c r="E65" s="48">
        <f>AVERAGE('26.09 KIRA-KYALIWAJALA-24h'!E65,'28.09 KIRA-KYALIWAJALA-24h '!E65)</f>
        <v>4</v>
      </c>
      <c r="F65" s="48">
        <f>AVERAGE('26.09 KIRA-KYALIWAJALA-24h'!F65,'28.09 KIRA-KYALIWAJALA-24h '!F65)</f>
        <v>7.5</v>
      </c>
      <c r="G65" s="48">
        <f>AVERAGE('26.09 KIRA-KYALIWAJALA-24h'!G65,'28.09 KIRA-KYALIWAJALA-24h '!G65)</f>
        <v>0</v>
      </c>
      <c r="H65" s="48">
        <f>AVERAGE('26.09 KIRA-KYALIWAJALA-24h'!H65,'28.09 KIRA-KYALIWAJALA-24h '!H65)</f>
        <v>0</v>
      </c>
      <c r="I65" s="48">
        <f>AVERAGE('26.09 KIRA-KYALIWAJALA-24h'!I65,'28.09 KIRA-KYALIWAJALA-24h '!I65)</f>
        <v>0.5</v>
      </c>
      <c r="J65" s="48">
        <f>AVERAGE('26.09 KIRA-KYALIWAJALA-24h'!J65,'28.09 KIRA-KYALIWAJALA-24h '!J65)</f>
        <v>0</v>
      </c>
      <c r="K65" s="48">
        <f>AVERAGE('26.09 KIRA-KYALIWAJALA-24h'!K65,'28.09 KIRA-KYALIWAJALA-24h '!K65)</f>
        <v>0</v>
      </c>
      <c r="L65" s="48">
        <f>AVERAGE('26.09 KIRA-KYALIWAJALA-24h'!L65,'28.09 KIRA-KYALIWAJALA-24h '!L65)</f>
        <v>0</v>
      </c>
      <c r="M65" s="48">
        <f>AVERAGE('26.09 KIRA-KYALIWAJALA-24h'!M65,'28.09 KIRA-KYALIWAJALA-24h '!M65)</f>
        <v>54</v>
      </c>
      <c r="N65" s="48">
        <f>AVERAGE('26.09 KIRA-KYALIWAJALA-24h'!N65,'28.09 KIRA-KYALIWAJALA-24h '!N65)</f>
        <v>0</v>
      </c>
      <c r="O65" s="15">
        <f t="shared" si="35"/>
        <v>54.5</v>
      </c>
      <c r="P65" s="15">
        <f t="shared" si="36"/>
        <v>108.5</v>
      </c>
      <c r="R65" s="8"/>
      <c r="T65"/>
    </row>
    <row r="66" spans="2:20" ht="23.1" customHeight="1" x14ac:dyDescent="0.25">
      <c r="B66" s="22" t="s">
        <v>103</v>
      </c>
      <c r="C66" s="48">
        <f>AVERAGE('26.09 KIRA-KYALIWAJALA-24h'!C66,'28.09 KIRA-KYALIWAJALA-24h '!C66)</f>
        <v>19</v>
      </c>
      <c r="D66" s="48">
        <f>AVERAGE('26.09 KIRA-KYALIWAJALA-24h'!D66,'28.09 KIRA-KYALIWAJALA-24h '!D66)</f>
        <v>25</v>
      </c>
      <c r="E66" s="48">
        <f>AVERAGE('26.09 KIRA-KYALIWAJALA-24h'!E66,'28.09 KIRA-KYALIWAJALA-24h '!E66)</f>
        <v>3</v>
      </c>
      <c r="F66" s="48">
        <f>AVERAGE('26.09 KIRA-KYALIWAJALA-24h'!F66,'28.09 KIRA-KYALIWAJALA-24h '!F66)</f>
        <v>5.5</v>
      </c>
      <c r="G66" s="48">
        <f>AVERAGE('26.09 KIRA-KYALIWAJALA-24h'!G66,'28.09 KIRA-KYALIWAJALA-24h '!G66)</f>
        <v>0</v>
      </c>
      <c r="H66" s="48">
        <f>AVERAGE('26.09 KIRA-KYALIWAJALA-24h'!H66,'28.09 KIRA-KYALIWAJALA-24h '!H66)</f>
        <v>0.5</v>
      </c>
      <c r="I66" s="48">
        <f>AVERAGE('26.09 KIRA-KYALIWAJALA-24h'!I66,'28.09 KIRA-KYALIWAJALA-24h '!I66)</f>
        <v>3.5</v>
      </c>
      <c r="J66" s="48">
        <f>AVERAGE('26.09 KIRA-KYALIWAJALA-24h'!J66,'28.09 KIRA-KYALIWAJALA-24h '!J66)</f>
        <v>0.5</v>
      </c>
      <c r="K66" s="48">
        <f>AVERAGE('26.09 KIRA-KYALIWAJALA-24h'!K66,'28.09 KIRA-KYALIWAJALA-24h '!K66)</f>
        <v>0</v>
      </c>
      <c r="L66" s="48">
        <f>AVERAGE('26.09 KIRA-KYALIWAJALA-24h'!L66,'28.09 KIRA-KYALIWAJALA-24h '!L66)</f>
        <v>0</v>
      </c>
      <c r="M66" s="48">
        <f>AVERAGE('26.09 KIRA-KYALIWAJALA-24h'!M66,'28.09 KIRA-KYALIWAJALA-24h '!M66)</f>
        <v>47</v>
      </c>
      <c r="N66" s="48">
        <f>AVERAGE('26.09 KIRA-KYALIWAJALA-24h'!N66,'28.09 KIRA-KYALIWAJALA-24h '!N66)</f>
        <v>0</v>
      </c>
      <c r="O66" s="15">
        <f t="shared" si="35"/>
        <v>57</v>
      </c>
      <c r="P66" s="15">
        <f t="shared" si="36"/>
        <v>104</v>
      </c>
      <c r="R66" s="8"/>
      <c r="T66"/>
    </row>
    <row r="67" spans="2:20" ht="23.1" customHeight="1" x14ac:dyDescent="0.25">
      <c r="B67" s="22" t="s">
        <v>104</v>
      </c>
      <c r="C67" s="48">
        <f>AVERAGE('26.09 KIRA-KYALIWAJALA-24h'!C67,'28.09 KIRA-KYALIWAJALA-24h '!C67)</f>
        <v>13.5</v>
      </c>
      <c r="D67" s="48">
        <f>AVERAGE('26.09 KIRA-KYALIWAJALA-24h'!D67,'28.09 KIRA-KYALIWAJALA-24h '!D67)</f>
        <v>27</v>
      </c>
      <c r="E67" s="48">
        <f>AVERAGE('26.09 KIRA-KYALIWAJALA-24h'!E67,'28.09 KIRA-KYALIWAJALA-24h '!E67)</f>
        <v>7.5</v>
      </c>
      <c r="F67" s="48">
        <f>AVERAGE('26.09 KIRA-KYALIWAJALA-24h'!F67,'28.09 KIRA-KYALIWAJALA-24h '!F67)</f>
        <v>5.5</v>
      </c>
      <c r="G67" s="48">
        <f>AVERAGE('26.09 KIRA-KYALIWAJALA-24h'!G67,'28.09 KIRA-KYALIWAJALA-24h '!G67)</f>
        <v>0</v>
      </c>
      <c r="H67" s="48">
        <f>AVERAGE('26.09 KIRA-KYALIWAJALA-24h'!H67,'28.09 KIRA-KYALIWAJALA-24h '!H67)</f>
        <v>0</v>
      </c>
      <c r="I67" s="48">
        <f>AVERAGE('26.09 KIRA-KYALIWAJALA-24h'!I67,'28.09 KIRA-KYALIWAJALA-24h '!I67)</f>
        <v>2</v>
      </c>
      <c r="J67" s="48">
        <f>AVERAGE('26.09 KIRA-KYALIWAJALA-24h'!J67,'28.09 KIRA-KYALIWAJALA-24h '!J67)</f>
        <v>0</v>
      </c>
      <c r="K67" s="48">
        <f>AVERAGE('26.09 KIRA-KYALIWAJALA-24h'!K67,'28.09 KIRA-KYALIWAJALA-24h '!K67)</f>
        <v>0</v>
      </c>
      <c r="L67" s="48">
        <f>AVERAGE('26.09 KIRA-KYALIWAJALA-24h'!L67,'28.09 KIRA-KYALIWAJALA-24h '!L67)</f>
        <v>0</v>
      </c>
      <c r="M67" s="48">
        <f>AVERAGE('26.09 KIRA-KYALIWAJALA-24h'!M67,'28.09 KIRA-KYALIWAJALA-24h '!M67)</f>
        <v>60.5</v>
      </c>
      <c r="N67" s="48">
        <f>AVERAGE('26.09 KIRA-KYALIWAJALA-24h'!N67,'28.09 KIRA-KYALIWAJALA-24h '!N67)</f>
        <v>0</v>
      </c>
      <c r="O67" s="15">
        <f t="shared" si="35"/>
        <v>55.5</v>
      </c>
      <c r="P67" s="15">
        <f t="shared" si="36"/>
        <v>116</v>
      </c>
      <c r="R67" s="8"/>
      <c r="T67"/>
    </row>
    <row r="68" spans="2:20" ht="23.1" customHeight="1" x14ac:dyDescent="0.25">
      <c r="B68" s="22" t="s">
        <v>105</v>
      </c>
      <c r="C68" s="48">
        <f>AVERAGE('26.09 KIRA-KYALIWAJALA-24h'!C68,'28.09 KIRA-KYALIWAJALA-24h '!C68)</f>
        <v>12</v>
      </c>
      <c r="D68" s="48">
        <f>AVERAGE('26.09 KIRA-KYALIWAJALA-24h'!D68,'28.09 KIRA-KYALIWAJALA-24h '!D68)</f>
        <v>23.5</v>
      </c>
      <c r="E68" s="48">
        <f>AVERAGE('26.09 KIRA-KYALIWAJALA-24h'!E68,'28.09 KIRA-KYALIWAJALA-24h '!E68)</f>
        <v>7</v>
      </c>
      <c r="F68" s="48">
        <f>AVERAGE('26.09 KIRA-KYALIWAJALA-24h'!F68,'28.09 KIRA-KYALIWAJALA-24h '!F68)</f>
        <v>4.5</v>
      </c>
      <c r="G68" s="48">
        <f>AVERAGE('26.09 KIRA-KYALIWAJALA-24h'!G68,'28.09 KIRA-KYALIWAJALA-24h '!G68)</f>
        <v>0</v>
      </c>
      <c r="H68" s="48">
        <f>AVERAGE('26.09 KIRA-KYALIWAJALA-24h'!H68,'28.09 KIRA-KYALIWAJALA-24h '!H68)</f>
        <v>0</v>
      </c>
      <c r="I68" s="48">
        <f>AVERAGE('26.09 KIRA-KYALIWAJALA-24h'!I68,'28.09 KIRA-KYALIWAJALA-24h '!I68)</f>
        <v>1.5</v>
      </c>
      <c r="J68" s="48">
        <f>AVERAGE('26.09 KIRA-KYALIWAJALA-24h'!J68,'28.09 KIRA-KYALIWAJALA-24h '!J68)</f>
        <v>0.5</v>
      </c>
      <c r="K68" s="48">
        <f>AVERAGE('26.09 KIRA-KYALIWAJALA-24h'!K68,'28.09 KIRA-KYALIWAJALA-24h '!K68)</f>
        <v>0</v>
      </c>
      <c r="L68" s="48">
        <f>AVERAGE('26.09 KIRA-KYALIWAJALA-24h'!L68,'28.09 KIRA-KYALIWAJALA-24h '!L68)</f>
        <v>0</v>
      </c>
      <c r="M68" s="48">
        <f>AVERAGE('26.09 KIRA-KYALIWAJALA-24h'!M68,'28.09 KIRA-KYALIWAJALA-24h '!M68)</f>
        <v>45.5</v>
      </c>
      <c r="N68" s="48">
        <f>AVERAGE('26.09 KIRA-KYALIWAJALA-24h'!N68,'28.09 KIRA-KYALIWAJALA-24h '!N68)</f>
        <v>0</v>
      </c>
      <c r="O68" s="15">
        <f t="shared" si="35"/>
        <v>49</v>
      </c>
      <c r="P68" s="15">
        <f t="shared" si="36"/>
        <v>94.5</v>
      </c>
      <c r="R68" s="8"/>
      <c r="T68"/>
    </row>
    <row r="69" spans="2:20" ht="23.1" customHeight="1" x14ac:dyDescent="0.25">
      <c r="B69" s="22" t="s">
        <v>106</v>
      </c>
      <c r="C69" s="48">
        <f>AVERAGE('26.09 KIRA-KYALIWAJALA-24h'!C69,'28.09 KIRA-KYALIWAJALA-24h '!C69)</f>
        <v>14</v>
      </c>
      <c r="D69" s="48">
        <f>AVERAGE('26.09 KIRA-KYALIWAJALA-24h'!D69,'28.09 KIRA-KYALIWAJALA-24h '!D69)</f>
        <v>28</v>
      </c>
      <c r="E69" s="48">
        <f>AVERAGE('26.09 KIRA-KYALIWAJALA-24h'!E69,'28.09 KIRA-KYALIWAJALA-24h '!E69)</f>
        <v>1</v>
      </c>
      <c r="F69" s="48">
        <f>AVERAGE('26.09 KIRA-KYALIWAJALA-24h'!F69,'28.09 KIRA-KYALIWAJALA-24h '!F69)</f>
        <v>3</v>
      </c>
      <c r="G69" s="48">
        <f>AVERAGE('26.09 KIRA-KYALIWAJALA-24h'!G69,'28.09 KIRA-KYALIWAJALA-24h '!G69)</f>
        <v>0</v>
      </c>
      <c r="H69" s="48">
        <f>AVERAGE('26.09 KIRA-KYALIWAJALA-24h'!H69,'28.09 KIRA-KYALIWAJALA-24h '!H69)</f>
        <v>0.5</v>
      </c>
      <c r="I69" s="48">
        <f>AVERAGE('26.09 KIRA-KYALIWAJALA-24h'!I69,'28.09 KIRA-KYALIWAJALA-24h '!I69)</f>
        <v>1.5</v>
      </c>
      <c r="J69" s="48">
        <f>AVERAGE('26.09 KIRA-KYALIWAJALA-24h'!J69,'28.09 KIRA-KYALIWAJALA-24h '!J69)</f>
        <v>0.5</v>
      </c>
      <c r="K69" s="48">
        <f>AVERAGE('26.09 KIRA-KYALIWAJALA-24h'!K69,'28.09 KIRA-KYALIWAJALA-24h '!K69)</f>
        <v>0</v>
      </c>
      <c r="L69" s="48">
        <f>AVERAGE('26.09 KIRA-KYALIWAJALA-24h'!L69,'28.09 KIRA-KYALIWAJALA-24h '!L69)</f>
        <v>0</v>
      </c>
      <c r="M69" s="48">
        <f>AVERAGE('26.09 KIRA-KYALIWAJALA-24h'!M69,'28.09 KIRA-KYALIWAJALA-24h '!M69)</f>
        <v>42.5</v>
      </c>
      <c r="N69" s="48">
        <f>AVERAGE('26.09 KIRA-KYALIWAJALA-24h'!N69,'28.09 KIRA-KYALIWAJALA-24h '!N69)</f>
        <v>0</v>
      </c>
      <c r="O69" s="15">
        <f t="shared" si="35"/>
        <v>48.5</v>
      </c>
      <c r="P69" s="15">
        <f t="shared" si="36"/>
        <v>91</v>
      </c>
      <c r="R69" s="8"/>
      <c r="T69"/>
    </row>
    <row r="70" spans="2:20" ht="23.1" customHeight="1" x14ac:dyDescent="0.25">
      <c r="B70" s="22" t="s">
        <v>110</v>
      </c>
      <c r="C70" s="48">
        <f>AVERAGE('26.09 KIRA-KYALIWAJALA-24h'!C70,'28.09 KIRA-KYALIWAJALA-24h '!C70)</f>
        <v>9</v>
      </c>
      <c r="D70" s="48">
        <f>AVERAGE('26.09 KIRA-KYALIWAJALA-24h'!D70,'28.09 KIRA-KYALIWAJALA-24h '!D70)</f>
        <v>21</v>
      </c>
      <c r="E70" s="48">
        <f>AVERAGE('26.09 KIRA-KYALIWAJALA-24h'!E70,'28.09 KIRA-KYALIWAJALA-24h '!E70)</f>
        <v>2</v>
      </c>
      <c r="F70" s="48">
        <f>AVERAGE('26.09 KIRA-KYALIWAJALA-24h'!F70,'28.09 KIRA-KYALIWAJALA-24h '!F70)</f>
        <v>3.5</v>
      </c>
      <c r="G70" s="48">
        <f>AVERAGE('26.09 KIRA-KYALIWAJALA-24h'!G70,'28.09 KIRA-KYALIWAJALA-24h '!G70)</f>
        <v>0</v>
      </c>
      <c r="H70" s="48">
        <f>AVERAGE('26.09 KIRA-KYALIWAJALA-24h'!H70,'28.09 KIRA-KYALIWAJALA-24h '!H70)</f>
        <v>0</v>
      </c>
      <c r="I70" s="48">
        <f>AVERAGE('26.09 KIRA-KYALIWAJALA-24h'!I70,'28.09 KIRA-KYALIWAJALA-24h '!I70)</f>
        <v>2</v>
      </c>
      <c r="J70" s="48">
        <f>AVERAGE('26.09 KIRA-KYALIWAJALA-24h'!J70,'28.09 KIRA-KYALIWAJALA-24h '!J70)</f>
        <v>1.5</v>
      </c>
      <c r="K70" s="48">
        <f>AVERAGE('26.09 KIRA-KYALIWAJALA-24h'!K70,'28.09 KIRA-KYALIWAJALA-24h '!K70)</f>
        <v>0</v>
      </c>
      <c r="L70" s="48">
        <f>AVERAGE('26.09 KIRA-KYALIWAJALA-24h'!L70,'28.09 KIRA-KYALIWAJALA-24h '!L70)</f>
        <v>0</v>
      </c>
      <c r="M70" s="48">
        <f>AVERAGE('26.09 KIRA-KYALIWAJALA-24h'!M70,'28.09 KIRA-KYALIWAJALA-24h '!M70)</f>
        <v>36.5</v>
      </c>
      <c r="N70" s="48">
        <f>AVERAGE('26.09 KIRA-KYALIWAJALA-24h'!N70,'28.09 KIRA-KYALIWAJALA-24h '!N70)</f>
        <v>0</v>
      </c>
      <c r="O70" s="15">
        <f t="shared" si="35"/>
        <v>39</v>
      </c>
      <c r="P70" s="15">
        <f t="shared" si="36"/>
        <v>75.5</v>
      </c>
      <c r="R70" s="8"/>
      <c r="T70"/>
    </row>
    <row r="71" spans="2:20" ht="23.1" customHeight="1" x14ac:dyDescent="0.25">
      <c r="B71" s="22" t="s">
        <v>111</v>
      </c>
      <c r="C71" s="48">
        <f>AVERAGE('26.09 KIRA-KYALIWAJALA-24h'!C71,'28.09 KIRA-KYALIWAJALA-24h '!C71)</f>
        <v>14</v>
      </c>
      <c r="D71" s="48">
        <f>AVERAGE('26.09 KIRA-KYALIWAJALA-24h'!D71,'28.09 KIRA-KYALIWAJALA-24h '!D71)</f>
        <v>24.5</v>
      </c>
      <c r="E71" s="48">
        <f>AVERAGE('26.09 KIRA-KYALIWAJALA-24h'!E71,'28.09 KIRA-KYALIWAJALA-24h '!E71)</f>
        <v>3.5</v>
      </c>
      <c r="F71" s="48">
        <f>AVERAGE('26.09 KIRA-KYALIWAJALA-24h'!F71,'28.09 KIRA-KYALIWAJALA-24h '!F71)</f>
        <v>2.5</v>
      </c>
      <c r="G71" s="48">
        <f>AVERAGE('26.09 KIRA-KYALIWAJALA-24h'!G71,'28.09 KIRA-KYALIWAJALA-24h '!G71)</f>
        <v>0</v>
      </c>
      <c r="H71" s="48">
        <f>AVERAGE('26.09 KIRA-KYALIWAJALA-24h'!H71,'28.09 KIRA-KYALIWAJALA-24h '!H71)</f>
        <v>0</v>
      </c>
      <c r="I71" s="48">
        <f>AVERAGE('26.09 KIRA-KYALIWAJALA-24h'!I71,'28.09 KIRA-KYALIWAJALA-24h '!I71)</f>
        <v>0.5</v>
      </c>
      <c r="J71" s="48">
        <f>AVERAGE('26.09 KIRA-KYALIWAJALA-24h'!J71,'28.09 KIRA-KYALIWAJALA-24h '!J71)</f>
        <v>0.5</v>
      </c>
      <c r="K71" s="48">
        <f>AVERAGE('26.09 KIRA-KYALIWAJALA-24h'!K71,'28.09 KIRA-KYALIWAJALA-24h '!K71)</f>
        <v>0</v>
      </c>
      <c r="L71" s="48">
        <f>AVERAGE('26.09 KIRA-KYALIWAJALA-24h'!L71,'28.09 KIRA-KYALIWAJALA-24h '!L71)</f>
        <v>0</v>
      </c>
      <c r="M71" s="48">
        <f>AVERAGE('26.09 KIRA-KYALIWAJALA-24h'!M71,'28.09 KIRA-KYALIWAJALA-24h '!M71)</f>
        <v>30.5</v>
      </c>
      <c r="N71" s="48">
        <f>AVERAGE('26.09 KIRA-KYALIWAJALA-24h'!N71,'28.09 KIRA-KYALIWAJALA-24h '!N71)</f>
        <v>0</v>
      </c>
      <c r="O71" s="15">
        <f t="shared" si="35"/>
        <v>45.5</v>
      </c>
      <c r="P71" s="15">
        <f t="shared" si="36"/>
        <v>76</v>
      </c>
      <c r="R71" s="8"/>
      <c r="T71"/>
    </row>
    <row r="72" spans="2:20" ht="23.1" customHeight="1" x14ac:dyDescent="0.25">
      <c r="B72" s="22" t="s">
        <v>112</v>
      </c>
      <c r="C72" s="48">
        <f>AVERAGE('26.09 KIRA-KYALIWAJALA-24h'!C72,'28.09 KIRA-KYALIWAJALA-24h '!C72)</f>
        <v>12</v>
      </c>
      <c r="D72" s="48">
        <f>AVERAGE('26.09 KIRA-KYALIWAJALA-24h'!D72,'28.09 KIRA-KYALIWAJALA-24h '!D72)</f>
        <v>15</v>
      </c>
      <c r="E72" s="48">
        <f>AVERAGE('26.09 KIRA-KYALIWAJALA-24h'!E72,'28.09 KIRA-KYALIWAJALA-24h '!E72)</f>
        <v>4</v>
      </c>
      <c r="F72" s="48">
        <f>AVERAGE('26.09 KIRA-KYALIWAJALA-24h'!F72,'28.09 KIRA-KYALIWAJALA-24h '!F72)</f>
        <v>2</v>
      </c>
      <c r="G72" s="48">
        <f>AVERAGE('26.09 KIRA-KYALIWAJALA-24h'!G72,'28.09 KIRA-KYALIWAJALA-24h '!G72)</f>
        <v>0</v>
      </c>
      <c r="H72" s="48">
        <f>AVERAGE('26.09 KIRA-KYALIWAJALA-24h'!H72,'28.09 KIRA-KYALIWAJALA-24h '!H72)</f>
        <v>0</v>
      </c>
      <c r="I72" s="48">
        <f>AVERAGE('26.09 KIRA-KYALIWAJALA-24h'!I72,'28.09 KIRA-KYALIWAJALA-24h '!I72)</f>
        <v>0.5</v>
      </c>
      <c r="J72" s="48">
        <f>AVERAGE('26.09 KIRA-KYALIWAJALA-24h'!J72,'28.09 KIRA-KYALIWAJALA-24h '!J72)</f>
        <v>0</v>
      </c>
      <c r="K72" s="48">
        <f>AVERAGE('26.09 KIRA-KYALIWAJALA-24h'!K72,'28.09 KIRA-KYALIWAJALA-24h '!K72)</f>
        <v>0</v>
      </c>
      <c r="L72" s="48">
        <f>AVERAGE('26.09 KIRA-KYALIWAJALA-24h'!L72,'28.09 KIRA-KYALIWAJALA-24h '!L72)</f>
        <v>0</v>
      </c>
      <c r="M72" s="48">
        <f>AVERAGE('26.09 KIRA-KYALIWAJALA-24h'!M72,'28.09 KIRA-KYALIWAJALA-24h '!M72)</f>
        <v>41.5</v>
      </c>
      <c r="N72" s="48">
        <f>AVERAGE('26.09 KIRA-KYALIWAJALA-24h'!N72,'28.09 KIRA-KYALIWAJALA-24h '!N72)</f>
        <v>0</v>
      </c>
      <c r="O72" s="15">
        <f t="shared" si="35"/>
        <v>33.5</v>
      </c>
      <c r="P72" s="15">
        <f t="shared" si="36"/>
        <v>75</v>
      </c>
      <c r="R72" s="8"/>
      <c r="T72"/>
    </row>
    <row r="73" spans="2:20" ht="23.1" customHeight="1" x14ac:dyDescent="0.25">
      <c r="B73" s="22" t="s">
        <v>113</v>
      </c>
      <c r="C73" s="48">
        <f>AVERAGE('26.09 KIRA-KYALIWAJALA-24h'!C73,'28.09 KIRA-KYALIWAJALA-24h '!C73)</f>
        <v>9.5</v>
      </c>
      <c r="D73" s="48">
        <f>AVERAGE('26.09 KIRA-KYALIWAJALA-24h'!D73,'28.09 KIRA-KYALIWAJALA-24h '!D73)</f>
        <v>20</v>
      </c>
      <c r="E73" s="48">
        <f>AVERAGE('26.09 KIRA-KYALIWAJALA-24h'!E73,'28.09 KIRA-KYALIWAJALA-24h '!E73)</f>
        <v>2</v>
      </c>
      <c r="F73" s="48">
        <f>AVERAGE('26.09 KIRA-KYALIWAJALA-24h'!F73,'28.09 KIRA-KYALIWAJALA-24h '!F73)</f>
        <v>1.5</v>
      </c>
      <c r="G73" s="48">
        <f>AVERAGE('26.09 KIRA-KYALIWAJALA-24h'!G73,'28.09 KIRA-KYALIWAJALA-24h '!G73)</f>
        <v>0</v>
      </c>
      <c r="H73" s="48">
        <f>AVERAGE('26.09 KIRA-KYALIWAJALA-24h'!H73,'28.09 KIRA-KYALIWAJALA-24h '!H73)</f>
        <v>0</v>
      </c>
      <c r="I73" s="48">
        <f>AVERAGE('26.09 KIRA-KYALIWAJALA-24h'!I73,'28.09 KIRA-KYALIWAJALA-24h '!I73)</f>
        <v>0.5</v>
      </c>
      <c r="J73" s="48">
        <f>AVERAGE('26.09 KIRA-KYALIWAJALA-24h'!J73,'28.09 KIRA-KYALIWAJALA-24h '!J73)</f>
        <v>0</v>
      </c>
      <c r="K73" s="48">
        <f>AVERAGE('26.09 KIRA-KYALIWAJALA-24h'!K73,'28.09 KIRA-KYALIWAJALA-24h '!K73)</f>
        <v>0</v>
      </c>
      <c r="L73" s="48">
        <f>AVERAGE('26.09 KIRA-KYALIWAJALA-24h'!L73,'28.09 KIRA-KYALIWAJALA-24h '!L73)</f>
        <v>0</v>
      </c>
      <c r="M73" s="48">
        <f>AVERAGE('26.09 KIRA-KYALIWAJALA-24h'!M73,'28.09 KIRA-KYALIWAJALA-24h '!M73)</f>
        <v>38.5</v>
      </c>
      <c r="N73" s="48">
        <f>AVERAGE('26.09 KIRA-KYALIWAJALA-24h'!N73,'28.09 KIRA-KYALIWAJALA-24h '!N73)</f>
        <v>0</v>
      </c>
      <c r="O73" s="15">
        <f t="shared" si="35"/>
        <v>33.5</v>
      </c>
      <c r="P73" s="15">
        <f t="shared" si="36"/>
        <v>72</v>
      </c>
      <c r="R73" s="8"/>
      <c r="T73"/>
    </row>
    <row r="74" spans="2:20" ht="23.1" customHeight="1" x14ac:dyDescent="0.25">
      <c r="B74" s="22" t="s">
        <v>114</v>
      </c>
      <c r="C74" s="48">
        <f>AVERAGE('26.09 KIRA-KYALIWAJALA-24h'!C74,'28.09 KIRA-KYALIWAJALA-24h '!C74)</f>
        <v>3.5</v>
      </c>
      <c r="D74" s="48">
        <f>AVERAGE('26.09 KIRA-KYALIWAJALA-24h'!D74,'28.09 KIRA-KYALIWAJALA-24h '!D74)</f>
        <v>10.5</v>
      </c>
      <c r="E74" s="48">
        <f>AVERAGE('26.09 KIRA-KYALIWAJALA-24h'!E74,'28.09 KIRA-KYALIWAJALA-24h '!E74)</f>
        <v>2.5</v>
      </c>
      <c r="F74" s="48">
        <f>AVERAGE('26.09 KIRA-KYALIWAJALA-24h'!F74,'28.09 KIRA-KYALIWAJALA-24h '!F74)</f>
        <v>1</v>
      </c>
      <c r="G74" s="48">
        <f>AVERAGE('26.09 KIRA-KYALIWAJALA-24h'!G74,'28.09 KIRA-KYALIWAJALA-24h '!G74)</f>
        <v>0</v>
      </c>
      <c r="H74" s="48">
        <f>AVERAGE('26.09 KIRA-KYALIWAJALA-24h'!H74,'28.09 KIRA-KYALIWAJALA-24h '!H74)</f>
        <v>0.5</v>
      </c>
      <c r="I74" s="48">
        <f>AVERAGE('26.09 KIRA-KYALIWAJALA-24h'!I74,'28.09 KIRA-KYALIWAJALA-24h '!I74)</f>
        <v>1</v>
      </c>
      <c r="J74" s="48">
        <f>AVERAGE('26.09 KIRA-KYALIWAJALA-24h'!J74,'28.09 KIRA-KYALIWAJALA-24h '!J74)</f>
        <v>0</v>
      </c>
      <c r="K74" s="48">
        <f>AVERAGE('26.09 KIRA-KYALIWAJALA-24h'!K74,'28.09 KIRA-KYALIWAJALA-24h '!K74)</f>
        <v>0</v>
      </c>
      <c r="L74" s="48">
        <f>AVERAGE('26.09 KIRA-KYALIWAJALA-24h'!L74,'28.09 KIRA-KYALIWAJALA-24h '!L74)</f>
        <v>0</v>
      </c>
      <c r="M74" s="48">
        <f>AVERAGE('26.09 KIRA-KYALIWAJALA-24h'!M74,'28.09 KIRA-KYALIWAJALA-24h '!M74)</f>
        <v>21.5</v>
      </c>
      <c r="N74" s="48">
        <f>AVERAGE('26.09 KIRA-KYALIWAJALA-24h'!N74,'28.09 KIRA-KYALIWAJALA-24h '!N74)</f>
        <v>0</v>
      </c>
      <c r="O74" s="15">
        <f t="shared" si="35"/>
        <v>19</v>
      </c>
      <c r="P74" s="15">
        <f t="shared" si="36"/>
        <v>40.5</v>
      </c>
      <c r="R74" s="8"/>
      <c r="T74"/>
    </row>
    <row r="75" spans="2:20" ht="23.1" customHeight="1" x14ac:dyDescent="0.25">
      <c r="B75" s="22" t="s">
        <v>115</v>
      </c>
      <c r="C75" s="48">
        <f>AVERAGE('26.09 KIRA-KYALIWAJALA-24h'!C75,'28.09 KIRA-KYALIWAJALA-24h '!C75)</f>
        <v>18.5</v>
      </c>
      <c r="D75" s="48">
        <f>AVERAGE('26.09 KIRA-KYALIWAJALA-24h'!D75,'28.09 KIRA-KYALIWAJALA-24h '!D75)</f>
        <v>20</v>
      </c>
      <c r="E75" s="48">
        <f>AVERAGE('26.09 KIRA-KYALIWAJALA-24h'!E75,'28.09 KIRA-KYALIWAJALA-24h '!E75)</f>
        <v>1.5</v>
      </c>
      <c r="F75" s="48">
        <f>AVERAGE('26.09 KIRA-KYALIWAJALA-24h'!F75,'28.09 KIRA-KYALIWAJALA-24h '!F75)</f>
        <v>3</v>
      </c>
      <c r="G75" s="48">
        <f>AVERAGE('26.09 KIRA-KYALIWAJALA-24h'!G75,'28.09 KIRA-KYALIWAJALA-24h '!G75)</f>
        <v>0</v>
      </c>
      <c r="H75" s="48">
        <f>AVERAGE('26.09 KIRA-KYALIWAJALA-24h'!H75,'28.09 KIRA-KYALIWAJALA-24h '!H75)</f>
        <v>0</v>
      </c>
      <c r="I75" s="48">
        <f>AVERAGE('26.09 KIRA-KYALIWAJALA-24h'!I75,'28.09 KIRA-KYALIWAJALA-24h '!I75)</f>
        <v>1.5</v>
      </c>
      <c r="J75" s="48">
        <f>AVERAGE('26.09 KIRA-KYALIWAJALA-24h'!J75,'28.09 KIRA-KYALIWAJALA-24h '!J75)</f>
        <v>1</v>
      </c>
      <c r="K75" s="48">
        <f>AVERAGE('26.09 KIRA-KYALIWAJALA-24h'!K75,'28.09 KIRA-KYALIWAJALA-24h '!K75)</f>
        <v>0</v>
      </c>
      <c r="L75" s="48">
        <f>AVERAGE('26.09 KIRA-KYALIWAJALA-24h'!L75,'28.09 KIRA-KYALIWAJALA-24h '!L75)</f>
        <v>0</v>
      </c>
      <c r="M75" s="48">
        <f>AVERAGE('26.09 KIRA-KYALIWAJALA-24h'!M75,'28.09 KIRA-KYALIWAJALA-24h '!M75)</f>
        <v>28</v>
      </c>
      <c r="N75" s="48">
        <f>AVERAGE('26.09 KIRA-KYALIWAJALA-24h'!N75,'28.09 KIRA-KYALIWAJALA-24h '!N75)</f>
        <v>0</v>
      </c>
      <c r="O75" s="15">
        <f t="shared" si="35"/>
        <v>45.5</v>
      </c>
      <c r="P75" s="15">
        <f t="shared" si="36"/>
        <v>73.5</v>
      </c>
      <c r="R75" s="8"/>
      <c r="T75"/>
    </row>
    <row r="76" spans="2:20" ht="23.1" customHeight="1" x14ac:dyDescent="0.25">
      <c r="B76" s="22" t="s">
        <v>116</v>
      </c>
      <c r="C76" s="48">
        <f>AVERAGE('26.09 KIRA-KYALIWAJALA-24h'!C76,'28.09 KIRA-KYALIWAJALA-24h '!C76)</f>
        <v>14</v>
      </c>
      <c r="D76" s="48">
        <f>AVERAGE('26.09 KIRA-KYALIWAJALA-24h'!D76,'28.09 KIRA-KYALIWAJALA-24h '!D76)</f>
        <v>26</v>
      </c>
      <c r="E76" s="48">
        <f>AVERAGE('26.09 KIRA-KYALIWAJALA-24h'!E76,'28.09 KIRA-KYALIWAJALA-24h '!E76)</f>
        <v>5</v>
      </c>
      <c r="F76" s="48">
        <f>AVERAGE('26.09 KIRA-KYALIWAJALA-24h'!F76,'28.09 KIRA-KYALIWAJALA-24h '!F76)</f>
        <v>1.5</v>
      </c>
      <c r="G76" s="48">
        <f>AVERAGE('26.09 KIRA-KYALIWAJALA-24h'!G76,'28.09 KIRA-KYALIWAJALA-24h '!G76)</f>
        <v>0</v>
      </c>
      <c r="H76" s="48">
        <f>AVERAGE('26.09 KIRA-KYALIWAJALA-24h'!H76,'28.09 KIRA-KYALIWAJALA-24h '!H76)</f>
        <v>0</v>
      </c>
      <c r="I76" s="48">
        <f>AVERAGE('26.09 KIRA-KYALIWAJALA-24h'!I76,'28.09 KIRA-KYALIWAJALA-24h '!I76)</f>
        <v>0.5</v>
      </c>
      <c r="J76" s="48">
        <f>AVERAGE('26.09 KIRA-KYALIWAJALA-24h'!J76,'28.09 KIRA-KYALIWAJALA-24h '!J76)</f>
        <v>0.5</v>
      </c>
      <c r="K76" s="48">
        <f>AVERAGE('26.09 KIRA-KYALIWAJALA-24h'!K76,'28.09 KIRA-KYALIWAJALA-24h '!K76)</f>
        <v>0</v>
      </c>
      <c r="L76" s="48">
        <f>AVERAGE('26.09 KIRA-KYALIWAJALA-24h'!L76,'28.09 KIRA-KYALIWAJALA-24h '!L76)</f>
        <v>0</v>
      </c>
      <c r="M76" s="48">
        <f>AVERAGE('26.09 KIRA-KYALIWAJALA-24h'!M76,'28.09 KIRA-KYALIWAJALA-24h '!M76)</f>
        <v>32</v>
      </c>
      <c r="N76" s="48">
        <f>AVERAGE('26.09 KIRA-KYALIWAJALA-24h'!N76,'28.09 KIRA-KYALIWAJALA-24h '!N76)</f>
        <v>0</v>
      </c>
      <c r="O76" s="15">
        <f t="shared" si="35"/>
        <v>47.5</v>
      </c>
      <c r="P76" s="15">
        <f t="shared" si="36"/>
        <v>79.5</v>
      </c>
      <c r="R76" s="8"/>
      <c r="T76"/>
    </row>
    <row r="77" spans="2:20" ht="23.1" customHeight="1" x14ac:dyDescent="0.25">
      <c r="B77" s="22" t="s">
        <v>117</v>
      </c>
      <c r="C77" s="48">
        <f>AVERAGE('26.09 KIRA-KYALIWAJALA-24h'!C77,'28.09 KIRA-KYALIWAJALA-24h '!C77)</f>
        <v>8</v>
      </c>
      <c r="D77" s="48">
        <f>AVERAGE('26.09 KIRA-KYALIWAJALA-24h'!D77,'28.09 KIRA-KYALIWAJALA-24h '!D77)</f>
        <v>11</v>
      </c>
      <c r="E77" s="48">
        <f>AVERAGE('26.09 KIRA-KYALIWAJALA-24h'!E77,'28.09 KIRA-KYALIWAJALA-24h '!E77)</f>
        <v>0.5</v>
      </c>
      <c r="F77" s="48">
        <f>AVERAGE('26.09 KIRA-KYALIWAJALA-24h'!F77,'28.09 KIRA-KYALIWAJALA-24h '!F77)</f>
        <v>1.5</v>
      </c>
      <c r="G77" s="48">
        <f>AVERAGE('26.09 KIRA-KYALIWAJALA-24h'!G77,'28.09 KIRA-KYALIWAJALA-24h '!G77)</f>
        <v>0</v>
      </c>
      <c r="H77" s="48">
        <f>AVERAGE('26.09 KIRA-KYALIWAJALA-24h'!H77,'28.09 KIRA-KYALIWAJALA-24h '!H77)</f>
        <v>0.5</v>
      </c>
      <c r="I77" s="48">
        <f>AVERAGE('26.09 KIRA-KYALIWAJALA-24h'!I77,'28.09 KIRA-KYALIWAJALA-24h '!I77)</f>
        <v>2</v>
      </c>
      <c r="J77" s="48">
        <f>AVERAGE('26.09 KIRA-KYALIWAJALA-24h'!J77,'28.09 KIRA-KYALIWAJALA-24h '!J77)</f>
        <v>0.5</v>
      </c>
      <c r="K77" s="48">
        <f>AVERAGE('26.09 KIRA-KYALIWAJALA-24h'!K77,'28.09 KIRA-KYALIWAJALA-24h '!K77)</f>
        <v>0</v>
      </c>
      <c r="L77" s="48">
        <f>AVERAGE('26.09 KIRA-KYALIWAJALA-24h'!L77,'28.09 KIRA-KYALIWAJALA-24h '!L77)</f>
        <v>0</v>
      </c>
      <c r="M77" s="48">
        <f>AVERAGE('26.09 KIRA-KYALIWAJALA-24h'!M77,'28.09 KIRA-KYALIWAJALA-24h '!M77)</f>
        <v>23.5</v>
      </c>
      <c r="N77" s="48">
        <f>AVERAGE('26.09 KIRA-KYALIWAJALA-24h'!N77,'28.09 KIRA-KYALIWAJALA-24h '!N77)</f>
        <v>0</v>
      </c>
      <c r="O77" s="15">
        <f t="shared" si="35"/>
        <v>24</v>
      </c>
      <c r="P77" s="15">
        <f t="shared" si="36"/>
        <v>47.5</v>
      </c>
      <c r="R77" s="8"/>
      <c r="T77"/>
    </row>
    <row r="78" spans="2:20" ht="23.1" customHeight="1" x14ac:dyDescent="0.25">
      <c r="B78" s="23" t="s">
        <v>118</v>
      </c>
      <c r="C78" s="48">
        <f>AVERAGE('26.09 KIRA-KYALIWAJALA-24h'!C78,'28.09 KIRA-KYALIWAJALA-24h '!C78)</f>
        <v>13.5</v>
      </c>
      <c r="D78" s="48">
        <f>AVERAGE('26.09 KIRA-KYALIWAJALA-24h'!D78,'28.09 KIRA-KYALIWAJALA-24h '!D78)</f>
        <v>10</v>
      </c>
      <c r="E78" s="48">
        <f>AVERAGE('26.09 KIRA-KYALIWAJALA-24h'!E78,'28.09 KIRA-KYALIWAJALA-24h '!E78)</f>
        <v>0.5</v>
      </c>
      <c r="F78" s="48">
        <f>AVERAGE('26.09 KIRA-KYALIWAJALA-24h'!F78,'28.09 KIRA-KYALIWAJALA-24h '!F78)</f>
        <v>2</v>
      </c>
      <c r="G78" s="48">
        <f>AVERAGE('26.09 KIRA-KYALIWAJALA-24h'!G78,'28.09 KIRA-KYALIWAJALA-24h '!G78)</f>
        <v>0</v>
      </c>
      <c r="H78" s="48">
        <f>AVERAGE('26.09 KIRA-KYALIWAJALA-24h'!H78,'28.09 KIRA-KYALIWAJALA-24h '!H78)</f>
        <v>0</v>
      </c>
      <c r="I78" s="48">
        <f>AVERAGE('26.09 KIRA-KYALIWAJALA-24h'!I78,'28.09 KIRA-KYALIWAJALA-24h '!I78)</f>
        <v>1</v>
      </c>
      <c r="J78" s="48">
        <f>AVERAGE('26.09 KIRA-KYALIWAJALA-24h'!J78,'28.09 KIRA-KYALIWAJALA-24h '!J78)</f>
        <v>0.5</v>
      </c>
      <c r="K78" s="48">
        <f>AVERAGE('26.09 KIRA-KYALIWAJALA-24h'!K78,'28.09 KIRA-KYALIWAJALA-24h '!K78)</f>
        <v>0</v>
      </c>
      <c r="L78" s="48">
        <f>AVERAGE('26.09 KIRA-KYALIWAJALA-24h'!L78,'28.09 KIRA-KYALIWAJALA-24h '!L78)</f>
        <v>0</v>
      </c>
      <c r="M78" s="48">
        <f>AVERAGE('26.09 KIRA-KYALIWAJALA-24h'!M78,'28.09 KIRA-KYALIWAJALA-24h '!M78)</f>
        <v>28.5</v>
      </c>
      <c r="N78" s="48">
        <f>AVERAGE('26.09 KIRA-KYALIWAJALA-24h'!N78,'28.09 KIRA-KYALIWAJALA-24h '!N78)</f>
        <v>0</v>
      </c>
      <c r="O78" s="15">
        <f t="shared" si="35"/>
        <v>27.5</v>
      </c>
      <c r="P78" s="15">
        <f t="shared" si="36"/>
        <v>56</v>
      </c>
      <c r="R78" s="8"/>
      <c r="T78"/>
    </row>
    <row r="79" spans="2:20" ht="23.1" customHeight="1" x14ac:dyDescent="0.25">
      <c r="B79" s="22" t="s">
        <v>119</v>
      </c>
      <c r="C79" s="48">
        <f>AVERAGE('26.09 KIRA-KYALIWAJALA-24h'!C79,'28.09 KIRA-KYALIWAJALA-24h '!C79)</f>
        <v>6</v>
      </c>
      <c r="D79" s="48">
        <f>AVERAGE('26.09 KIRA-KYALIWAJALA-24h'!D79,'28.09 KIRA-KYALIWAJALA-24h '!D79)</f>
        <v>6.5</v>
      </c>
      <c r="E79" s="48">
        <f>AVERAGE('26.09 KIRA-KYALIWAJALA-24h'!E79,'28.09 KIRA-KYALIWAJALA-24h '!E79)</f>
        <v>1.5</v>
      </c>
      <c r="F79" s="48">
        <f>AVERAGE('26.09 KIRA-KYALIWAJALA-24h'!F79,'28.09 KIRA-KYALIWAJALA-24h '!F79)</f>
        <v>0.5</v>
      </c>
      <c r="G79" s="48">
        <f>AVERAGE('26.09 KIRA-KYALIWAJALA-24h'!G79,'28.09 KIRA-KYALIWAJALA-24h '!G79)</f>
        <v>0</v>
      </c>
      <c r="H79" s="48">
        <f>AVERAGE('26.09 KIRA-KYALIWAJALA-24h'!H79,'28.09 KIRA-KYALIWAJALA-24h '!H79)</f>
        <v>0</v>
      </c>
      <c r="I79" s="48">
        <f>AVERAGE('26.09 KIRA-KYALIWAJALA-24h'!I79,'28.09 KIRA-KYALIWAJALA-24h '!I79)</f>
        <v>0</v>
      </c>
      <c r="J79" s="48">
        <f>AVERAGE('26.09 KIRA-KYALIWAJALA-24h'!J79,'28.09 KIRA-KYALIWAJALA-24h '!J79)</f>
        <v>0</v>
      </c>
      <c r="K79" s="48">
        <f>AVERAGE('26.09 KIRA-KYALIWAJALA-24h'!K79,'28.09 KIRA-KYALIWAJALA-24h '!K79)</f>
        <v>0</v>
      </c>
      <c r="L79" s="48">
        <f>AVERAGE('26.09 KIRA-KYALIWAJALA-24h'!L79,'28.09 KIRA-KYALIWAJALA-24h '!L79)</f>
        <v>0</v>
      </c>
      <c r="M79" s="48">
        <f>AVERAGE('26.09 KIRA-KYALIWAJALA-24h'!M79,'28.09 KIRA-KYALIWAJALA-24h '!M79)</f>
        <v>17.5</v>
      </c>
      <c r="N79" s="48">
        <f>AVERAGE('26.09 KIRA-KYALIWAJALA-24h'!N79,'28.09 KIRA-KYALIWAJALA-24h '!N79)</f>
        <v>0</v>
      </c>
      <c r="O79" s="15">
        <f t="shared" si="35"/>
        <v>14.5</v>
      </c>
      <c r="P79" s="15">
        <f t="shared" si="36"/>
        <v>32</v>
      </c>
      <c r="R79" s="8"/>
      <c r="T79"/>
    </row>
    <row r="80" spans="2:20" ht="23.1" customHeight="1" x14ac:dyDescent="0.25">
      <c r="B80" s="24" t="s">
        <v>120</v>
      </c>
      <c r="C80" s="48">
        <f>AVERAGE('26.09 KIRA-KYALIWAJALA-24h'!C80,'28.09 KIRA-KYALIWAJALA-24h '!C80)</f>
        <v>11.5</v>
      </c>
      <c r="D80" s="48">
        <f>AVERAGE('26.09 KIRA-KYALIWAJALA-24h'!D80,'28.09 KIRA-KYALIWAJALA-24h '!D80)</f>
        <v>6.5</v>
      </c>
      <c r="E80" s="48">
        <f>AVERAGE('26.09 KIRA-KYALIWAJALA-24h'!E80,'28.09 KIRA-KYALIWAJALA-24h '!E80)</f>
        <v>3</v>
      </c>
      <c r="F80" s="48">
        <f>AVERAGE('26.09 KIRA-KYALIWAJALA-24h'!F80,'28.09 KIRA-KYALIWAJALA-24h '!F80)</f>
        <v>1</v>
      </c>
      <c r="G80" s="48">
        <f>AVERAGE('26.09 KIRA-KYALIWAJALA-24h'!G80,'28.09 KIRA-KYALIWAJALA-24h '!G80)</f>
        <v>0</v>
      </c>
      <c r="H80" s="48">
        <f>AVERAGE('26.09 KIRA-KYALIWAJALA-24h'!H80,'28.09 KIRA-KYALIWAJALA-24h '!H80)</f>
        <v>0</v>
      </c>
      <c r="I80" s="48">
        <f>AVERAGE('26.09 KIRA-KYALIWAJALA-24h'!I80,'28.09 KIRA-KYALIWAJALA-24h '!I80)</f>
        <v>1</v>
      </c>
      <c r="J80" s="48">
        <f>AVERAGE('26.09 KIRA-KYALIWAJALA-24h'!J80,'28.09 KIRA-KYALIWAJALA-24h '!J80)</f>
        <v>0</v>
      </c>
      <c r="K80" s="48">
        <f>AVERAGE('26.09 KIRA-KYALIWAJALA-24h'!K80,'28.09 KIRA-KYALIWAJALA-24h '!K80)</f>
        <v>0</v>
      </c>
      <c r="L80" s="48">
        <f>AVERAGE('26.09 KIRA-KYALIWAJALA-24h'!L80,'28.09 KIRA-KYALIWAJALA-24h '!L80)</f>
        <v>0</v>
      </c>
      <c r="M80" s="48">
        <f>AVERAGE('26.09 KIRA-KYALIWAJALA-24h'!M80,'28.09 KIRA-KYALIWAJALA-24h '!M80)</f>
        <v>22</v>
      </c>
      <c r="N80" s="48">
        <f>AVERAGE('26.09 KIRA-KYALIWAJALA-24h'!N80,'28.09 KIRA-KYALIWAJALA-24h '!N80)</f>
        <v>0.5</v>
      </c>
      <c r="O80" s="15">
        <f t="shared" si="35"/>
        <v>23.5</v>
      </c>
      <c r="P80" s="15">
        <f t="shared" si="36"/>
        <v>45.5</v>
      </c>
      <c r="R80" s="8"/>
      <c r="T80"/>
    </row>
    <row r="81" spans="2:20" ht="23.1" customHeight="1" x14ac:dyDescent="0.25">
      <c r="B81" s="22" t="s">
        <v>121</v>
      </c>
      <c r="C81" s="48">
        <f>AVERAGE('26.09 KIRA-KYALIWAJALA-24h'!C81,'28.09 KIRA-KYALIWAJALA-24h '!C81)</f>
        <v>4.5</v>
      </c>
      <c r="D81" s="48">
        <f>AVERAGE('26.09 KIRA-KYALIWAJALA-24h'!D81,'28.09 KIRA-KYALIWAJALA-24h '!D81)</f>
        <v>4.5</v>
      </c>
      <c r="E81" s="48">
        <f>AVERAGE('26.09 KIRA-KYALIWAJALA-24h'!E81,'28.09 KIRA-KYALIWAJALA-24h '!E81)</f>
        <v>0.5</v>
      </c>
      <c r="F81" s="48">
        <f>AVERAGE('26.09 KIRA-KYALIWAJALA-24h'!F81,'28.09 KIRA-KYALIWAJALA-24h '!F81)</f>
        <v>1</v>
      </c>
      <c r="G81" s="48">
        <f>AVERAGE('26.09 KIRA-KYALIWAJALA-24h'!G81,'28.09 KIRA-KYALIWAJALA-24h '!G81)</f>
        <v>0</v>
      </c>
      <c r="H81" s="48">
        <f>AVERAGE('26.09 KIRA-KYALIWAJALA-24h'!H81,'28.09 KIRA-KYALIWAJALA-24h '!H81)</f>
        <v>0</v>
      </c>
      <c r="I81" s="48">
        <f>AVERAGE('26.09 KIRA-KYALIWAJALA-24h'!I81,'28.09 KIRA-KYALIWAJALA-24h '!I81)</f>
        <v>0.5</v>
      </c>
      <c r="J81" s="48">
        <f>AVERAGE('26.09 KIRA-KYALIWAJALA-24h'!J81,'28.09 KIRA-KYALIWAJALA-24h '!J81)</f>
        <v>0</v>
      </c>
      <c r="K81" s="48">
        <f>AVERAGE('26.09 KIRA-KYALIWAJALA-24h'!K81,'28.09 KIRA-KYALIWAJALA-24h '!K81)</f>
        <v>0</v>
      </c>
      <c r="L81" s="48">
        <f>AVERAGE('26.09 KIRA-KYALIWAJALA-24h'!L81,'28.09 KIRA-KYALIWAJALA-24h '!L81)</f>
        <v>0</v>
      </c>
      <c r="M81" s="48">
        <f>AVERAGE('26.09 KIRA-KYALIWAJALA-24h'!M81,'28.09 KIRA-KYALIWAJALA-24h '!M81)</f>
        <v>23</v>
      </c>
      <c r="N81" s="48">
        <f>AVERAGE('26.09 KIRA-KYALIWAJALA-24h'!N81,'28.09 KIRA-KYALIWAJALA-24h '!N81)</f>
        <v>0</v>
      </c>
      <c r="O81" s="15">
        <f t="shared" si="35"/>
        <v>11</v>
      </c>
      <c r="P81" s="15">
        <f t="shared" si="36"/>
        <v>34</v>
      </c>
      <c r="R81" s="8"/>
      <c r="T81"/>
    </row>
    <row r="82" spans="2:20" ht="23.1" customHeight="1" x14ac:dyDescent="0.25">
      <c r="B82" s="23" t="s">
        <v>122</v>
      </c>
      <c r="C82" s="48">
        <f>AVERAGE('26.09 KIRA-KYALIWAJALA-24h'!C82,'28.09 KIRA-KYALIWAJALA-24h '!C82)</f>
        <v>3</v>
      </c>
      <c r="D82" s="48">
        <f>AVERAGE('26.09 KIRA-KYALIWAJALA-24h'!D82,'28.09 KIRA-KYALIWAJALA-24h '!D82)</f>
        <v>5</v>
      </c>
      <c r="E82" s="48">
        <f>AVERAGE('26.09 KIRA-KYALIWAJALA-24h'!E82,'28.09 KIRA-KYALIWAJALA-24h '!E82)</f>
        <v>0.5</v>
      </c>
      <c r="F82" s="48">
        <f>AVERAGE('26.09 KIRA-KYALIWAJALA-24h'!F82,'28.09 KIRA-KYALIWAJALA-24h '!F82)</f>
        <v>0.5</v>
      </c>
      <c r="G82" s="48">
        <f>AVERAGE('26.09 KIRA-KYALIWAJALA-24h'!G82,'28.09 KIRA-KYALIWAJALA-24h '!G82)</f>
        <v>0</v>
      </c>
      <c r="H82" s="48">
        <f>AVERAGE('26.09 KIRA-KYALIWAJALA-24h'!H82,'28.09 KIRA-KYALIWAJALA-24h '!H82)</f>
        <v>0</v>
      </c>
      <c r="I82" s="48">
        <f>AVERAGE('26.09 KIRA-KYALIWAJALA-24h'!I82,'28.09 KIRA-KYALIWAJALA-24h '!I82)</f>
        <v>0.5</v>
      </c>
      <c r="J82" s="48">
        <f>AVERAGE('26.09 KIRA-KYALIWAJALA-24h'!J82,'28.09 KIRA-KYALIWAJALA-24h '!J82)</f>
        <v>0</v>
      </c>
      <c r="K82" s="48">
        <f>AVERAGE('26.09 KIRA-KYALIWAJALA-24h'!K82,'28.09 KIRA-KYALIWAJALA-24h '!K82)</f>
        <v>0</v>
      </c>
      <c r="L82" s="48">
        <f>AVERAGE('26.09 KIRA-KYALIWAJALA-24h'!L82,'28.09 KIRA-KYALIWAJALA-24h '!L82)</f>
        <v>0</v>
      </c>
      <c r="M82" s="48">
        <f>AVERAGE('26.09 KIRA-KYALIWAJALA-24h'!M82,'28.09 KIRA-KYALIWAJALA-24h '!M82)</f>
        <v>15</v>
      </c>
      <c r="N82" s="48">
        <f>AVERAGE('26.09 KIRA-KYALIWAJALA-24h'!N82,'28.09 KIRA-KYALIWAJALA-24h '!N82)</f>
        <v>0</v>
      </c>
      <c r="O82" s="15">
        <f t="shared" si="35"/>
        <v>9.5</v>
      </c>
      <c r="P82" s="15">
        <f t="shared" si="36"/>
        <v>24.5</v>
      </c>
      <c r="R82" s="8"/>
      <c r="T82"/>
    </row>
    <row r="83" spans="2:20" ht="23.1" customHeight="1" x14ac:dyDescent="0.25">
      <c r="B83" s="22" t="s">
        <v>123</v>
      </c>
      <c r="C83" s="48">
        <f>AVERAGE('26.09 KIRA-KYALIWAJALA-24h'!C83,'28.09 KIRA-KYALIWAJALA-24h '!C83)</f>
        <v>0.5</v>
      </c>
      <c r="D83" s="48">
        <f>AVERAGE('26.09 KIRA-KYALIWAJALA-24h'!D83,'28.09 KIRA-KYALIWAJALA-24h '!D83)</f>
        <v>1</v>
      </c>
      <c r="E83" s="48">
        <f>AVERAGE('26.09 KIRA-KYALIWAJALA-24h'!E83,'28.09 KIRA-KYALIWAJALA-24h '!E83)</f>
        <v>0.5</v>
      </c>
      <c r="F83" s="48">
        <f>AVERAGE('26.09 KIRA-KYALIWAJALA-24h'!F83,'28.09 KIRA-KYALIWAJALA-24h '!F83)</f>
        <v>0</v>
      </c>
      <c r="G83" s="48">
        <f>AVERAGE('26.09 KIRA-KYALIWAJALA-24h'!G83,'28.09 KIRA-KYALIWAJALA-24h '!G83)</f>
        <v>1</v>
      </c>
      <c r="H83" s="48">
        <f>AVERAGE('26.09 KIRA-KYALIWAJALA-24h'!H83,'28.09 KIRA-KYALIWAJALA-24h '!H83)</f>
        <v>0</v>
      </c>
      <c r="I83" s="48">
        <f>AVERAGE('26.09 KIRA-KYALIWAJALA-24h'!I83,'28.09 KIRA-KYALIWAJALA-24h '!I83)</f>
        <v>0</v>
      </c>
      <c r="J83" s="48">
        <f>AVERAGE('26.09 KIRA-KYALIWAJALA-24h'!J83,'28.09 KIRA-KYALIWAJALA-24h '!J83)</f>
        <v>0</v>
      </c>
      <c r="K83" s="48">
        <f>AVERAGE('26.09 KIRA-KYALIWAJALA-24h'!K83,'28.09 KIRA-KYALIWAJALA-24h '!K83)</f>
        <v>0</v>
      </c>
      <c r="L83" s="48">
        <f>AVERAGE('26.09 KIRA-KYALIWAJALA-24h'!L83,'28.09 KIRA-KYALIWAJALA-24h '!L83)</f>
        <v>0</v>
      </c>
      <c r="M83" s="48">
        <f>AVERAGE('26.09 KIRA-KYALIWAJALA-24h'!M83,'28.09 KIRA-KYALIWAJALA-24h '!M83)</f>
        <v>11</v>
      </c>
      <c r="N83" s="48">
        <f>AVERAGE('26.09 KIRA-KYALIWAJALA-24h'!N83,'28.09 KIRA-KYALIWAJALA-24h '!N83)</f>
        <v>0</v>
      </c>
      <c r="O83" s="15">
        <f t="shared" si="35"/>
        <v>3</v>
      </c>
      <c r="P83" s="15">
        <f t="shared" si="36"/>
        <v>14</v>
      </c>
      <c r="R83" s="8"/>
      <c r="T83"/>
    </row>
    <row r="84" spans="2:20" ht="23.1" customHeight="1" x14ac:dyDescent="0.25">
      <c r="B84" s="24" t="s">
        <v>124</v>
      </c>
      <c r="C84" s="48">
        <f>AVERAGE('26.09 KIRA-KYALIWAJALA-24h'!C84,'28.09 KIRA-KYALIWAJALA-24h '!C84)</f>
        <v>2.5</v>
      </c>
      <c r="D84" s="48">
        <f>AVERAGE('26.09 KIRA-KYALIWAJALA-24h'!D84,'28.09 KIRA-KYALIWAJALA-24h '!D84)</f>
        <v>0.5</v>
      </c>
      <c r="E84" s="48">
        <f>AVERAGE('26.09 KIRA-KYALIWAJALA-24h'!E84,'28.09 KIRA-KYALIWAJALA-24h '!E84)</f>
        <v>0.5</v>
      </c>
      <c r="F84" s="48">
        <f>AVERAGE('26.09 KIRA-KYALIWAJALA-24h'!F84,'28.09 KIRA-KYALIWAJALA-24h '!F84)</f>
        <v>0.5</v>
      </c>
      <c r="G84" s="48">
        <f>AVERAGE('26.09 KIRA-KYALIWAJALA-24h'!G84,'28.09 KIRA-KYALIWAJALA-24h '!G84)</f>
        <v>0</v>
      </c>
      <c r="H84" s="48">
        <f>AVERAGE('26.09 KIRA-KYALIWAJALA-24h'!H84,'28.09 KIRA-KYALIWAJALA-24h '!H84)</f>
        <v>0</v>
      </c>
      <c r="I84" s="48">
        <f>AVERAGE('26.09 KIRA-KYALIWAJALA-24h'!I84,'28.09 KIRA-KYALIWAJALA-24h '!I84)</f>
        <v>0.5</v>
      </c>
      <c r="J84" s="48">
        <f>AVERAGE('26.09 KIRA-KYALIWAJALA-24h'!J84,'28.09 KIRA-KYALIWAJALA-24h '!J84)</f>
        <v>0.5</v>
      </c>
      <c r="K84" s="48">
        <f>AVERAGE('26.09 KIRA-KYALIWAJALA-24h'!K84,'28.09 KIRA-KYALIWAJALA-24h '!K84)</f>
        <v>0</v>
      </c>
      <c r="L84" s="48">
        <f>AVERAGE('26.09 KIRA-KYALIWAJALA-24h'!L84,'28.09 KIRA-KYALIWAJALA-24h '!L84)</f>
        <v>0</v>
      </c>
      <c r="M84" s="48">
        <f>AVERAGE('26.09 KIRA-KYALIWAJALA-24h'!M84,'28.09 KIRA-KYALIWAJALA-24h '!M84)</f>
        <v>6.5</v>
      </c>
      <c r="N84" s="48">
        <f>AVERAGE('26.09 KIRA-KYALIWAJALA-24h'!N84,'28.09 KIRA-KYALIWAJALA-24h '!N84)</f>
        <v>0</v>
      </c>
      <c r="O84" s="15">
        <f t="shared" si="35"/>
        <v>5</v>
      </c>
      <c r="P84" s="15">
        <f t="shared" si="36"/>
        <v>11.5</v>
      </c>
      <c r="R84" s="8"/>
      <c r="T84"/>
    </row>
    <row r="85" spans="2:20" ht="23.1" customHeight="1" x14ac:dyDescent="0.25">
      <c r="B85" s="22" t="s">
        <v>125</v>
      </c>
      <c r="C85" s="48">
        <f>AVERAGE('26.09 KIRA-KYALIWAJALA-24h'!C85,'28.09 KIRA-KYALIWAJALA-24h '!C85)</f>
        <v>7.5</v>
      </c>
      <c r="D85" s="48">
        <f>AVERAGE('26.09 KIRA-KYALIWAJALA-24h'!D85,'28.09 KIRA-KYALIWAJALA-24h '!D85)</f>
        <v>1.5</v>
      </c>
      <c r="E85" s="48">
        <f>AVERAGE('26.09 KIRA-KYALIWAJALA-24h'!E85,'28.09 KIRA-KYALIWAJALA-24h '!E85)</f>
        <v>2.5</v>
      </c>
      <c r="F85" s="48">
        <f>AVERAGE('26.09 KIRA-KYALIWAJALA-24h'!F85,'28.09 KIRA-KYALIWAJALA-24h '!F85)</f>
        <v>1</v>
      </c>
      <c r="G85" s="48">
        <f>AVERAGE('26.09 KIRA-KYALIWAJALA-24h'!G85,'28.09 KIRA-KYALIWAJALA-24h '!G85)</f>
        <v>0.5</v>
      </c>
      <c r="H85" s="48">
        <f>AVERAGE('26.09 KIRA-KYALIWAJALA-24h'!H85,'28.09 KIRA-KYALIWAJALA-24h '!H85)</f>
        <v>0</v>
      </c>
      <c r="I85" s="48">
        <f>AVERAGE('26.09 KIRA-KYALIWAJALA-24h'!I85,'28.09 KIRA-KYALIWAJALA-24h '!I85)</f>
        <v>0</v>
      </c>
      <c r="J85" s="48">
        <f>AVERAGE('26.09 KIRA-KYALIWAJALA-24h'!J85,'28.09 KIRA-KYALIWAJALA-24h '!J85)</f>
        <v>0</v>
      </c>
      <c r="K85" s="48">
        <f>AVERAGE('26.09 KIRA-KYALIWAJALA-24h'!K85,'28.09 KIRA-KYALIWAJALA-24h '!K85)</f>
        <v>0</v>
      </c>
      <c r="L85" s="48">
        <f>AVERAGE('26.09 KIRA-KYALIWAJALA-24h'!L85,'28.09 KIRA-KYALIWAJALA-24h '!L85)</f>
        <v>0</v>
      </c>
      <c r="M85" s="48">
        <f>AVERAGE('26.09 KIRA-KYALIWAJALA-24h'!M85,'28.09 KIRA-KYALIWAJALA-24h '!M85)</f>
        <v>7</v>
      </c>
      <c r="N85" s="48">
        <f>AVERAGE('26.09 KIRA-KYALIWAJALA-24h'!N85,'28.09 KIRA-KYALIWAJALA-24h '!N85)</f>
        <v>0</v>
      </c>
      <c r="O85" s="15">
        <f t="shared" si="35"/>
        <v>13</v>
      </c>
      <c r="P85" s="15">
        <f t="shared" si="36"/>
        <v>20</v>
      </c>
      <c r="R85" s="8"/>
      <c r="T85"/>
    </row>
    <row r="86" spans="2:20" ht="23.1" customHeight="1" x14ac:dyDescent="0.25">
      <c r="B86" s="23" t="s">
        <v>126</v>
      </c>
      <c r="C86" s="48">
        <f>AVERAGE('26.09 KIRA-KYALIWAJALA-24h'!C86,'28.09 KIRA-KYALIWAJALA-24h '!C86)</f>
        <v>4.5</v>
      </c>
      <c r="D86" s="48">
        <f>AVERAGE('26.09 KIRA-KYALIWAJALA-24h'!D86,'28.09 KIRA-KYALIWAJALA-24h '!D86)</f>
        <v>1</v>
      </c>
      <c r="E86" s="48">
        <f>AVERAGE('26.09 KIRA-KYALIWAJALA-24h'!E86,'28.09 KIRA-KYALIWAJALA-24h '!E86)</f>
        <v>0.5</v>
      </c>
      <c r="F86" s="48">
        <f>AVERAGE('26.09 KIRA-KYALIWAJALA-24h'!F86,'28.09 KIRA-KYALIWAJALA-24h '!F86)</f>
        <v>1</v>
      </c>
      <c r="G86" s="48">
        <f>AVERAGE('26.09 KIRA-KYALIWAJALA-24h'!G86,'28.09 KIRA-KYALIWAJALA-24h '!G86)</f>
        <v>0</v>
      </c>
      <c r="H86" s="48">
        <f>AVERAGE('26.09 KIRA-KYALIWAJALA-24h'!H86,'28.09 KIRA-KYALIWAJALA-24h '!H86)</f>
        <v>0</v>
      </c>
      <c r="I86" s="48">
        <f>AVERAGE('26.09 KIRA-KYALIWAJALA-24h'!I86,'28.09 KIRA-KYALIWAJALA-24h '!I86)</f>
        <v>1</v>
      </c>
      <c r="J86" s="48">
        <f>AVERAGE('26.09 KIRA-KYALIWAJALA-24h'!J86,'28.09 KIRA-KYALIWAJALA-24h '!J86)</f>
        <v>0.5</v>
      </c>
      <c r="K86" s="48">
        <f>AVERAGE('26.09 KIRA-KYALIWAJALA-24h'!K86,'28.09 KIRA-KYALIWAJALA-24h '!K86)</f>
        <v>0</v>
      </c>
      <c r="L86" s="48">
        <f>AVERAGE('26.09 KIRA-KYALIWAJALA-24h'!L86,'28.09 KIRA-KYALIWAJALA-24h '!L86)</f>
        <v>0</v>
      </c>
      <c r="M86" s="48">
        <f>AVERAGE('26.09 KIRA-KYALIWAJALA-24h'!M86,'28.09 KIRA-KYALIWAJALA-24h '!M86)</f>
        <v>8</v>
      </c>
      <c r="N86" s="48">
        <f>AVERAGE('26.09 KIRA-KYALIWAJALA-24h'!N86,'28.09 KIRA-KYALIWAJALA-24h '!N86)</f>
        <v>0</v>
      </c>
      <c r="O86" s="15">
        <f t="shared" si="35"/>
        <v>8.5</v>
      </c>
      <c r="P86" s="15">
        <f t="shared" si="36"/>
        <v>16.5</v>
      </c>
      <c r="R86" s="8"/>
      <c r="T86"/>
    </row>
    <row r="87" spans="2:20" ht="23.1" customHeight="1" x14ac:dyDescent="0.25">
      <c r="B87" s="22" t="s">
        <v>127</v>
      </c>
      <c r="C87" s="48">
        <f>AVERAGE('26.09 KIRA-KYALIWAJALA-24h'!C87,'28.09 KIRA-KYALIWAJALA-24h '!C87)</f>
        <v>4.5</v>
      </c>
      <c r="D87" s="48">
        <f>AVERAGE('26.09 KIRA-KYALIWAJALA-24h'!D87,'28.09 KIRA-KYALIWAJALA-24h '!D87)</f>
        <v>0</v>
      </c>
      <c r="E87" s="48">
        <f>AVERAGE('26.09 KIRA-KYALIWAJALA-24h'!E87,'28.09 KIRA-KYALIWAJALA-24h '!E87)</f>
        <v>0</v>
      </c>
      <c r="F87" s="48">
        <f>AVERAGE('26.09 KIRA-KYALIWAJALA-24h'!F87,'28.09 KIRA-KYALIWAJALA-24h '!F87)</f>
        <v>0</v>
      </c>
      <c r="G87" s="48">
        <f>AVERAGE('26.09 KIRA-KYALIWAJALA-24h'!G87,'28.09 KIRA-KYALIWAJALA-24h '!G87)</f>
        <v>0</v>
      </c>
      <c r="H87" s="48">
        <f>AVERAGE('26.09 KIRA-KYALIWAJALA-24h'!H87,'28.09 KIRA-KYALIWAJALA-24h '!H87)</f>
        <v>0</v>
      </c>
      <c r="I87" s="48">
        <f>AVERAGE('26.09 KIRA-KYALIWAJALA-24h'!I87,'28.09 KIRA-KYALIWAJALA-24h '!I87)</f>
        <v>0</v>
      </c>
      <c r="J87" s="48">
        <f>AVERAGE('26.09 KIRA-KYALIWAJALA-24h'!J87,'28.09 KIRA-KYALIWAJALA-24h '!J87)</f>
        <v>0</v>
      </c>
      <c r="K87" s="48">
        <f>AVERAGE('26.09 KIRA-KYALIWAJALA-24h'!K87,'28.09 KIRA-KYALIWAJALA-24h '!K87)</f>
        <v>0</v>
      </c>
      <c r="L87" s="48">
        <f>AVERAGE('26.09 KIRA-KYALIWAJALA-24h'!L87,'28.09 KIRA-KYALIWAJALA-24h '!L87)</f>
        <v>0</v>
      </c>
      <c r="M87" s="48">
        <f>AVERAGE('26.09 KIRA-KYALIWAJALA-24h'!M87,'28.09 KIRA-KYALIWAJALA-24h '!M87)</f>
        <v>6.5</v>
      </c>
      <c r="N87" s="48">
        <f>AVERAGE('26.09 KIRA-KYALIWAJALA-24h'!N87,'28.09 KIRA-KYALIWAJALA-24h '!N87)</f>
        <v>0</v>
      </c>
      <c r="O87" s="15">
        <f t="shared" si="35"/>
        <v>4.5</v>
      </c>
      <c r="P87" s="15">
        <f t="shared" si="36"/>
        <v>11</v>
      </c>
      <c r="R87" s="8"/>
      <c r="T87"/>
    </row>
    <row r="88" spans="2:20" ht="23.1" customHeight="1" x14ac:dyDescent="0.25">
      <c r="B88" s="24" t="s">
        <v>128</v>
      </c>
      <c r="C88" s="48">
        <f>AVERAGE('26.09 KIRA-KYALIWAJALA-24h'!C88,'28.09 KIRA-KYALIWAJALA-24h '!C88)</f>
        <v>3</v>
      </c>
      <c r="D88" s="48">
        <f>AVERAGE('26.09 KIRA-KYALIWAJALA-24h'!D88,'28.09 KIRA-KYALIWAJALA-24h '!D88)</f>
        <v>1.5</v>
      </c>
      <c r="E88" s="48">
        <f>AVERAGE('26.09 KIRA-KYALIWAJALA-24h'!E88,'28.09 KIRA-KYALIWAJALA-24h '!E88)</f>
        <v>0.5</v>
      </c>
      <c r="F88" s="48">
        <f>AVERAGE('26.09 KIRA-KYALIWAJALA-24h'!F88,'28.09 KIRA-KYALIWAJALA-24h '!F88)</f>
        <v>0.5</v>
      </c>
      <c r="G88" s="48">
        <f>AVERAGE('26.09 KIRA-KYALIWAJALA-24h'!G88,'28.09 KIRA-KYALIWAJALA-24h '!G88)</f>
        <v>0</v>
      </c>
      <c r="H88" s="48">
        <f>AVERAGE('26.09 KIRA-KYALIWAJALA-24h'!H88,'28.09 KIRA-KYALIWAJALA-24h '!H88)</f>
        <v>0</v>
      </c>
      <c r="I88" s="48">
        <f>AVERAGE('26.09 KIRA-KYALIWAJALA-24h'!I88,'28.09 KIRA-KYALIWAJALA-24h '!I88)</f>
        <v>0</v>
      </c>
      <c r="J88" s="48">
        <f>AVERAGE('26.09 KIRA-KYALIWAJALA-24h'!J88,'28.09 KIRA-KYALIWAJALA-24h '!J88)</f>
        <v>0.5</v>
      </c>
      <c r="K88" s="48">
        <f>AVERAGE('26.09 KIRA-KYALIWAJALA-24h'!K88,'28.09 KIRA-KYALIWAJALA-24h '!K88)</f>
        <v>0</v>
      </c>
      <c r="L88" s="48">
        <f>AVERAGE('26.09 KIRA-KYALIWAJALA-24h'!L88,'28.09 KIRA-KYALIWAJALA-24h '!L88)</f>
        <v>0</v>
      </c>
      <c r="M88" s="48">
        <f>AVERAGE('26.09 KIRA-KYALIWAJALA-24h'!M88,'28.09 KIRA-KYALIWAJALA-24h '!M88)</f>
        <v>12</v>
      </c>
      <c r="N88" s="48">
        <f>AVERAGE('26.09 KIRA-KYALIWAJALA-24h'!N88,'28.09 KIRA-KYALIWAJALA-24h '!N88)</f>
        <v>0</v>
      </c>
      <c r="O88" s="15">
        <f t="shared" si="35"/>
        <v>6</v>
      </c>
      <c r="P88" s="15">
        <f t="shared" si="36"/>
        <v>18</v>
      </c>
      <c r="R88" s="8"/>
      <c r="T88"/>
    </row>
    <row r="89" spans="2:20" ht="23.1" customHeight="1" x14ac:dyDescent="0.25">
      <c r="B89" s="22" t="s">
        <v>129</v>
      </c>
      <c r="C89" s="48">
        <f>AVERAGE('26.09 KIRA-KYALIWAJALA-24h'!C89,'28.09 KIRA-KYALIWAJALA-24h '!C89)</f>
        <v>1.5</v>
      </c>
      <c r="D89" s="48">
        <f>AVERAGE('26.09 KIRA-KYALIWAJALA-24h'!D89,'28.09 KIRA-KYALIWAJALA-24h '!D89)</f>
        <v>0.5</v>
      </c>
      <c r="E89" s="48">
        <f>AVERAGE('26.09 KIRA-KYALIWAJALA-24h'!E89,'28.09 KIRA-KYALIWAJALA-24h '!E89)</f>
        <v>1</v>
      </c>
      <c r="F89" s="48">
        <f>AVERAGE('26.09 KIRA-KYALIWAJALA-24h'!F89,'28.09 KIRA-KYALIWAJALA-24h '!F89)</f>
        <v>0</v>
      </c>
      <c r="G89" s="48">
        <f>AVERAGE('26.09 KIRA-KYALIWAJALA-24h'!G89,'28.09 KIRA-KYALIWAJALA-24h '!G89)</f>
        <v>0</v>
      </c>
      <c r="H89" s="48">
        <f>AVERAGE('26.09 KIRA-KYALIWAJALA-24h'!H89,'28.09 KIRA-KYALIWAJALA-24h '!H89)</f>
        <v>0</v>
      </c>
      <c r="I89" s="48">
        <f>AVERAGE('26.09 KIRA-KYALIWAJALA-24h'!I89,'28.09 KIRA-KYALIWAJALA-24h '!I89)</f>
        <v>0</v>
      </c>
      <c r="J89" s="48">
        <f>AVERAGE('26.09 KIRA-KYALIWAJALA-24h'!J89,'28.09 KIRA-KYALIWAJALA-24h '!J89)</f>
        <v>0.5</v>
      </c>
      <c r="K89" s="48">
        <f>AVERAGE('26.09 KIRA-KYALIWAJALA-24h'!K89,'28.09 KIRA-KYALIWAJALA-24h '!K89)</f>
        <v>0</v>
      </c>
      <c r="L89" s="48">
        <f>AVERAGE('26.09 KIRA-KYALIWAJALA-24h'!L89,'28.09 KIRA-KYALIWAJALA-24h '!L89)</f>
        <v>0</v>
      </c>
      <c r="M89" s="48">
        <f>AVERAGE('26.09 KIRA-KYALIWAJALA-24h'!M89,'28.09 KIRA-KYALIWAJALA-24h '!M89)</f>
        <v>5.5</v>
      </c>
      <c r="N89" s="48">
        <f>AVERAGE('26.09 KIRA-KYALIWAJALA-24h'!N89,'28.09 KIRA-KYALIWAJALA-24h '!N89)</f>
        <v>0</v>
      </c>
      <c r="O89" s="15">
        <f t="shared" si="35"/>
        <v>3.5</v>
      </c>
      <c r="P89" s="15">
        <f t="shared" si="36"/>
        <v>9</v>
      </c>
      <c r="R89" s="8"/>
      <c r="T89"/>
    </row>
    <row r="90" spans="2:20" ht="23.1" customHeight="1" x14ac:dyDescent="0.25">
      <c r="B90" s="23" t="s">
        <v>130</v>
      </c>
      <c r="C90" s="48">
        <f>AVERAGE('26.09 KIRA-KYALIWAJALA-24h'!C90,'28.09 KIRA-KYALIWAJALA-24h '!C90)</f>
        <v>2</v>
      </c>
      <c r="D90" s="48">
        <f>AVERAGE('26.09 KIRA-KYALIWAJALA-24h'!D90,'28.09 KIRA-KYALIWAJALA-24h '!D90)</f>
        <v>1</v>
      </c>
      <c r="E90" s="48">
        <f>AVERAGE('26.09 KIRA-KYALIWAJALA-24h'!E90,'28.09 KIRA-KYALIWAJALA-24h '!E90)</f>
        <v>0.5</v>
      </c>
      <c r="F90" s="48">
        <f>AVERAGE('26.09 KIRA-KYALIWAJALA-24h'!F90,'28.09 KIRA-KYALIWAJALA-24h '!F90)</f>
        <v>0</v>
      </c>
      <c r="G90" s="48">
        <f>AVERAGE('26.09 KIRA-KYALIWAJALA-24h'!G90,'28.09 KIRA-KYALIWAJALA-24h '!G90)</f>
        <v>0</v>
      </c>
      <c r="H90" s="48">
        <f>AVERAGE('26.09 KIRA-KYALIWAJALA-24h'!H90,'28.09 KIRA-KYALIWAJALA-24h '!H90)</f>
        <v>0</v>
      </c>
      <c r="I90" s="48">
        <f>AVERAGE('26.09 KIRA-KYALIWAJALA-24h'!I90,'28.09 KIRA-KYALIWAJALA-24h '!I90)</f>
        <v>0</v>
      </c>
      <c r="J90" s="48">
        <f>AVERAGE('26.09 KIRA-KYALIWAJALA-24h'!J90,'28.09 KIRA-KYALIWAJALA-24h '!J90)</f>
        <v>0</v>
      </c>
      <c r="K90" s="48">
        <f>AVERAGE('26.09 KIRA-KYALIWAJALA-24h'!K90,'28.09 KIRA-KYALIWAJALA-24h '!K90)</f>
        <v>0</v>
      </c>
      <c r="L90" s="48">
        <f>AVERAGE('26.09 KIRA-KYALIWAJALA-24h'!L90,'28.09 KIRA-KYALIWAJALA-24h '!L90)</f>
        <v>0</v>
      </c>
      <c r="M90" s="48">
        <f>AVERAGE('26.09 KIRA-KYALIWAJALA-24h'!M90,'28.09 KIRA-KYALIWAJALA-24h '!M90)</f>
        <v>4</v>
      </c>
      <c r="N90" s="48">
        <f>AVERAGE('26.09 KIRA-KYALIWAJALA-24h'!N90,'28.09 KIRA-KYALIWAJALA-24h '!N90)</f>
        <v>0</v>
      </c>
      <c r="O90" s="15">
        <f t="shared" si="35"/>
        <v>3.5</v>
      </c>
      <c r="P90" s="15">
        <f t="shared" si="36"/>
        <v>7.5</v>
      </c>
      <c r="R90" s="8"/>
      <c r="T90"/>
    </row>
    <row r="91" spans="2:20" ht="23.1" customHeight="1" x14ac:dyDescent="0.25">
      <c r="B91" s="22" t="s">
        <v>131</v>
      </c>
      <c r="C91" s="48">
        <f>AVERAGE('26.09 KIRA-KYALIWAJALA-24h'!C91,'28.09 KIRA-KYALIWAJALA-24h '!C91)</f>
        <v>1</v>
      </c>
      <c r="D91" s="48">
        <f>AVERAGE('26.09 KIRA-KYALIWAJALA-24h'!D91,'28.09 KIRA-KYALIWAJALA-24h '!D91)</f>
        <v>0</v>
      </c>
      <c r="E91" s="48">
        <f>AVERAGE('26.09 KIRA-KYALIWAJALA-24h'!E91,'28.09 KIRA-KYALIWAJALA-24h '!E91)</f>
        <v>0.5</v>
      </c>
      <c r="F91" s="48">
        <f>AVERAGE('26.09 KIRA-KYALIWAJALA-24h'!F91,'28.09 KIRA-KYALIWAJALA-24h '!F91)</f>
        <v>0.5</v>
      </c>
      <c r="G91" s="48">
        <f>AVERAGE('26.09 KIRA-KYALIWAJALA-24h'!G91,'28.09 KIRA-KYALIWAJALA-24h '!G91)</f>
        <v>0</v>
      </c>
      <c r="H91" s="48">
        <f>AVERAGE('26.09 KIRA-KYALIWAJALA-24h'!H91,'28.09 KIRA-KYALIWAJALA-24h '!H91)</f>
        <v>0</v>
      </c>
      <c r="I91" s="48">
        <f>AVERAGE('26.09 KIRA-KYALIWAJALA-24h'!I91,'28.09 KIRA-KYALIWAJALA-24h '!I91)</f>
        <v>0</v>
      </c>
      <c r="J91" s="48">
        <f>AVERAGE('26.09 KIRA-KYALIWAJALA-24h'!J91,'28.09 KIRA-KYALIWAJALA-24h '!J91)</f>
        <v>0</v>
      </c>
      <c r="K91" s="48">
        <f>AVERAGE('26.09 KIRA-KYALIWAJALA-24h'!K91,'28.09 KIRA-KYALIWAJALA-24h '!K91)</f>
        <v>0</v>
      </c>
      <c r="L91" s="48">
        <f>AVERAGE('26.09 KIRA-KYALIWAJALA-24h'!L91,'28.09 KIRA-KYALIWAJALA-24h '!L91)</f>
        <v>0</v>
      </c>
      <c r="M91" s="48">
        <f>AVERAGE('26.09 KIRA-KYALIWAJALA-24h'!M91,'28.09 KIRA-KYALIWAJALA-24h '!M91)</f>
        <v>5.5</v>
      </c>
      <c r="N91" s="48">
        <f>AVERAGE('26.09 KIRA-KYALIWAJALA-24h'!N91,'28.09 KIRA-KYALIWAJALA-24h '!N91)</f>
        <v>0</v>
      </c>
      <c r="O91" s="15">
        <f t="shared" si="35"/>
        <v>2</v>
      </c>
      <c r="P91" s="15">
        <f t="shared" si="36"/>
        <v>7.5</v>
      </c>
      <c r="R91" s="8"/>
      <c r="T91"/>
    </row>
    <row r="92" spans="2:20" ht="23.1" customHeight="1" x14ac:dyDescent="0.25">
      <c r="B92" s="24" t="s">
        <v>132</v>
      </c>
      <c r="C92" s="48">
        <f>AVERAGE('26.09 KIRA-KYALIWAJALA-24h'!C92,'28.09 KIRA-KYALIWAJALA-24h '!C92)</f>
        <v>3.5</v>
      </c>
      <c r="D92" s="48">
        <f>AVERAGE('26.09 KIRA-KYALIWAJALA-24h'!D92,'28.09 KIRA-KYALIWAJALA-24h '!D92)</f>
        <v>4</v>
      </c>
      <c r="E92" s="48">
        <f>AVERAGE('26.09 KIRA-KYALIWAJALA-24h'!E92,'28.09 KIRA-KYALIWAJALA-24h '!E92)</f>
        <v>2.5</v>
      </c>
      <c r="F92" s="48">
        <f>AVERAGE('26.09 KIRA-KYALIWAJALA-24h'!F92,'28.09 KIRA-KYALIWAJALA-24h '!F92)</f>
        <v>0</v>
      </c>
      <c r="G92" s="48">
        <f>AVERAGE('26.09 KIRA-KYALIWAJALA-24h'!G92,'28.09 KIRA-KYALIWAJALA-24h '!G92)</f>
        <v>0.5</v>
      </c>
      <c r="H92" s="48">
        <f>AVERAGE('26.09 KIRA-KYALIWAJALA-24h'!H92,'28.09 KIRA-KYALIWAJALA-24h '!H92)</f>
        <v>0</v>
      </c>
      <c r="I92" s="48">
        <f>AVERAGE('26.09 KIRA-KYALIWAJALA-24h'!I92,'28.09 KIRA-KYALIWAJALA-24h '!I92)</f>
        <v>0</v>
      </c>
      <c r="J92" s="48">
        <f>AVERAGE('26.09 KIRA-KYALIWAJALA-24h'!J92,'28.09 KIRA-KYALIWAJALA-24h '!J92)</f>
        <v>0.5</v>
      </c>
      <c r="K92" s="48">
        <f>AVERAGE('26.09 KIRA-KYALIWAJALA-24h'!K92,'28.09 KIRA-KYALIWAJALA-24h '!K92)</f>
        <v>0</v>
      </c>
      <c r="L92" s="48">
        <f>AVERAGE('26.09 KIRA-KYALIWAJALA-24h'!L92,'28.09 KIRA-KYALIWAJALA-24h '!L92)</f>
        <v>0</v>
      </c>
      <c r="M92" s="48">
        <f>AVERAGE('26.09 KIRA-KYALIWAJALA-24h'!M92,'28.09 KIRA-KYALIWAJALA-24h '!M92)</f>
        <v>4</v>
      </c>
      <c r="N92" s="48">
        <f>AVERAGE('26.09 KIRA-KYALIWAJALA-24h'!N92,'28.09 KIRA-KYALIWAJALA-24h '!N92)</f>
        <v>0</v>
      </c>
      <c r="O92" s="15">
        <f t="shared" si="35"/>
        <v>11</v>
      </c>
      <c r="P92" s="15">
        <f t="shared" si="36"/>
        <v>15</v>
      </c>
      <c r="R92" s="8"/>
      <c r="T92"/>
    </row>
    <row r="93" spans="2:20" ht="23.1" customHeight="1" x14ac:dyDescent="0.25">
      <c r="B93" s="22" t="s">
        <v>133</v>
      </c>
      <c r="C93" s="48">
        <f>AVERAGE('26.09 KIRA-KYALIWAJALA-24h'!C93,'28.09 KIRA-KYALIWAJALA-24h '!C93)</f>
        <v>4.5</v>
      </c>
      <c r="D93" s="48">
        <f>AVERAGE('26.09 KIRA-KYALIWAJALA-24h'!D93,'28.09 KIRA-KYALIWAJALA-24h '!D93)</f>
        <v>2</v>
      </c>
      <c r="E93" s="48">
        <f>AVERAGE('26.09 KIRA-KYALIWAJALA-24h'!E93,'28.09 KIRA-KYALIWAJALA-24h '!E93)</f>
        <v>0</v>
      </c>
      <c r="F93" s="48">
        <f>AVERAGE('26.09 KIRA-KYALIWAJALA-24h'!F93,'28.09 KIRA-KYALIWAJALA-24h '!F93)</f>
        <v>1.5</v>
      </c>
      <c r="G93" s="48">
        <f>AVERAGE('26.09 KIRA-KYALIWAJALA-24h'!G93,'28.09 KIRA-KYALIWAJALA-24h '!G93)</f>
        <v>0</v>
      </c>
      <c r="H93" s="48">
        <f>AVERAGE('26.09 KIRA-KYALIWAJALA-24h'!H93,'28.09 KIRA-KYALIWAJALA-24h '!H93)</f>
        <v>0</v>
      </c>
      <c r="I93" s="48">
        <f>AVERAGE('26.09 KIRA-KYALIWAJALA-24h'!I93,'28.09 KIRA-KYALIWAJALA-24h '!I93)</f>
        <v>0</v>
      </c>
      <c r="J93" s="48">
        <f>AVERAGE('26.09 KIRA-KYALIWAJALA-24h'!J93,'28.09 KIRA-KYALIWAJALA-24h '!J93)</f>
        <v>0</v>
      </c>
      <c r="K93" s="48">
        <f>AVERAGE('26.09 KIRA-KYALIWAJALA-24h'!K93,'28.09 KIRA-KYALIWAJALA-24h '!K93)</f>
        <v>0</v>
      </c>
      <c r="L93" s="48">
        <f>AVERAGE('26.09 KIRA-KYALIWAJALA-24h'!L93,'28.09 KIRA-KYALIWAJALA-24h '!L93)</f>
        <v>0</v>
      </c>
      <c r="M93" s="48">
        <f>AVERAGE('26.09 KIRA-KYALIWAJALA-24h'!M93,'28.09 KIRA-KYALIWAJALA-24h '!M93)</f>
        <v>11.5</v>
      </c>
      <c r="N93" s="48">
        <f>AVERAGE('26.09 KIRA-KYALIWAJALA-24h'!N93,'28.09 KIRA-KYALIWAJALA-24h '!N93)</f>
        <v>0</v>
      </c>
      <c r="O93" s="15">
        <f t="shared" si="35"/>
        <v>8</v>
      </c>
      <c r="P93" s="15">
        <f t="shared" si="36"/>
        <v>19.5</v>
      </c>
      <c r="R93" s="8"/>
      <c r="T93"/>
    </row>
    <row r="94" spans="2:20" ht="23.1" customHeight="1" x14ac:dyDescent="0.25">
      <c r="B94" s="23" t="s">
        <v>134</v>
      </c>
      <c r="C94" s="48">
        <f>AVERAGE('26.09 KIRA-KYALIWAJALA-24h'!C94,'28.09 KIRA-KYALIWAJALA-24h '!C94)</f>
        <v>6</v>
      </c>
      <c r="D94" s="48">
        <f>AVERAGE('26.09 KIRA-KYALIWAJALA-24h'!D94,'28.09 KIRA-KYALIWAJALA-24h '!D94)</f>
        <v>4.5</v>
      </c>
      <c r="E94" s="48">
        <f>AVERAGE('26.09 KIRA-KYALIWAJALA-24h'!E94,'28.09 KIRA-KYALIWAJALA-24h '!E94)</f>
        <v>0.5</v>
      </c>
      <c r="F94" s="48">
        <f>AVERAGE('26.09 KIRA-KYALIWAJALA-24h'!F94,'28.09 KIRA-KYALIWAJALA-24h '!F94)</f>
        <v>0.5</v>
      </c>
      <c r="G94" s="48">
        <f>AVERAGE('26.09 KIRA-KYALIWAJALA-24h'!G94,'28.09 KIRA-KYALIWAJALA-24h '!G94)</f>
        <v>0</v>
      </c>
      <c r="H94" s="48">
        <f>AVERAGE('26.09 KIRA-KYALIWAJALA-24h'!H94,'28.09 KIRA-KYALIWAJALA-24h '!H94)</f>
        <v>0</v>
      </c>
      <c r="I94" s="48">
        <f>AVERAGE('26.09 KIRA-KYALIWAJALA-24h'!I94,'28.09 KIRA-KYALIWAJALA-24h '!I94)</f>
        <v>0.5</v>
      </c>
      <c r="J94" s="48">
        <f>AVERAGE('26.09 KIRA-KYALIWAJALA-24h'!J94,'28.09 KIRA-KYALIWAJALA-24h '!J94)</f>
        <v>0</v>
      </c>
      <c r="K94" s="48">
        <f>AVERAGE('26.09 KIRA-KYALIWAJALA-24h'!K94,'28.09 KIRA-KYALIWAJALA-24h '!K94)</f>
        <v>0</v>
      </c>
      <c r="L94" s="48">
        <f>AVERAGE('26.09 KIRA-KYALIWAJALA-24h'!L94,'28.09 KIRA-KYALIWAJALA-24h '!L94)</f>
        <v>0</v>
      </c>
      <c r="M94" s="48">
        <f>AVERAGE('26.09 KIRA-KYALIWAJALA-24h'!M94,'28.09 KIRA-KYALIWAJALA-24h '!M94)</f>
        <v>18.5</v>
      </c>
      <c r="N94" s="48">
        <f>AVERAGE('26.09 KIRA-KYALIWAJALA-24h'!N94,'28.09 KIRA-KYALIWAJALA-24h '!N94)</f>
        <v>0</v>
      </c>
      <c r="O94" s="15">
        <f t="shared" si="35"/>
        <v>12</v>
      </c>
      <c r="P94" s="15">
        <f t="shared" si="36"/>
        <v>30.5</v>
      </c>
      <c r="R94" s="8"/>
      <c r="T94"/>
    </row>
    <row r="95" spans="2:20" ht="23.1" customHeight="1" x14ac:dyDescent="0.25">
      <c r="B95" s="22" t="s">
        <v>135</v>
      </c>
      <c r="C95" s="48">
        <f>AVERAGE('26.09 KIRA-KYALIWAJALA-24h'!C95,'28.09 KIRA-KYALIWAJALA-24h '!C95)</f>
        <v>2.5</v>
      </c>
      <c r="D95" s="48">
        <f>AVERAGE('26.09 KIRA-KYALIWAJALA-24h'!D95,'28.09 KIRA-KYALIWAJALA-24h '!D95)</f>
        <v>2</v>
      </c>
      <c r="E95" s="48">
        <f>AVERAGE('26.09 KIRA-KYALIWAJALA-24h'!E95,'28.09 KIRA-KYALIWAJALA-24h '!E95)</f>
        <v>0</v>
      </c>
      <c r="F95" s="48">
        <f>AVERAGE('26.09 KIRA-KYALIWAJALA-24h'!F95,'28.09 KIRA-KYALIWAJALA-24h '!F95)</f>
        <v>1.5</v>
      </c>
      <c r="G95" s="48">
        <f>AVERAGE('26.09 KIRA-KYALIWAJALA-24h'!G95,'28.09 KIRA-KYALIWAJALA-24h '!G95)</f>
        <v>0</v>
      </c>
      <c r="H95" s="48">
        <f>AVERAGE('26.09 KIRA-KYALIWAJALA-24h'!H95,'28.09 KIRA-KYALIWAJALA-24h '!H95)</f>
        <v>0</v>
      </c>
      <c r="I95" s="48">
        <f>AVERAGE('26.09 KIRA-KYALIWAJALA-24h'!I95,'28.09 KIRA-KYALIWAJALA-24h '!I95)</f>
        <v>0</v>
      </c>
      <c r="J95" s="48">
        <f>AVERAGE('26.09 KIRA-KYALIWAJALA-24h'!J95,'28.09 KIRA-KYALIWAJALA-24h '!J95)</f>
        <v>0</v>
      </c>
      <c r="K95" s="48">
        <f>AVERAGE('26.09 KIRA-KYALIWAJALA-24h'!K95,'28.09 KIRA-KYALIWAJALA-24h '!K95)</f>
        <v>0</v>
      </c>
      <c r="L95" s="48">
        <f>AVERAGE('26.09 KIRA-KYALIWAJALA-24h'!L95,'28.09 KIRA-KYALIWAJALA-24h '!L95)</f>
        <v>0</v>
      </c>
      <c r="M95" s="48">
        <f>AVERAGE('26.09 KIRA-KYALIWAJALA-24h'!M95,'28.09 KIRA-KYALIWAJALA-24h '!M95)</f>
        <v>4.5</v>
      </c>
      <c r="N95" s="48">
        <f>AVERAGE('26.09 KIRA-KYALIWAJALA-24h'!N95,'28.09 KIRA-KYALIWAJALA-24h '!N95)</f>
        <v>0</v>
      </c>
      <c r="O95" s="15">
        <f t="shared" si="35"/>
        <v>6</v>
      </c>
      <c r="P95" s="15">
        <f t="shared" si="36"/>
        <v>10.5</v>
      </c>
      <c r="R95" s="8"/>
      <c r="T95"/>
    </row>
    <row r="96" spans="2:20" ht="23.1" customHeight="1" x14ac:dyDescent="0.25">
      <c r="B96" s="24" t="s">
        <v>136</v>
      </c>
      <c r="C96" s="48">
        <f>AVERAGE('26.09 KIRA-KYALIWAJALA-24h'!C96,'28.09 KIRA-KYALIWAJALA-24h '!C96)</f>
        <v>3</v>
      </c>
      <c r="D96" s="48">
        <f>AVERAGE('26.09 KIRA-KYALIWAJALA-24h'!D96,'28.09 KIRA-KYALIWAJALA-24h '!D96)</f>
        <v>4</v>
      </c>
      <c r="E96" s="48">
        <f>AVERAGE('26.09 KIRA-KYALIWAJALA-24h'!E96,'28.09 KIRA-KYALIWAJALA-24h '!E96)</f>
        <v>0</v>
      </c>
      <c r="F96" s="48">
        <f>AVERAGE('26.09 KIRA-KYALIWAJALA-24h'!F96,'28.09 KIRA-KYALIWAJALA-24h '!F96)</f>
        <v>0.5</v>
      </c>
      <c r="G96" s="48">
        <f>AVERAGE('26.09 KIRA-KYALIWAJALA-24h'!G96,'28.09 KIRA-KYALIWAJALA-24h '!G96)</f>
        <v>0</v>
      </c>
      <c r="H96" s="48">
        <f>AVERAGE('26.09 KIRA-KYALIWAJALA-24h'!H96,'28.09 KIRA-KYALIWAJALA-24h '!H96)</f>
        <v>0</v>
      </c>
      <c r="I96" s="48">
        <f>AVERAGE('26.09 KIRA-KYALIWAJALA-24h'!I96,'28.09 KIRA-KYALIWAJALA-24h '!I96)</f>
        <v>1</v>
      </c>
      <c r="J96" s="48">
        <f>AVERAGE('26.09 KIRA-KYALIWAJALA-24h'!J96,'28.09 KIRA-KYALIWAJALA-24h '!J96)</f>
        <v>0</v>
      </c>
      <c r="K96" s="48">
        <f>AVERAGE('26.09 KIRA-KYALIWAJALA-24h'!K96,'28.09 KIRA-KYALIWAJALA-24h '!K96)</f>
        <v>0</v>
      </c>
      <c r="L96" s="48">
        <f>AVERAGE('26.09 KIRA-KYALIWAJALA-24h'!L96,'28.09 KIRA-KYALIWAJALA-24h '!L96)</f>
        <v>0</v>
      </c>
      <c r="M96" s="48">
        <f>AVERAGE('26.09 KIRA-KYALIWAJALA-24h'!M96,'28.09 KIRA-KYALIWAJALA-24h '!M96)</f>
        <v>8</v>
      </c>
      <c r="N96" s="48">
        <f>AVERAGE('26.09 KIRA-KYALIWAJALA-24h'!N96,'28.09 KIRA-KYALIWAJALA-24h '!N96)</f>
        <v>0</v>
      </c>
      <c r="O96" s="15">
        <f t="shared" si="35"/>
        <v>8.5</v>
      </c>
      <c r="P96" s="15">
        <f t="shared" si="36"/>
        <v>16.5</v>
      </c>
      <c r="R96" s="8"/>
      <c r="T96"/>
    </row>
    <row r="97" spans="2:20" ht="23.1" customHeight="1" x14ac:dyDescent="0.25">
      <c r="B97" s="22" t="s">
        <v>137</v>
      </c>
      <c r="C97" s="48">
        <f>AVERAGE('26.09 KIRA-KYALIWAJALA-24h'!C97,'28.09 KIRA-KYALIWAJALA-24h '!C97)</f>
        <v>3</v>
      </c>
      <c r="D97" s="48">
        <f>AVERAGE('26.09 KIRA-KYALIWAJALA-24h'!D97,'28.09 KIRA-KYALIWAJALA-24h '!D97)</f>
        <v>3</v>
      </c>
      <c r="E97" s="48">
        <f>AVERAGE('26.09 KIRA-KYALIWAJALA-24h'!E97,'28.09 KIRA-KYALIWAJALA-24h '!E97)</f>
        <v>0</v>
      </c>
      <c r="F97" s="48">
        <f>AVERAGE('26.09 KIRA-KYALIWAJALA-24h'!F97,'28.09 KIRA-KYALIWAJALA-24h '!F97)</f>
        <v>3.5</v>
      </c>
      <c r="G97" s="48">
        <f>AVERAGE('26.09 KIRA-KYALIWAJALA-24h'!G97,'28.09 KIRA-KYALIWAJALA-24h '!G97)</f>
        <v>0</v>
      </c>
      <c r="H97" s="48">
        <f>AVERAGE('26.09 KIRA-KYALIWAJALA-24h'!H97,'28.09 KIRA-KYALIWAJALA-24h '!H97)</f>
        <v>0</v>
      </c>
      <c r="I97" s="48">
        <f>AVERAGE('26.09 KIRA-KYALIWAJALA-24h'!I97,'28.09 KIRA-KYALIWAJALA-24h '!I97)</f>
        <v>0</v>
      </c>
      <c r="J97" s="48">
        <f>AVERAGE('26.09 KIRA-KYALIWAJALA-24h'!J97,'28.09 KIRA-KYALIWAJALA-24h '!J97)</f>
        <v>0</v>
      </c>
      <c r="K97" s="48">
        <f>AVERAGE('26.09 KIRA-KYALIWAJALA-24h'!K97,'28.09 KIRA-KYALIWAJALA-24h '!K97)</f>
        <v>0</v>
      </c>
      <c r="L97" s="48">
        <f>AVERAGE('26.09 KIRA-KYALIWAJALA-24h'!L97,'28.09 KIRA-KYALIWAJALA-24h '!L97)</f>
        <v>0</v>
      </c>
      <c r="M97" s="48">
        <f>AVERAGE('26.09 KIRA-KYALIWAJALA-24h'!M97,'28.09 KIRA-KYALIWAJALA-24h '!M97)</f>
        <v>17.5</v>
      </c>
      <c r="N97" s="48">
        <f>AVERAGE('26.09 KIRA-KYALIWAJALA-24h'!N97,'28.09 KIRA-KYALIWAJALA-24h '!N97)</f>
        <v>0</v>
      </c>
      <c r="O97" s="15">
        <f t="shared" si="35"/>
        <v>9.5</v>
      </c>
      <c r="P97" s="15">
        <f t="shared" si="36"/>
        <v>27</v>
      </c>
      <c r="R97" s="8"/>
      <c r="T97"/>
    </row>
    <row r="98" spans="2:20" ht="23.1" customHeight="1" x14ac:dyDescent="0.25">
      <c r="B98" s="23" t="s">
        <v>138</v>
      </c>
      <c r="C98" s="48">
        <f>AVERAGE('26.09 KIRA-KYALIWAJALA-24h'!C98,'28.09 KIRA-KYALIWAJALA-24h '!C98)</f>
        <v>13.5</v>
      </c>
      <c r="D98" s="48">
        <f>AVERAGE('26.09 KIRA-KYALIWAJALA-24h'!D98,'28.09 KIRA-KYALIWAJALA-24h '!D98)</f>
        <v>8.5</v>
      </c>
      <c r="E98" s="48">
        <f>AVERAGE('26.09 KIRA-KYALIWAJALA-24h'!E98,'28.09 KIRA-KYALIWAJALA-24h '!E98)</f>
        <v>0</v>
      </c>
      <c r="F98" s="48">
        <f>AVERAGE('26.09 KIRA-KYALIWAJALA-24h'!F98,'28.09 KIRA-KYALIWAJALA-24h '!F98)</f>
        <v>2</v>
      </c>
      <c r="G98" s="48">
        <f>AVERAGE('26.09 KIRA-KYALIWAJALA-24h'!G98,'28.09 KIRA-KYALIWAJALA-24h '!G98)</f>
        <v>0</v>
      </c>
      <c r="H98" s="48">
        <f>AVERAGE('26.09 KIRA-KYALIWAJALA-24h'!H98,'28.09 KIRA-KYALIWAJALA-24h '!H98)</f>
        <v>0</v>
      </c>
      <c r="I98" s="48">
        <f>AVERAGE('26.09 KIRA-KYALIWAJALA-24h'!I98,'28.09 KIRA-KYALIWAJALA-24h '!I98)</f>
        <v>0</v>
      </c>
      <c r="J98" s="48">
        <f>AVERAGE('26.09 KIRA-KYALIWAJALA-24h'!J98,'28.09 KIRA-KYALIWAJALA-24h '!J98)</f>
        <v>0.5</v>
      </c>
      <c r="K98" s="48">
        <f>AVERAGE('26.09 KIRA-KYALIWAJALA-24h'!K98,'28.09 KIRA-KYALIWAJALA-24h '!K98)</f>
        <v>0</v>
      </c>
      <c r="L98" s="48">
        <f>AVERAGE('26.09 KIRA-KYALIWAJALA-24h'!L98,'28.09 KIRA-KYALIWAJALA-24h '!L98)</f>
        <v>0</v>
      </c>
      <c r="M98" s="48">
        <f>AVERAGE('26.09 KIRA-KYALIWAJALA-24h'!M98,'28.09 KIRA-KYALIWAJALA-24h '!M98)</f>
        <v>6.5</v>
      </c>
      <c r="N98" s="48">
        <f>AVERAGE('26.09 KIRA-KYALIWAJALA-24h'!N98,'28.09 KIRA-KYALIWAJALA-24h '!N98)</f>
        <v>0</v>
      </c>
      <c r="O98" s="15">
        <f t="shared" si="35"/>
        <v>24.5</v>
      </c>
      <c r="P98" s="15">
        <f t="shared" si="36"/>
        <v>31</v>
      </c>
      <c r="R98" s="8"/>
      <c r="T98"/>
    </row>
    <row r="99" spans="2:20" ht="23.1" customHeight="1" x14ac:dyDescent="0.25">
      <c r="B99" s="22" t="s">
        <v>139</v>
      </c>
      <c r="C99" s="48">
        <f>AVERAGE('26.09 KIRA-KYALIWAJALA-24h'!C99,'28.09 KIRA-KYALIWAJALA-24h '!C99)</f>
        <v>14</v>
      </c>
      <c r="D99" s="48">
        <f>AVERAGE('26.09 KIRA-KYALIWAJALA-24h'!D99,'28.09 KIRA-KYALIWAJALA-24h '!D99)</f>
        <v>18</v>
      </c>
      <c r="E99" s="48">
        <f>AVERAGE('26.09 KIRA-KYALIWAJALA-24h'!E99,'28.09 KIRA-KYALIWAJALA-24h '!E99)</f>
        <v>1.5</v>
      </c>
      <c r="F99" s="48">
        <f>AVERAGE('26.09 KIRA-KYALIWAJALA-24h'!F99,'28.09 KIRA-KYALIWAJALA-24h '!F99)</f>
        <v>2</v>
      </c>
      <c r="G99" s="48">
        <f>AVERAGE('26.09 KIRA-KYALIWAJALA-24h'!G99,'28.09 KIRA-KYALIWAJALA-24h '!G99)</f>
        <v>0</v>
      </c>
      <c r="H99" s="48">
        <f>AVERAGE('26.09 KIRA-KYALIWAJALA-24h'!H99,'28.09 KIRA-KYALIWAJALA-24h '!H99)</f>
        <v>0</v>
      </c>
      <c r="I99" s="48">
        <f>AVERAGE('26.09 KIRA-KYALIWAJALA-24h'!I99,'28.09 KIRA-KYALIWAJALA-24h '!I99)</f>
        <v>0</v>
      </c>
      <c r="J99" s="48">
        <f>AVERAGE('26.09 KIRA-KYALIWAJALA-24h'!J99,'28.09 KIRA-KYALIWAJALA-24h '!J99)</f>
        <v>0</v>
      </c>
      <c r="K99" s="48">
        <f>AVERAGE('26.09 KIRA-KYALIWAJALA-24h'!K99,'28.09 KIRA-KYALIWAJALA-24h '!K99)</f>
        <v>0</v>
      </c>
      <c r="L99" s="48">
        <f>AVERAGE('26.09 KIRA-KYALIWAJALA-24h'!L99,'28.09 KIRA-KYALIWAJALA-24h '!L99)</f>
        <v>0</v>
      </c>
      <c r="M99" s="48">
        <f>AVERAGE('26.09 KIRA-KYALIWAJALA-24h'!M99,'28.09 KIRA-KYALIWAJALA-24h '!M99)</f>
        <v>17</v>
      </c>
      <c r="N99" s="48">
        <f>AVERAGE('26.09 KIRA-KYALIWAJALA-24h'!N99,'28.09 KIRA-KYALIWAJALA-24h '!N99)</f>
        <v>0</v>
      </c>
      <c r="O99" s="15">
        <f t="shared" si="35"/>
        <v>35.5</v>
      </c>
      <c r="P99" s="15">
        <f t="shared" si="36"/>
        <v>52.5</v>
      </c>
      <c r="R99" s="8"/>
      <c r="T99"/>
    </row>
    <row r="100" spans="2:20" ht="23.1" customHeight="1" x14ac:dyDescent="0.25">
      <c r="B100" s="24" t="s">
        <v>140</v>
      </c>
      <c r="C100" s="48">
        <f>AVERAGE('26.09 KIRA-KYALIWAJALA-24h'!C100,'28.09 KIRA-KYALIWAJALA-24h '!C100)</f>
        <v>18</v>
      </c>
      <c r="D100" s="48">
        <f>AVERAGE('26.09 KIRA-KYALIWAJALA-24h'!D100,'28.09 KIRA-KYALIWAJALA-24h '!D100)</f>
        <v>20.5</v>
      </c>
      <c r="E100" s="48">
        <f>AVERAGE('26.09 KIRA-KYALIWAJALA-24h'!E100,'28.09 KIRA-KYALIWAJALA-24h '!E100)</f>
        <v>1.5</v>
      </c>
      <c r="F100" s="48">
        <f>AVERAGE('26.09 KIRA-KYALIWAJALA-24h'!F100,'28.09 KIRA-KYALIWAJALA-24h '!F100)</f>
        <v>0.5</v>
      </c>
      <c r="G100" s="48">
        <f>AVERAGE('26.09 KIRA-KYALIWAJALA-24h'!G100,'28.09 KIRA-KYALIWAJALA-24h '!G100)</f>
        <v>0</v>
      </c>
      <c r="H100" s="48">
        <f>AVERAGE('26.09 KIRA-KYALIWAJALA-24h'!H100,'28.09 KIRA-KYALIWAJALA-24h '!H100)</f>
        <v>0</v>
      </c>
      <c r="I100" s="48">
        <f>AVERAGE('26.09 KIRA-KYALIWAJALA-24h'!I100,'28.09 KIRA-KYALIWAJALA-24h '!I100)</f>
        <v>0</v>
      </c>
      <c r="J100" s="48">
        <f>AVERAGE('26.09 KIRA-KYALIWAJALA-24h'!J100,'28.09 KIRA-KYALIWAJALA-24h '!J100)</f>
        <v>0</v>
      </c>
      <c r="K100" s="48">
        <f>AVERAGE('26.09 KIRA-KYALIWAJALA-24h'!K100,'28.09 KIRA-KYALIWAJALA-24h '!K100)</f>
        <v>0</v>
      </c>
      <c r="L100" s="48">
        <f>AVERAGE('26.09 KIRA-KYALIWAJALA-24h'!L100,'28.09 KIRA-KYALIWAJALA-24h '!L100)</f>
        <v>0</v>
      </c>
      <c r="M100" s="48">
        <f>AVERAGE('26.09 KIRA-KYALIWAJALA-24h'!M100,'28.09 KIRA-KYALIWAJALA-24h '!M100)</f>
        <v>24.5</v>
      </c>
      <c r="N100" s="48">
        <f>AVERAGE('26.09 KIRA-KYALIWAJALA-24h'!N100,'28.09 KIRA-KYALIWAJALA-24h '!N100)</f>
        <v>0</v>
      </c>
      <c r="O100" s="15">
        <f t="shared" si="35"/>
        <v>40.5</v>
      </c>
      <c r="P100" s="15">
        <f t="shared" si="36"/>
        <v>65</v>
      </c>
      <c r="R100" s="8"/>
      <c r="T100"/>
    </row>
    <row r="101" spans="2:20" ht="23.1" customHeight="1" x14ac:dyDescent="0.25">
      <c r="B101" s="22" t="s">
        <v>141</v>
      </c>
      <c r="C101" s="48">
        <f>AVERAGE('26.09 KIRA-KYALIWAJALA-24h'!C101,'28.09 KIRA-KYALIWAJALA-24h '!C101)</f>
        <v>10.5</v>
      </c>
      <c r="D101" s="48">
        <f>AVERAGE('26.09 KIRA-KYALIWAJALA-24h'!D101,'28.09 KIRA-KYALIWAJALA-24h '!D101)</f>
        <v>13.5</v>
      </c>
      <c r="E101" s="48">
        <f>AVERAGE('26.09 KIRA-KYALIWAJALA-24h'!E101,'28.09 KIRA-KYALIWAJALA-24h '!E101)</f>
        <v>1.5</v>
      </c>
      <c r="F101" s="48">
        <f>AVERAGE('26.09 KIRA-KYALIWAJALA-24h'!F101,'28.09 KIRA-KYALIWAJALA-24h '!F101)</f>
        <v>4</v>
      </c>
      <c r="G101" s="48">
        <f>AVERAGE('26.09 KIRA-KYALIWAJALA-24h'!G101,'28.09 KIRA-KYALIWAJALA-24h '!G101)</f>
        <v>0</v>
      </c>
      <c r="H101" s="48">
        <f>AVERAGE('26.09 KIRA-KYALIWAJALA-24h'!H101,'28.09 KIRA-KYALIWAJALA-24h '!H101)</f>
        <v>0</v>
      </c>
      <c r="I101" s="48">
        <f>AVERAGE('26.09 KIRA-KYALIWAJALA-24h'!I101,'28.09 KIRA-KYALIWAJALA-24h '!I101)</f>
        <v>0</v>
      </c>
      <c r="J101" s="48">
        <f>AVERAGE('26.09 KIRA-KYALIWAJALA-24h'!J101,'28.09 KIRA-KYALIWAJALA-24h '!J101)</f>
        <v>0.5</v>
      </c>
      <c r="K101" s="48">
        <f>AVERAGE('26.09 KIRA-KYALIWAJALA-24h'!K101,'28.09 KIRA-KYALIWAJALA-24h '!K101)</f>
        <v>0</v>
      </c>
      <c r="L101" s="48">
        <f>AVERAGE('26.09 KIRA-KYALIWAJALA-24h'!L101,'28.09 KIRA-KYALIWAJALA-24h '!L101)</f>
        <v>0</v>
      </c>
      <c r="M101" s="48">
        <f>AVERAGE('26.09 KIRA-KYALIWAJALA-24h'!M101,'28.09 KIRA-KYALIWAJALA-24h '!M101)</f>
        <v>16</v>
      </c>
      <c r="N101" s="48">
        <f>AVERAGE('26.09 KIRA-KYALIWAJALA-24h'!N101,'28.09 KIRA-KYALIWAJALA-24h '!N101)</f>
        <v>0</v>
      </c>
      <c r="O101" s="15">
        <f t="shared" si="35"/>
        <v>30</v>
      </c>
      <c r="P101" s="15">
        <f t="shared" si="36"/>
        <v>46</v>
      </c>
      <c r="R101" s="8"/>
      <c r="T101"/>
    </row>
    <row r="102" spans="2:20" ht="23.1" customHeight="1" x14ac:dyDescent="0.25">
      <c r="B102" s="23" t="s">
        <v>142</v>
      </c>
      <c r="C102" s="48">
        <f>AVERAGE('26.09 KIRA-KYALIWAJALA-24h'!C102,'28.09 KIRA-KYALIWAJALA-24h '!C102)</f>
        <v>33.5</v>
      </c>
      <c r="D102" s="48">
        <f>AVERAGE('26.09 KIRA-KYALIWAJALA-24h'!D102,'28.09 KIRA-KYALIWAJALA-24h '!D102)</f>
        <v>38</v>
      </c>
      <c r="E102" s="48">
        <f>AVERAGE('26.09 KIRA-KYALIWAJALA-24h'!E102,'28.09 KIRA-KYALIWAJALA-24h '!E102)</f>
        <v>7.5</v>
      </c>
      <c r="F102" s="48">
        <f>AVERAGE('26.09 KIRA-KYALIWAJALA-24h'!F102,'28.09 KIRA-KYALIWAJALA-24h '!F102)</f>
        <v>8.5</v>
      </c>
      <c r="G102" s="48">
        <f>AVERAGE('26.09 KIRA-KYALIWAJALA-24h'!G102,'28.09 KIRA-KYALIWAJALA-24h '!G102)</f>
        <v>0</v>
      </c>
      <c r="H102" s="48">
        <f>AVERAGE('26.09 KIRA-KYALIWAJALA-24h'!H102,'28.09 KIRA-KYALIWAJALA-24h '!H102)</f>
        <v>1</v>
      </c>
      <c r="I102" s="48">
        <f>AVERAGE('26.09 KIRA-KYALIWAJALA-24h'!I102,'28.09 KIRA-KYALIWAJALA-24h '!I102)</f>
        <v>2</v>
      </c>
      <c r="J102" s="48">
        <f>AVERAGE('26.09 KIRA-KYALIWAJALA-24h'!J102,'28.09 KIRA-KYALIWAJALA-24h '!J102)</f>
        <v>0</v>
      </c>
      <c r="K102" s="48">
        <f>AVERAGE('26.09 KIRA-KYALIWAJALA-24h'!K102,'28.09 KIRA-KYALIWAJALA-24h '!K102)</f>
        <v>0</v>
      </c>
      <c r="L102" s="48">
        <f>AVERAGE('26.09 KIRA-KYALIWAJALA-24h'!L102,'28.09 KIRA-KYALIWAJALA-24h '!L102)</f>
        <v>0</v>
      </c>
      <c r="M102" s="48">
        <f>AVERAGE('26.09 KIRA-KYALIWAJALA-24h'!M102,'28.09 KIRA-KYALIWAJALA-24h '!M102)</f>
        <v>12.5</v>
      </c>
      <c r="N102" s="48">
        <f>AVERAGE('26.09 KIRA-KYALIWAJALA-24h'!N102,'28.09 KIRA-KYALIWAJALA-24h '!N102)</f>
        <v>0</v>
      </c>
      <c r="O102" s="15">
        <f t="shared" si="35"/>
        <v>90.5</v>
      </c>
      <c r="P102" s="15">
        <f t="shared" si="36"/>
        <v>103</v>
      </c>
      <c r="R102" s="8"/>
      <c r="T102"/>
    </row>
    <row r="103" spans="2:20" ht="23.1" customHeight="1" x14ac:dyDescent="0.25">
      <c r="B103" s="22" t="s">
        <v>143</v>
      </c>
      <c r="C103" s="48">
        <f>AVERAGE('26.09 KIRA-KYALIWAJALA-24h'!C103,'28.09 KIRA-KYALIWAJALA-24h '!C103)</f>
        <v>14.5</v>
      </c>
      <c r="D103" s="48">
        <f>AVERAGE('26.09 KIRA-KYALIWAJALA-24h'!D103,'28.09 KIRA-KYALIWAJALA-24h '!D103)</f>
        <v>24.5</v>
      </c>
      <c r="E103" s="48">
        <f>AVERAGE('26.09 KIRA-KYALIWAJALA-24h'!E103,'28.09 KIRA-KYALIWAJALA-24h '!E103)</f>
        <v>4.5</v>
      </c>
      <c r="F103" s="48">
        <f>AVERAGE('26.09 KIRA-KYALIWAJALA-24h'!F103,'28.09 KIRA-KYALIWAJALA-24h '!F103)</f>
        <v>13</v>
      </c>
      <c r="G103" s="48">
        <f>AVERAGE('26.09 KIRA-KYALIWAJALA-24h'!G103,'28.09 KIRA-KYALIWAJALA-24h '!G103)</f>
        <v>0</v>
      </c>
      <c r="H103" s="48">
        <f>AVERAGE('26.09 KIRA-KYALIWAJALA-24h'!H103,'28.09 KIRA-KYALIWAJALA-24h '!H103)</f>
        <v>0.5</v>
      </c>
      <c r="I103" s="48">
        <f>AVERAGE('26.09 KIRA-KYALIWAJALA-24h'!I103,'28.09 KIRA-KYALIWAJALA-24h '!I103)</f>
        <v>1</v>
      </c>
      <c r="J103" s="48">
        <f>AVERAGE('26.09 KIRA-KYALIWAJALA-24h'!J103,'28.09 KIRA-KYALIWAJALA-24h '!J103)</f>
        <v>0.5</v>
      </c>
      <c r="K103" s="48">
        <f>AVERAGE('26.09 KIRA-KYALIWAJALA-24h'!K103,'28.09 KIRA-KYALIWAJALA-24h '!K103)</f>
        <v>0</v>
      </c>
      <c r="L103" s="48">
        <f>AVERAGE('26.09 KIRA-KYALIWAJALA-24h'!L103,'28.09 KIRA-KYALIWAJALA-24h '!L103)</f>
        <v>0</v>
      </c>
      <c r="M103" s="48">
        <f>AVERAGE('26.09 KIRA-KYALIWAJALA-24h'!M103,'28.09 KIRA-KYALIWAJALA-24h '!M103)</f>
        <v>20</v>
      </c>
      <c r="N103" s="48">
        <f>AVERAGE('26.09 KIRA-KYALIWAJALA-24h'!N103,'28.09 KIRA-KYALIWAJALA-24h '!N103)</f>
        <v>0</v>
      </c>
      <c r="O103" s="15">
        <f t="shared" si="35"/>
        <v>58.5</v>
      </c>
      <c r="P103" s="15">
        <f t="shared" si="36"/>
        <v>78.5</v>
      </c>
      <c r="R103" s="8"/>
      <c r="T103"/>
    </row>
    <row r="104" spans="2:20" ht="23.1" customHeight="1" x14ac:dyDescent="0.25">
      <c r="B104" s="24" t="s">
        <v>144</v>
      </c>
      <c r="C104" s="48">
        <f>AVERAGE('26.09 KIRA-KYALIWAJALA-24h'!C104,'28.09 KIRA-KYALIWAJALA-24h '!C104)</f>
        <v>26</v>
      </c>
      <c r="D104" s="48">
        <f>AVERAGE('26.09 KIRA-KYALIWAJALA-24h'!D104,'28.09 KIRA-KYALIWAJALA-24h '!D104)</f>
        <v>29.5</v>
      </c>
      <c r="E104" s="48">
        <f>AVERAGE('26.09 KIRA-KYALIWAJALA-24h'!E104,'28.09 KIRA-KYALIWAJALA-24h '!E104)</f>
        <v>4</v>
      </c>
      <c r="F104" s="48">
        <f>AVERAGE('26.09 KIRA-KYALIWAJALA-24h'!F104,'28.09 KIRA-KYALIWAJALA-24h '!F104)</f>
        <v>11</v>
      </c>
      <c r="G104" s="48">
        <f>AVERAGE('26.09 KIRA-KYALIWAJALA-24h'!G104,'28.09 KIRA-KYALIWAJALA-24h '!G104)</f>
        <v>0</v>
      </c>
      <c r="H104" s="48">
        <f>AVERAGE('26.09 KIRA-KYALIWAJALA-24h'!H104,'28.09 KIRA-KYALIWAJALA-24h '!H104)</f>
        <v>0</v>
      </c>
      <c r="I104" s="48">
        <f>AVERAGE('26.09 KIRA-KYALIWAJALA-24h'!I104,'28.09 KIRA-KYALIWAJALA-24h '!I104)</f>
        <v>0.5</v>
      </c>
      <c r="J104" s="48">
        <f>AVERAGE('26.09 KIRA-KYALIWAJALA-24h'!J104,'28.09 KIRA-KYALIWAJALA-24h '!J104)</f>
        <v>1</v>
      </c>
      <c r="K104" s="48">
        <f>AVERAGE('26.09 KIRA-KYALIWAJALA-24h'!K104,'28.09 KIRA-KYALIWAJALA-24h '!K104)</f>
        <v>0</v>
      </c>
      <c r="L104" s="48">
        <f>AVERAGE('26.09 KIRA-KYALIWAJALA-24h'!L104,'28.09 KIRA-KYALIWAJALA-24h '!L104)</f>
        <v>0</v>
      </c>
      <c r="M104" s="48">
        <f>AVERAGE('26.09 KIRA-KYALIWAJALA-24h'!M104,'28.09 KIRA-KYALIWAJALA-24h '!M104)</f>
        <v>22</v>
      </c>
      <c r="N104" s="48">
        <f>AVERAGE('26.09 KIRA-KYALIWAJALA-24h'!N104,'28.09 KIRA-KYALIWAJALA-24h '!N104)</f>
        <v>0</v>
      </c>
      <c r="O104" s="15">
        <f t="shared" si="35"/>
        <v>72</v>
      </c>
      <c r="P104" s="15">
        <f t="shared" si="36"/>
        <v>94</v>
      </c>
      <c r="R104" s="8"/>
      <c r="T104"/>
    </row>
    <row r="105" spans="2:20" ht="23.1" customHeight="1" x14ac:dyDescent="0.25">
      <c r="B105" s="22" t="s">
        <v>145</v>
      </c>
      <c r="C105" s="48">
        <f>AVERAGE('26.09 KIRA-KYALIWAJALA-24h'!C105,'28.09 KIRA-KYALIWAJALA-24h '!C105)</f>
        <v>21.5</v>
      </c>
      <c r="D105" s="48">
        <f>AVERAGE('26.09 KIRA-KYALIWAJALA-24h'!D105,'28.09 KIRA-KYALIWAJALA-24h '!D105)</f>
        <v>34</v>
      </c>
      <c r="E105" s="48">
        <f>AVERAGE('26.09 KIRA-KYALIWAJALA-24h'!E105,'28.09 KIRA-KYALIWAJALA-24h '!E105)</f>
        <v>4</v>
      </c>
      <c r="F105" s="48">
        <f>AVERAGE('26.09 KIRA-KYALIWAJALA-24h'!F105,'28.09 KIRA-KYALIWAJALA-24h '!F105)</f>
        <v>5.5</v>
      </c>
      <c r="G105" s="48">
        <f>AVERAGE('26.09 KIRA-KYALIWAJALA-24h'!G105,'28.09 KIRA-KYALIWAJALA-24h '!G105)</f>
        <v>0</v>
      </c>
      <c r="H105" s="48">
        <f>AVERAGE('26.09 KIRA-KYALIWAJALA-24h'!H105,'28.09 KIRA-KYALIWAJALA-24h '!H105)</f>
        <v>0</v>
      </c>
      <c r="I105" s="48">
        <f>AVERAGE('26.09 KIRA-KYALIWAJALA-24h'!I105,'28.09 KIRA-KYALIWAJALA-24h '!I105)</f>
        <v>1.5</v>
      </c>
      <c r="J105" s="48">
        <f>AVERAGE('26.09 KIRA-KYALIWAJALA-24h'!J105,'28.09 KIRA-KYALIWAJALA-24h '!J105)</f>
        <v>0.5</v>
      </c>
      <c r="K105" s="48">
        <f>AVERAGE('26.09 KIRA-KYALIWAJALA-24h'!K105,'28.09 KIRA-KYALIWAJALA-24h '!K105)</f>
        <v>0</v>
      </c>
      <c r="L105" s="48">
        <f>AVERAGE('26.09 KIRA-KYALIWAJALA-24h'!L105,'28.09 KIRA-KYALIWAJALA-24h '!L105)</f>
        <v>0</v>
      </c>
      <c r="M105" s="48">
        <f>AVERAGE('26.09 KIRA-KYALIWAJALA-24h'!M105,'28.09 KIRA-KYALIWAJALA-24h '!M105)</f>
        <v>38.5</v>
      </c>
      <c r="N105" s="48">
        <f>AVERAGE('26.09 KIRA-KYALIWAJALA-24h'!N105,'28.09 KIRA-KYALIWAJALA-24h '!N105)</f>
        <v>0</v>
      </c>
      <c r="O105" s="15">
        <f t="shared" si="35"/>
        <v>67</v>
      </c>
      <c r="P105" s="15">
        <f t="shared" si="36"/>
        <v>105.5</v>
      </c>
      <c r="R105" s="8"/>
      <c r="T105"/>
    </row>
    <row r="106" spans="2:20" ht="23.1" customHeight="1" x14ac:dyDescent="0.25">
      <c r="B106" s="25" t="s">
        <v>18</v>
      </c>
      <c r="C106" s="16">
        <f>SUM(C10:C105)</f>
        <v>2163.071428571428</v>
      </c>
      <c r="D106" s="16">
        <f t="shared" ref="D106:P106" si="37">SUM(D10:D105)</f>
        <v>2058.1904761904761</v>
      </c>
      <c r="E106" s="16">
        <f t="shared" si="37"/>
        <v>417.21428571428561</v>
      </c>
      <c r="F106" s="16">
        <f t="shared" si="37"/>
        <v>757.857142857143</v>
      </c>
      <c r="G106" s="16">
        <f t="shared" si="37"/>
        <v>18.428571428571431</v>
      </c>
      <c r="H106" s="16">
        <f t="shared" si="37"/>
        <v>10.285714285714285</v>
      </c>
      <c r="I106" s="16">
        <f t="shared" si="37"/>
        <v>339.49999999999989</v>
      </c>
      <c r="J106" s="16">
        <f t="shared" si="37"/>
        <v>96.999999999999986</v>
      </c>
      <c r="K106" s="16">
        <f t="shared" si="37"/>
        <v>37.571428571428577</v>
      </c>
      <c r="L106" s="16">
        <f t="shared" si="37"/>
        <v>9.6428571428571441</v>
      </c>
      <c r="M106" s="16">
        <f t="shared" si="37"/>
        <v>4962.7857142857129</v>
      </c>
      <c r="N106" s="16">
        <f t="shared" si="37"/>
        <v>0.7857142857142857</v>
      </c>
      <c r="O106" s="16">
        <f t="shared" si="37"/>
        <v>5909.5476190476193</v>
      </c>
      <c r="P106" s="16">
        <f t="shared" si="37"/>
        <v>10872.333333333332</v>
      </c>
      <c r="R106" s="8"/>
      <c r="T106"/>
    </row>
    <row r="107" spans="2:20" ht="23.1" customHeight="1" x14ac:dyDescent="0.25">
      <c r="B107" s="25" t="s">
        <v>93</v>
      </c>
      <c r="C107" s="42">
        <f t="shared" ref="C107:N107" si="38">C106/$P$106</f>
        <v>0.19895190501009549</v>
      </c>
      <c r="D107" s="42">
        <f t="shared" si="38"/>
        <v>0.18930531405621084</v>
      </c>
      <c r="E107" s="42">
        <f t="shared" si="38"/>
        <v>3.8373941721889106E-2</v>
      </c>
      <c r="F107" s="42">
        <f t="shared" si="38"/>
        <v>6.9705105575970483E-2</v>
      </c>
      <c r="G107" s="42">
        <f t="shared" si="38"/>
        <v>1.6949969122149278E-3</v>
      </c>
      <c r="H107" s="42">
        <f t="shared" si="38"/>
        <v>9.4604478821298267E-4</v>
      </c>
      <c r="I107" s="42">
        <f t="shared" si="38"/>
        <v>3.1226047766502125E-2</v>
      </c>
      <c r="J107" s="42">
        <f t="shared" si="38"/>
        <v>8.9217279332863223E-3</v>
      </c>
      <c r="K107" s="42">
        <f t="shared" si="38"/>
        <v>3.4556913791668684E-3</v>
      </c>
      <c r="L107" s="42">
        <f t="shared" si="38"/>
        <v>8.8691698894967147E-4</v>
      </c>
      <c r="M107" s="42">
        <f t="shared" si="38"/>
        <v>0.45646004055729039</v>
      </c>
      <c r="N107" s="42">
        <f t="shared" si="38"/>
        <v>7.2267310210713959E-5</v>
      </c>
      <c r="R107" s="8"/>
      <c r="T107"/>
    </row>
    <row r="108" spans="2:20" ht="23.1" customHeight="1" x14ac:dyDescent="0.25">
      <c r="B108" s="41" t="s">
        <v>94</v>
      </c>
      <c r="C108" s="43">
        <f>C106/$O$106</f>
        <v>0.36602995153121853</v>
      </c>
      <c r="D108" s="43">
        <f t="shared" ref="D108:N108" si="39">D106/$O$106</f>
        <v>0.34828223899178484</v>
      </c>
      <c r="E108" s="43">
        <f t="shared" si="39"/>
        <v>7.0600037872530705E-2</v>
      </c>
      <c r="F108" s="43">
        <f t="shared" si="39"/>
        <v>0.12824283544385398</v>
      </c>
      <c r="G108" s="43">
        <f t="shared" si="39"/>
        <v>3.1184402963726982E-3</v>
      </c>
      <c r="H108" s="43">
        <f t="shared" si="39"/>
        <v>1.7405248165801102E-3</v>
      </c>
      <c r="I108" s="43">
        <f t="shared" si="39"/>
        <v>5.7449405925036542E-2</v>
      </c>
      <c r="J108" s="43">
        <f t="shared" si="39"/>
        <v>1.6414115978581872E-2</v>
      </c>
      <c r="K108" s="43">
        <f t="shared" si="39"/>
        <v>6.357750371674571E-3</v>
      </c>
      <c r="L108" s="43">
        <f t="shared" si="39"/>
        <v>1.6317420155438538E-3</v>
      </c>
      <c r="M108" s="43"/>
      <c r="N108" s="43">
        <f t="shared" si="39"/>
        <v>1.3295675682209178E-4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 tint="-0.249977111117893"/>
  </sheetPr>
  <dimension ref="B1:AF174"/>
  <sheetViews>
    <sheetView view="pageBreakPreview" topLeftCell="H85" zoomScale="60" workbookViewId="0">
      <selection activeCell="AC77" sqref="AC7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3" t="s">
        <v>23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</row>
    <row r="2" spans="2:32" ht="20.100000000000001" customHeight="1" x14ac:dyDescent="0.25">
      <c r="B2" s="64" t="s">
        <v>95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 spans="2:32" ht="20.100000000000001" customHeight="1" x14ac:dyDescent="0.25">
      <c r="B3" s="21" t="s">
        <v>96</v>
      </c>
      <c r="C3" s="70" t="str">
        <f>'29.09 Kyaliwajala-Kira'!C3:G3</f>
        <v>MCC-C2-STN 72 Kira-Kyaliwajala</v>
      </c>
      <c r="D3" s="70"/>
      <c r="E3" s="70"/>
      <c r="F3" s="70"/>
      <c r="G3" s="70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5" spans="2:32" ht="20.100000000000001" customHeight="1" x14ac:dyDescent="0.25">
      <c r="C5" s="4" t="s">
        <v>3</v>
      </c>
      <c r="D5" s="71" t="s">
        <v>163</v>
      </c>
      <c r="E5" s="72"/>
      <c r="F5" s="40" t="s">
        <v>1</v>
      </c>
      <c r="G5" s="60" t="str">
        <f>'29.09 Kyaliwajala-Kira'!G5:H5</f>
        <v>Kira-Kyalliwajala</v>
      </c>
      <c r="H5" s="61"/>
      <c r="I5" s="14"/>
      <c r="J5" s="2" t="s">
        <v>5</v>
      </c>
      <c r="K5" s="60" t="str">
        <f>'29.09 Kyaliwajala-Kira'!K5:L5</f>
        <v>Elijah</v>
      </c>
      <c r="L5" s="61"/>
      <c r="M5" s="10"/>
      <c r="N5" s="10"/>
      <c r="O5" s="3"/>
      <c r="P5" s="3"/>
    </row>
    <row r="6" spans="2:32" ht="23.25" customHeight="1" x14ac:dyDescent="0.25">
      <c r="C6" s="2" t="s">
        <v>4</v>
      </c>
      <c r="D6" s="60" t="str">
        <f>'29.09 Kyaliwajala-Kira'!D6:E6</f>
        <v>KYALIWAJALA</v>
      </c>
      <c r="E6" s="61"/>
      <c r="F6" s="2" t="s">
        <v>2</v>
      </c>
      <c r="G6" s="60" t="str">
        <f>'29.09 Kyaliwajala-Kira'!G6:H6</f>
        <v>KIRA</v>
      </c>
      <c r="H6" s="61"/>
      <c r="J6" s="2" t="s">
        <v>21</v>
      </c>
      <c r="K6" s="60" t="str">
        <f>'29.09 Kyaliwajala-Kira'!K6:L6</f>
        <v>Tracy</v>
      </c>
      <c r="L6" s="61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9" t="s">
        <v>88</v>
      </c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6" t="s">
        <v>24</v>
      </c>
      <c r="T9" s="26" t="s">
        <v>25</v>
      </c>
      <c r="U9" s="26" t="s">
        <v>26</v>
      </c>
      <c r="V9" s="26" t="s">
        <v>27</v>
      </c>
      <c r="W9" s="26" t="s">
        <v>28</v>
      </c>
      <c r="X9" s="26" t="s">
        <v>29</v>
      </c>
      <c r="Y9" s="26" t="s">
        <v>30</v>
      </c>
      <c r="Z9" s="26" t="s">
        <v>31</v>
      </c>
      <c r="AA9" s="26" t="s">
        <v>32</v>
      </c>
      <c r="AB9" s="26" t="s">
        <v>33</v>
      </c>
      <c r="AC9" s="26" t="s">
        <v>34</v>
      </c>
      <c r="AD9" s="26" t="s">
        <v>35</v>
      </c>
      <c r="AE9" s="29" t="s">
        <v>89</v>
      </c>
      <c r="AF9" s="29" t="s">
        <v>22</v>
      </c>
    </row>
    <row r="10" spans="2:32" ht="23.1" customHeight="1" x14ac:dyDescent="0.25">
      <c r="B10" s="22" t="s">
        <v>37</v>
      </c>
      <c r="C10" s="48">
        <f>AVERAGE('23.09 Kyaliwajalla-Kira'!C10,'24.09 Kyaliwajalla-Kira'!C10,'25.09 Kyaliwajala-Kira'!C10,'27.09 Kyaliwajala-Kira'!C10,'28.09 KYALIWAJALA-KIRA-24h'!C10,'26.09 KIRA-KYALIWAJALA-24h'!C10,'29.09 Kyaliwajala-Kira'!C10)</f>
        <v>34.857142857142854</v>
      </c>
      <c r="D10" s="48">
        <f>AVERAGE('23.09 Kyaliwajalla-Kira'!D10,'24.09 Kyaliwajalla-Kira'!D10,'25.09 Kyaliwajala-Kira'!D10,'27.09 Kyaliwajala-Kira'!D10,'28.09 KYALIWAJALA-KIRA-24h'!D10,'26.09 KIRA-KYALIWAJALA-24h'!D10,'29.09 Kyaliwajala-Kira'!D10)</f>
        <v>16.714285714285715</v>
      </c>
      <c r="E10" s="48">
        <f>AVERAGE('23.09 Kyaliwajalla-Kira'!E10,'24.09 Kyaliwajalla-Kira'!E10,'25.09 Kyaliwajala-Kira'!E10,'27.09 Kyaliwajala-Kira'!E10,'28.09 KYALIWAJALA-KIRA-24h'!E10,'26.09 KIRA-KYALIWAJALA-24h'!E10,'29.09 Kyaliwajala-Kira'!E10)</f>
        <v>5.5714285714285712</v>
      </c>
      <c r="F10" s="48">
        <f>AVERAGE('23.09 Kyaliwajalla-Kira'!F10,'24.09 Kyaliwajalla-Kira'!F10,'25.09 Kyaliwajala-Kira'!F10,'27.09 Kyaliwajala-Kira'!F10,'28.09 KYALIWAJALA-KIRA-24h'!F10,'26.09 KIRA-KYALIWAJALA-24h'!F10,'29.09 Kyaliwajala-Kira'!F10)</f>
        <v>5.1428571428571432</v>
      </c>
      <c r="G10" s="48">
        <f>AVERAGE('23.09 Kyaliwajalla-Kira'!G10,'24.09 Kyaliwajalla-Kira'!G10,'25.09 Kyaliwajala-Kira'!G10,'27.09 Kyaliwajala-Kira'!G10,'28.09 KYALIWAJALA-KIRA-24h'!G10,'26.09 KIRA-KYALIWAJALA-24h'!G10,'29.09 Kyaliwajala-Kira'!G10)</f>
        <v>0.42857142857142855</v>
      </c>
      <c r="H10" s="48">
        <f>AVERAGE('23.09 Kyaliwajalla-Kira'!H10,'24.09 Kyaliwajalla-Kira'!H10,'25.09 Kyaliwajala-Kira'!H10,'27.09 Kyaliwajala-Kira'!H10,'28.09 KYALIWAJALA-KIRA-24h'!H10,'26.09 KIRA-KYALIWAJALA-24h'!H10,'29.09 Kyaliwajala-Kira'!H10)</f>
        <v>0.14285714285714285</v>
      </c>
      <c r="I10" s="48">
        <f>AVERAGE('23.09 Kyaliwajalla-Kira'!I10,'24.09 Kyaliwajalla-Kira'!I10,'25.09 Kyaliwajala-Kira'!I10,'27.09 Kyaliwajala-Kira'!I10,'28.09 KYALIWAJALA-KIRA-24h'!I10,'26.09 KIRA-KYALIWAJALA-24h'!I10,'29.09 Kyaliwajala-Kira'!I10)</f>
        <v>2.2857142857142856</v>
      </c>
      <c r="J10" s="48">
        <f>AVERAGE('23.09 Kyaliwajalla-Kira'!J10,'24.09 Kyaliwajalla-Kira'!J10,'25.09 Kyaliwajala-Kira'!J10,'27.09 Kyaliwajala-Kira'!J10,'28.09 KYALIWAJALA-KIRA-24h'!J10,'26.09 KIRA-KYALIWAJALA-24h'!J10,'29.09 Kyaliwajala-Kira'!J10)</f>
        <v>0.7142857142857143</v>
      </c>
      <c r="K10" s="48">
        <f>AVERAGE('23.09 Kyaliwajalla-Kira'!K10,'24.09 Kyaliwajalla-Kira'!K10,'25.09 Kyaliwajala-Kira'!K10,'27.09 Kyaliwajala-Kira'!K10,'28.09 KYALIWAJALA-KIRA-24h'!K10,'26.09 KIRA-KYALIWAJALA-24h'!K10,'29.09 Kyaliwajala-Kira'!K10)</f>
        <v>0.14285714285714285</v>
      </c>
      <c r="L10" s="48">
        <f>AVERAGE('23.09 Kyaliwajalla-Kira'!L10,'24.09 Kyaliwajalla-Kira'!L10,'25.09 Kyaliwajala-Kira'!L10,'27.09 Kyaliwajala-Kira'!L10,'28.09 KYALIWAJALA-KIRA-24h'!L10,'26.09 KIRA-KYALIWAJALA-24h'!L10,'29.09 Kyaliwajala-Kira'!L10)</f>
        <v>0</v>
      </c>
      <c r="M10" s="48">
        <f>AVERAGE('23.09 Kyaliwajalla-Kira'!M10,'24.09 Kyaliwajalla-Kira'!M10,'25.09 Kyaliwajala-Kira'!M10,'27.09 Kyaliwajala-Kira'!M10,'28.09 KYALIWAJALA-KIRA-24h'!M10,'26.09 KIRA-KYALIWAJALA-24h'!M10,'29.09 Kyaliwajala-Kira'!M10)</f>
        <v>64.857142857142861</v>
      </c>
      <c r="N10" s="48">
        <f>AVERAGE('23.09 Kyaliwajalla-Kira'!N10,'24.09 Kyaliwajalla-Kira'!N10,'25.09 Kyaliwajala-Kira'!N10,'27.09 Kyaliwajala-Kira'!N10,'28.09 KYALIWAJALA-KIRA-24h'!N10,'26.09 KIRA-KYALIWAJALA-24h'!N10,'29.09 Kyaliwajala-Kira'!N10)</f>
        <v>0</v>
      </c>
      <c r="O10" s="15">
        <f t="shared" ref="O10:O73" si="0">SUM(C10:L10,N10)</f>
        <v>66</v>
      </c>
      <c r="P10" s="15">
        <f t="shared" ref="P10:P73" si="1">SUM(C10:N10)</f>
        <v>130.85714285714286</v>
      </c>
      <c r="R10" s="1" t="s">
        <v>6</v>
      </c>
      <c r="S10" s="17">
        <f t="shared" ref="S10:AF10" si="2">SUM(C10:C13)</f>
        <v>128.28571428571428</v>
      </c>
      <c r="T10" s="17">
        <f t="shared" si="2"/>
        <v>73.428571428571431</v>
      </c>
      <c r="U10" s="17">
        <f t="shared" si="2"/>
        <v>19.714285714285712</v>
      </c>
      <c r="V10" s="17">
        <f t="shared" si="2"/>
        <v>23.714285714285712</v>
      </c>
      <c r="W10" s="17">
        <f t="shared" si="2"/>
        <v>0.71428571428571419</v>
      </c>
      <c r="X10" s="17">
        <f t="shared" si="2"/>
        <v>0.71428571428571419</v>
      </c>
      <c r="Y10" s="17">
        <f t="shared" si="2"/>
        <v>12.571428571428569</v>
      </c>
      <c r="Z10" s="17">
        <f t="shared" si="2"/>
        <v>2.1428571428571428</v>
      </c>
      <c r="AA10" s="17">
        <f t="shared" si="2"/>
        <v>1.1428571428571428</v>
      </c>
      <c r="AB10" s="17">
        <f t="shared" si="2"/>
        <v>0.2857142857142857</v>
      </c>
      <c r="AC10" s="17">
        <f t="shared" si="2"/>
        <v>282.57142857142856</v>
      </c>
      <c r="AD10" s="17">
        <f t="shared" si="2"/>
        <v>0</v>
      </c>
      <c r="AE10" s="30">
        <f t="shared" si="2"/>
        <v>262.71428571428572</v>
      </c>
      <c r="AF10" s="30">
        <f t="shared" si="2"/>
        <v>545.28571428571433</v>
      </c>
    </row>
    <row r="11" spans="2:32" s="6" customFormat="1" ht="23.1" customHeight="1" x14ac:dyDescent="0.25">
      <c r="B11" s="22" t="s">
        <v>38</v>
      </c>
      <c r="C11" s="48">
        <f>AVERAGE('23.09 Kyaliwajalla-Kira'!C11,'24.09 Kyaliwajalla-Kira'!C11,'25.09 Kyaliwajala-Kira'!C11,'27.09 Kyaliwajala-Kira'!C11,'28.09 KYALIWAJALA-KIRA-24h'!C11,'26.09 KIRA-KYALIWAJALA-24h'!C11,'29.09 Kyaliwajala-Kira'!C11)</f>
        <v>32</v>
      </c>
      <c r="D11" s="48">
        <f>AVERAGE('23.09 Kyaliwajalla-Kira'!D11,'24.09 Kyaliwajalla-Kira'!D11,'25.09 Kyaliwajala-Kira'!D11,'27.09 Kyaliwajala-Kira'!D11,'28.09 KYALIWAJALA-KIRA-24h'!D11,'26.09 KIRA-KYALIWAJALA-24h'!D11,'29.09 Kyaliwajala-Kira'!D11)</f>
        <v>20</v>
      </c>
      <c r="E11" s="48">
        <f>AVERAGE('23.09 Kyaliwajalla-Kira'!E11,'24.09 Kyaliwajalla-Kira'!E11,'25.09 Kyaliwajala-Kira'!E11,'27.09 Kyaliwajala-Kira'!E11,'28.09 KYALIWAJALA-KIRA-24h'!E11,'26.09 KIRA-KYALIWAJALA-24h'!E11,'29.09 Kyaliwajala-Kira'!E11)</f>
        <v>5.7142857142857144</v>
      </c>
      <c r="F11" s="48">
        <f>AVERAGE('23.09 Kyaliwajalla-Kira'!F11,'24.09 Kyaliwajalla-Kira'!F11,'25.09 Kyaliwajala-Kira'!F11,'27.09 Kyaliwajala-Kira'!F11,'28.09 KYALIWAJALA-KIRA-24h'!F11,'26.09 KIRA-KYALIWAJALA-24h'!F11,'29.09 Kyaliwajala-Kira'!F11)</f>
        <v>7</v>
      </c>
      <c r="G11" s="48">
        <f>AVERAGE('23.09 Kyaliwajalla-Kira'!G11,'24.09 Kyaliwajalla-Kira'!G11,'25.09 Kyaliwajala-Kira'!G11,'27.09 Kyaliwajala-Kira'!G11,'28.09 KYALIWAJALA-KIRA-24h'!G11,'26.09 KIRA-KYALIWAJALA-24h'!G11,'29.09 Kyaliwajala-Kira'!G11)</f>
        <v>0.2857142857142857</v>
      </c>
      <c r="H11" s="48">
        <f>AVERAGE('23.09 Kyaliwajalla-Kira'!H11,'24.09 Kyaliwajalla-Kira'!H11,'25.09 Kyaliwajala-Kira'!H11,'27.09 Kyaliwajala-Kira'!H11,'28.09 KYALIWAJALA-KIRA-24h'!H11,'26.09 KIRA-KYALIWAJALA-24h'!H11,'29.09 Kyaliwajala-Kira'!H11)</f>
        <v>0</v>
      </c>
      <c r="I11" s="48">
        <f>AVERAGE('23.09 Kyaliwajalla-Kira'!I11,'24.09 Kyaliwajalla-Kira'!I11,'25.09 Kyaliwajala-Kira'!I11,'27.09 Kyaliwajala-Kira'!I11,'28.09 KYALIWAJALA-KIRA-24h'!I11,'26.09 KIRA-KYALIWAJALA-24h'!I11,'29.09 Kyaliwajala-Kira'!I11)</f>
        <v>2.4285714285714284</v>
      </c>
      <c r="J11" s="48">
        <f>AVERAGE('23.09 Kyaliwajalla-Kira'!J11,'24.09 Kyaliwajalla-Kira'!J11,'25.09 Kyaliwajala-Kira'!J11,'27.09 Kyaliwajala-Kira'!J11,'28.09 KYALIWAJALA-KIRA-24h'!J11,'26.09 KIRA-KYALIWAJALA-24h'!J11,'29.09 Kyaliwajala-Kira'!J11)</f>
        <v>0.2857142857142857</v>
      </c>
      <c r="K11" s="48">
        <f>AVERAGE('23.09 Kyaliwajalla-Kira'!K11,'24.09 Kyaliwajalla-Kira'!K11,'25.09 Kyaliwajala-Kira'!K11,'27.09 Kyaliwajala-Kira'!K11,'28.09 KYALIWAJALA-KIRA-24h'!K11,'26.09 KIRA-KYALIWAJALA-24h'!K11,'29.09 Kyaliwajala-Kira'!K11)</f>
        <v>0.5714285714285714</v>
      </c>
      <c r="L11" s="48">
        <f>AVERAGE('23.09 Kyaliwajalla-Kira'!L11,'24.09 Kyaliwajalla-Kira'!L11,'25.09 Kyaliwajala-Kira'!L11,'27.09 Kyaliwajala-Kira'!L11,'28.09 KYALIWAJALA-KIRA-24h'!L11,'26.09 KIRA-KYALIWAJALA-24h'!L11,'29.09 Kyaliwajala-Kira'!L11)</f>
        <v>0.14285714285714285</v>
      </c>
      <c r="M11" s="48">
        <f>AVERAGE('23.09 Kyaliwajalla-Kira'!M11,'24.09 Kyaliwajalla-Kira'!M11,'25.09 Kyaliwajala-Kira'!M11,'27.09 Kyaliwajala-Kira'!M11,'28.09 KYALIWAJALA-KIRA-24h'!M11,'26.09 KIRA-KYALIWAJALA-24h'!M11,'29.09 Kyaliwajala-Kira'!M11)</f>
        <v>73.142857142857139</v>
      </c>
      <c r="N11" s="48">
        <f>AVERAGE('23.09 Kyaliwajalla-Kira'!N11,'24.09 Kyaliwajalla-Kira'!N11,'25.09 Kyaliwajala-Kira'!N11,'27.09 Kyaliwajala-Kira'!N11,'28.09 KYALIWAJALA-KIRA-24h'!N11,'26.09 KIRA-KYALIWAJALA-24h'!N11,'29.09 Kyaliwajala-Kira'!N11)</f>
        <v>0</v>
      </c>
      <c r="O11" s="15">
        <f t="shared" si="0"/>
        <v>68.428571428571445</v>
      </c>
      <c r="P11" s="15">
        <f t="shared" si="1"/>
        <v>141.57142857142858</v>
      </c>
      <c r="R11" s="1" t="s">
        <v>7</v>
      </c>
      <c r="S11" s="17">
        <f t="shared" ref="S11:AF11" si="3">SUM(C14:C17)</f>
        <v>141.71428571428572</v>
      </c>
      <c r="T11" s="17">
        <f t="shared" si="3"/>
        <v>83.142857142857139</v>
      </c>
      <c r="U11" s="17">
        <f t="shared" si="3"/>
        <v>22.142857142857142</v>
      </c>
      <c r="V11" s="17">
        <f t="shared" si="3"/>
        <v>25</v>
      </c>
      <c r="W11" s="17">
        <f t="shared" si="3"/>
        <v>0.14285714285714285</v>
      </c>
      <c r="X11" s="17">
        <f t="shared" si="3"/>
        <v>0</v>
      </c>
      <c r="Y11" s="17">
        <f t="shared" si="3"/>
        <v>17.571428571428573</v>
      </c>
      <c r="Z11" s="17">
        <f t="shared" si="3"/>
        <v>4.2857142857142856</v>
      </c>
      <c r="AA11" s="17">
        <f t="shared" si="3"/>
        <v>4</v>
      </c>
      <c r="AB11" s="17">
        <f t="shared" si="3"/>
        <v>0.71428571428571419</v>
      </c>
      <c r="AC11" s="17">
        <f t="shared" si="3"/>
        <v>321.42857142857144</v>
      </c>
      <c r="AD11" s="17">
        <f t="shared" si="3"/>
        <v>0</v>
      </c>
      <c r="AE11" s="30">
        <f t="shared" si="3"/>
        <v>298.71428571428567</v>
      </c>
      <c r="AF11" s="30">
        <f t="shared" si="3"/>
        <v>620.14285714285711</v>
      </c>
    </row>
    <row r="12" spans="2:32" ht="23.1" customHeight="1" x14ac:dyDescent="0.25">
      <c r="B12" s="22" t="s">
        <v>39</v>
      </c>
      <c r="C12" s="48">
        <f>AVERAGE('23.09 Kyaliwajalla-Kira'!C12,'24.09 Kyaliwajalla-Kira'!C12,'25.09 Kyaliwajala-Kira'!C12,'27.09 Kyaliwajala-Kira'!C12,'28.09 KYALIWAJALA-KIRA-24h'!C12,'26.09 KIRA-KYALIWAJALA-24h'!C12,'29.09 Kyaliwajala-Kira'!C12)</f>
        <v>31.285714285714285</v>
      </c>
      <c r="D12" s="48">
        <f>AVERAGE('23.09 Kyaliwajalla-Kira'!D12,'24.09 Kyaliwajalla-Kira'!D12,'25.09 Kyaliwajala-Kira'!D12,'27.09 Kyaliwajala-Kira'!D12,'28.09 KYALIWAJALA-KIRA-24h'!D12,'26.09 KIRA-KYALIWAJALA-24h'!D12,'29.09 Kyaliwajala-Kira'!D12)</f>
        <v>19.571428571428573</v>
      </c>
      <c r="E12" s="48">
        <f>AVERAGE('23.09 Kyaliwajalla-Kira'!E12,'24.09 Kyaliwajalla-Kira'!E12,'25.09 Kyaliwajala-Kira'!E12,'27.09 Kyaliwajala-Kira'!E12,'28.09 KYALIWAJALA-KIRA-24h'!E12,'26.09 KIRA-KYALIWAJALA-24h'!E12,'29.09 Kyaliwajala-Kira'!E12)</f>
        <v>4.2857142857142856</v>
      </c>
      <c r="F12" s="48">
        <f>AVERAGE('23.09 Kyaliwajalla-Kira'!F12,'24.09 Kyaliwajalla-Kira'!F12,'25.09 Kyaliwajala-Kira'!F12,'27.09 Kyaliwajala-Kira'!F12,'28.09 KYALIWAJALA-KIRA-24h'!F12,'26.09 KIRA-KYALIWAJALA-24h'!F12,'29.09 Kyaliwajala-Kira'!F12)</f>
        <v>5.2857142857142856</v>
      </c>
      <c r="G12" s="48">
        <f>AVERAGE('23.09 Kyaliwajalla-Kira'!G12,'24.09 Kyaliwajalla-Kira'!G12,'25.09 Kyaliwajala-Kira'!G12,'27.09 Kyaliwajala-Kira'!G12,'28.09 KYALIWAJALA-KIRA-24h'!G12,'26.09 KIRA-KYALIWAJALA-24h'!G12,'29.09 Kyaliwajala-Kira'!G12)</f>
        <v>0</v>
      </c>
      <c r="H12" s="48">
        <f>AVERAGE('23.09 Kyaliwajalla-Kira'!H12,'24.09 Kyaliwajalla-Kira'!H12,'25.09 Kyaliwajala-Kira'!H12,'27.09 Kyaliwajala-Kira'!H12,'28.09 KYALIWAJALA-KIRA-24h'!H12,'26.09 KIRA-KYALIWAJALA-24h'!H12,'29.09 Kyaliwajala-Kira'!H12)</f>
        <v>0</v>
      </c>
      <c r="I12" s="48">
        <f>AVERAGE('23.09 Kyaliwajalla-Kira'!I12,'24.09 Kyaliwajalla-Kira'!I12,'25.09 Kyaliwajala-Kira'!I12,'27.09 Kyaliwajala-Kira'!I12,'28.09 KYALIWAJALA-KIRA-24h'!I12,'26.09 KIRA-KYALIWAJALA-24h'!I12,'29.09 Kyaliwajala-Kira'!I12)</f>
        <v>3.5714285714285716</v>
      </c>
      <c r="J12" s="48">
        <f>AVERAGE('23.09 Kyaliwajalla-Kira'!J12,'24.09 Kyaliwajalla-Kira'!J12,'25.09 Kyaliwajala-Kira'!J12,'27.09 Kyaliwajala-Kira'!J12,'28.09 KYALIWAJALA-KIRA-24h'!J12,'26.09 KIRA-KYALIWAJALA-24h'!J12,'29.09 Kyaliwajala-Kira'!J12)</f>
        <v>0.42857142857142855</v>
      </c>
      <c r="K12" s="48">
        <f>AVERAGE('23.09 Kyaliwajalla-Kira'!K12,'24.09 Kyaliwajalla-Kira'!K12,'25.09 Kyaliwajala-Kira'!K12,'27.09 Kyaliwajala-Kira'!K12,'28.09 KYALIWAJALA-KIRA-24h'!K12,'26.09 KIRA-KYALIWAJALA-24h'!K12,'29.09 Kyaliwajala-Kira'!K12)</f>
        <v>0.42857142857142855</v>
      </c>
      <c r="L12" s="48">
        <f>AVERAGE('23.09 Kyaliwajalla-Kira'!L12,'24.09 Kyaliwajalla-Kira'!L12,'25.09 Kyaliwajala-Kira'!L12,'27.09 Kyaliwajala-Kira'!L12,'28.09 KYALIWAJALA-KIRA-24h'!L12,'26.09 KIRA-KYALIWAJALA-24h'!L12,'29.09 Kyaliwajala-Kira'!L12)</f>
        <v>0.14285714285714285</v>
      </c>
      <c r="M12" s="48">
        <f>AVERAGE('23.09 Kyaliwajalla-Kira'!M12,'24.09 Kyaliwajalla-Kira'!M12,'25.09 Kyaliwajala-Kira'!M12,'27.09 Kyaliwajala-Kira'!M12,'28.09 KYALIWAJALA-KIRA-24h'!M12,'26.09 KIRA-KYALIWAJALA-24h'!M12,'29.09 Kyaliwajala-Kira'!M12)</f>
        <v>63.714285714285715</v>
      </c>
      <c r="N12" s="48">
        <f>AVERAGE('23.09 Kyaliwajalla-Kira'!N12,'24.09 Kyaliwajalla-Kira'!N12,'25.09 Kyaliwajala-Kira'!N12,'27.09 Kyaliwajala-Kira'!N12,'28.09 KYALIWAJALA-KIRA-24h'!N12,'26.09 KIRA-KYALIWAJALA-24h'!N12,'29.09 Kyaliwajala-Kira'!N12)</f>
        <v>0</v>
      </c>
      <c r="O12" s="15">
        <f t="shared" si="0"/>
        <v>65</v>
      </c>
      <c r="P12" s="15">
        <f t="shared" si="1"/>
        <v>128.71428571428572</v>
      </c>
      <c r="R12" s="1" t="s">
        <v>8</v>
      </c>
      <c r="S12" s="17">
        <f t="shared" ref="S12:AF12" si="4">SUM(C18:C21)</f>
        <v>126.28571428571429</v>
      </c>
      <c r="T12" s="17">
        <f t="shared" si="4"/>
        <v>65.428571428571431</v>
      </c>
      <c r="U12" s="17">
        <f t="shared" si="4"/>
        <v>23.285714285714285</v>
      </c>
      <c r="V12" s="17">
        <f t="shared" si="4"/>
        <v>26.714285714285712</v>
      </c>
      <c r="W12" s="17">
        <f t="shared" si="4"/>
        <v>0.5714285714285714</v>
      </c>
      <c r="X12" s="17">
        <f t="shared" si="4"/>
        <v>0.71428571428571419</v>
      </c>
      <c r="Y12" s="17">
        <f t="shared" si="4"/>
        <v>19.285714285714285</v>
      </c>
      <c r="Z12" s="17">
        <f t="shared" si="4"/>
        <v>3.1428571428571428</v>
      </c>
      <c r="AA12" s="17">
        <f t="shared" si="4"/>
        <v>3.1428571428571432</v>
      </c>
      <c r="AB12" s="17">
        <f t="shared" si="4"/>
        <v>0.5714285714285714</v>
      </c>
      <c r="AC12" s="17">
        <f t="shared" si="4"/>
        <v>333.85714285714289</v>
      </c>
      <c r="AD12" s="17">
        <f t="shared" si="4"/>
        <v>0.14285714285714285</v>
      </c>
      <c r="AE12" s="30">
        <f t="shared" si="4"/>
        <v>269.28571428571428</v>
      </c>
      <c r="AF12" s="30">
        <f t="shared" si="4"/>
        <v>603.14285714285711</v>
      </c>
    </row>
    <row r="13" spans="2:32" ht="23.1" customHeight="1" x14ac:dyDescent="0.25">
      <c r="B13" s="22" t="s">
        <v>40</v>
      </c>
      <c r="C13" s="48">
        <f>AVERAGE('23.09 Kyaliwajalla-Kira'!C13,'24.09 Kyaliwajalla-Kira'!C13,'25.09 Kyaliwajala-Kira'!C13,'27.09 Kyaliwajala-Kira'!C13,'28.09 KYALIWAJALA-KIRA-24h'!C13,'26.09 KIRA-KYALIWAJALA-24h'!C13,'29.09 Kyaliwajala-Kira'!C13)</f>
        <v>30.142857142857142</v>
      </c>
      <c r="D13" s="48">
        <f>AVERAGE('23.09 Kyaliwajalla-Kira'!D13,'24.09 Kyaliwajalla-Kira'!D13,'25.09 Kyaliwajala-Kira'!D13,'27.09 Kyaliwajala-Kira'!D13,'28.09 KYALIWAJALA-KIRA-24h'!D13,'26.09 KIRA-KYALIWAJALA-24h'!D13,'29.09 Kyaliwajala-Kira'!D13)</f>
        <v>17.142857142857142</v>
      </c>
      <c r="E13" s="48">
        <f>AVERAGE('23.09 Kyaliwajalla-Kira'!E13,'24.09 Kyaliwajalla-Kira'!E13,'25.09 Kyaliwajala-Kira'!E13,'27.09 Kyaliwajala-Kira'!E13,'28.09 KYALIWAJALA-KIRA-24h'!E13,'26.09 KIRA-KYALIWAJALA-24h'!E13,'29.09 Kyaliwajala-Kira'!E13)</f>
        <v>4.1428571428571432</v>
      </c>
      <c r="F13" s="48">
        <f>AVERAGE('23.09 Kyaliwajalla-Kira'!F13,'24.09 Kyaliwajalla-Kira'!F13,'25.09 Kyaliwajala-Kira'!F13,'27.09 Kyaliwajala-Kira'!F13,'28.09 KYALIWAJALA-KIRA-24h'!F13,'26.09 KIRA-KYALIWAJALA-24h'!F13,'29.09 Kyaliwajala-Kira'!F13)</f>
        <v>6.2857142857142856</v>
      </c>
      <c r="G13" s="48">
        <f>AVERAGE('23.09 Kyaliwajalla-Kira'!G13,'24.09 Kyaliwajalla-Kira'!G13,'25.09 Kyaliwajala-Kira'!G13,'27.09 Kyaliwajala-Kira'!G13,'28.09 KYALIWAJALA-KIRA-24h'!G13,'26.09 KIRA-KYALIWAJALA-24h'!G13,'29.09 Kyaliwajala-Kira'!G13)</f>
        <v>0</v>
      </c>
      <c r="H13" s="48">
        <f>AVERAGE('23.09 Kyaliwajalla-Kira'!H13,'24.09 Kyaliwajalla-Kira'!H13,'25.09 Kyaliwajala-Kira'!H13,'27.09 Kyaliwajala-Kira'!H13,'28.09 KYALIWAJALA-KIRA-24h'!H13,'26.09 KIRA-KYALIWAJALA-24h'!H13,'29.09 Kyaliwajala-Kira'!H13)</f>
        <v>0.5714285714285714</v>
      </c>
      <c r="I13" s="48">
        <f>AVERAGE('23.09 Kyaliwajalla-Kira'!I13,'24.09 Kyaliwajalla-Kira'!I13,'25.09 Kyaliwajala-Kira'!I13,'27.09 Kyaliwajala-Kira'!I13,'28.09 KYALIWAJALA-KIRA-24h'!I13,'26.09 KIRA-KYALIWAJALA-24h'!I13,'29.09 Kyaliwajala-Kira'!I13)</f>
        <v>4.2857142857142856</v>
      </c>
      <c r="J13" s="48">
        <f>AVERAGE('23.09 Kyaliwajalla-Kira'!J13,'24.09 Kyaliwajalla-Kira'!J13,'25.09 Kyaliwajala-Kira'!J13,'27.09 Kyaliwajala-Kira'!J13,'28.09 KYALIWAJALA-KIRA-24h'!J13,'26.09 KIRA-KYALIWAJALA-24h'!J13,'29.09 Kyaliwajala-Kira'!J13)</f>
        <v>0.7142857142857143</v>
      </c>
      <c r="K13" s="48">
        <f>AVERAGE('23.09 Kyaliwajalla-Kira'!K13,'24.09 Kyaliwajalla-Kira'!K13,'25.09 Kyaliwajala-Kira'!K13,'27.09 Kyaliwajala-Kira'!K13,'28.09 KYALIWAJALA-KIRA-24h'!K13,'26.09 KIRA-KYALIWAJALA-24h'!K13,'29.09 Kyaliwajala-Kira'!K13)</f>
        <v>0</v>
      </c>
      <c r="L13" s="48">
        <f>AVERAGE('23.09 Kyaliwajalla-Kira'!L13,'24.09 Kyaliwajalla-Kira'!L13,'25.09 Kyaliwajala-Kira'!L13,'27.09 Kyaliwajala-Kira'!L13,'28.09 KYALIWAJALA-KIRA-24h'!L13,'26.09 KIRA-KYALIWAJALA-24h'!L13,'29.09 Kyaliwajala-Kira'!L13)</f>
        <v>0</v>
      </c>
      <c r="M13" s="48">
        <f>AVERAGE('23.09 Kyaliwajalla-Kira'!M13,'24.09 Kyaliwajalla-Kira'!M13,'25.09 Kyaliwajala-Kira'!M13,'27.09 Kyaliwajala-Kira'!M13,'28.09 KYALIWAJALA-KIRA-24h'!M13,'26.09 KIRA-KYALIWAJALA-24h'!M13,'29.09 Kyaliwajala-Kira'!M13)</f>
        <v>80.857142857142861</v>
      </c>
      <c r="N13" s="48">
        <f>AVERAGE('23.09 Kyaliwajalla-Kira'!N13,'24.09 Kyaliwajalla-Kira'!N13,'25.09 Kyaliwajala-Kira'!N13,'27.09 Kyaliwajala-Kira'!N13,'28.09 KYALIWAJALA-KIRA-24h'!N13,'26.09 KIRA-KYALIWAJALA-24h'!N13,'29.09 Kyaliwajala-Kira'!N13)</f>
        <v>0</v>
      </c>
      <c r="O13" s="15">
        <f t="shared" si="0"/>
        <v>63.285714285714285</v>
      </c>
      <c r="P13" s="15">
        <f t="shared" si="1"/>
        <v>144.14285714285714</v>
      </c>
      <c r="R13" s="1" t="s">
        <v>9</v>
      </c>
      <c r="S13" s="17">
        <f t="shared" ref="S13:AF13" si="5">SUM(C22:C25)</f>
        <v>132.14285714285714</v>
      </c>
      <c r="T13" s="17">
        <f t="shared" si="5"/>
        <v>69.285714285714292</v>
      </c>
      <c r="U13" s="17">
        <f t="shared" si="5"/>
        <v>26.428571428571423</v>
      </c>
      <c r="V13" s="17">
        <f t="shared" si="5"/>
        <v>25.428571428571431</v>
      </c>
      <c r="W13" s="17">
        <f t="shared" si="5"/>
        <v>2.1428571428571428</v>
      </c>
      <c r="X13" s="17">
        <f t="shared" si="5"/>
        <v>0</v>
      </c>
      <c r="Y13" s="17">
        <f t="shared" si="5"/>
        <v>24.571428571428573</v>
      </c>
      <c r="Z13" s="17">
        <f t="shared" si="5"/>
        <v>8.2857142857142865</v>
      </c>
      <c r="AA13" s="17">
        <f t="shared" si="5"/>
        <v>2.7142857142857144</v>
      </c>
      <c r="AB13" s="17">
        <f t="shared" si="5"/>
        <v>0.71428571428571419</v>
      </c>
      <c r="AC13" s="17">
        <f t="shared" si="5"/>
        <v>342.85714285714283</v>
      </c>
      <c r="AD13" s="17">
        <f t="shared" si="5"/>
        <v>0.2857142857142857</v>
      </c>
      <c r="AE13" s="30">
        <f t="shared" si="5"/>
        <v>292</v>
      </c>
      <c r="AF13" s="30">
        <f t="shared" si="5"/>
        <v>634.85714285714289</v>
      </c>
    </row>
    <row r="14" spans="2:32" ht="23.1" customHeight="1" x14ac:dyDescent="0.25">
      <c r="B14" s="22" t="s">
        <v>41</v>
      </c>
      <c r="C14" s="48">
        <f>AVERAGE('23.09 Kyaliwajalla-Kira'!C14,'24.09 Kyaliwajalla-Kira'!C14,'25.09 Kyaliwajala-Kira'!C14,'27.09 Kyaliwajala-Kira'!C14,'28.09 KYALIWAJALA-KIRA-24h'!C14,'26.09 KIRA-KYALIWAJALA-24h'!C14,'29.09 Kyaliwajala-Kira'!C14)</f>
        <v>38.428571428571431</v>
      </c>
      <c r="D14" s="48">
        <f>AVERAGE('23.09 Kyaliwajalla-Kira'!D14,'24.09 Kyaliwajalla-Kira'!D14,'25.09 Kyaliwajala-Kira'!D14,'27.09 Kyaliwajala-Kira'!D14,'28.09 KYALIWAJALA-KIRA-24h'!D14,'26.09 KIRA-KYALIWAJALA-24h'!D14,'29.09 Kyaliwajala-Kira'!D14)</f>
        <v>14.571428571428571</v>
      </c>
      <c r="E14" s="48">
        <f>AVERAGE('23.09 Kyaliwajalla-Kira'!E14,'24.09 Kyaliwajalla-Kira'!E14,'25.09 Kyaliwajala-Kira'!E14,'27.09 Kyaliwajala-Kira'!E14,'28.09 KYALIWAJALA-KIRA-24h'!E14,'26.09 KIRA-KYALIWAJALA-24h'!E14,'29.09 Kyaliwajala-Kira'!E14)</f>
        <v>5.8571428571428568</v>
      </c>
      <c r="F14" s="48">
        <f>AVERAGE('23.09 Kyaliwajalla-Kira'!F14,'24.09 Kyaliwajalla-Kira'!F14,'25.09 Kyaliwajala-Kira'!F14,'27.09 Kyaliwajala-Kira'!F14,'28.09 KYALIWAJALA-KIRA-24h'!F14,'26.09 KIRA-KYALIWAJALA-24h'!F14,'29.09 Kyaliwajala-Kira'!F14)</f>
        <v>7.2857142857142856</v>
      </c>
      <c r="G14" s="48">
        <f>AVERAGE('23.09 Kyaliwajalla-Kira'!G14,'24.09 Kyaliwajalla-Kira'!G14,'25.09 Kyaliwajala-Kira'!G14,'27.09 Kyaliwajala-Kira'!G14,'28.09 KYALIWAJALA-KIRA-24h'!G14,'26.09 KIRA-KYALIWAJALA-24h'!G14,'29.09 Kyaliwajala-Kira'!G14)</f>
        <v>0</v>
      </c>
      <c r="H14" s="48">
        <f>AVERAGE('23.09 Kyaliwajalla-Kira'!H14,'24.09 Kyaliwajalla-Kira'!H14,'25.09 Kyaliwajala-Kira'!H14,'27.09 Kyaliwajala-Kira'!H14,'28.09 KYALIWAJALA-KIRA-24h'!H14,'26.09 KIRA-KYALIWAJALA-24h'!H14,'29.09 Kyaliwajala-Kira'!H14)</f>
        <v>0</v>
      </c>
      <c r="I14" s="48">
        <f>AVERAGE('23.09 Kyaliwajalla-Kira'!I14,'24.09 Kyaliwajalla-Kira'!I14,'25.09 Kyaliwajala-Kira'!I14,'27.09 Kyaliwajala-Kira'!I14,'28.09 KYALIWAJALA-KIRA-24h'!I14,'26.09 KIRA-KYALIWAJALA-24h'!I14,'29.09 Kyaliwajala-Kira'!I14)</f>
        <v>4.8571428571428568</v>
      </c>
      <c r="J14" s="48">
        <f>AVERAGE('23.09 Kyaliwajalla-Kira'!J14,'24.09 Kyaliwajalla-Kira'!J14,'25.09 Kyaliwajala-Kira'!J14,'27.09 Kyaliwajala-Kira'!J14,'28.09 KYALIWAJALA-KIRA-24h'!J14,'26.09 KIRA-KYALIWAJALA-24h'!J14,'29.09 Kyaliwajala-Kira'!J14)</f>
        <v>1.4285714285714286</v>
      </c>
      <c r="K14" s="48">
        <f>AVERAGE('23.09 Kyaliwajalla-Kira'!K14,'24.09 Kyaliwajalla-Kira'!K14,'25.09 Kyaliwajala-Kira'!K14,'27.09 Kyaliwajala-Kira'!K14,'28.09 KYALIWAJALA-KIRA-24h'!K14,'26.09 KIRA-KYALIWAJALA-24h'!K14,'29.09 Kyaliwajala-Kira'!K14)</f>
        <v>0.7142857142857143</v>
      </c>
      <c r="L14" s="48">
        <f>AVERAGE('23.09 Kyaliwajalla-Kira'!L14,'24.09 Kyaliwajalla-Kira'!L14,'25.09 Kyaliwajala-Kira'!L14,'27.09 Kyaliwajala-Kira'!L14,'28.09 KYALIWAJALA-KIRA-24h'!L14,'26.09 KIRA-KYALIWAJALA-24h'!L14,'29.09 Kyaliwajala-Kira'!L14)</f>
        <v>0</v>
      </c>
      <c r="M14" s="48">
        <f>AVERAGE('23.09 Kyaliwajalla-Kira'!M14,'24.09 Kyaliwajalla-Kira'!M14,'25.09 Kyaliwajala-Kira'!M14,'27.09 Kyaliwajala-Kira'!M14,'28.09 KYALIWAJALA-KIRA-24h'!M14,'26.09 KIRA-KYALIWAJALA-24h'!M14,'29.09 Kyaliwajala-Kira'!M14)</f>
        <v>83.142857142857139</v>
      </c>
      <c r="N14" s="48">
        <f>AVERAGE('23.09 Kyaliwajalla-Kira'!N14,'24.09 Kyaliwajalla-Kira'!N14,'25.09 Kyaliwajala-Kira'!N14,'27.09 Kyaliwajala-Kira'!N14,'28.09 KYALIWAJALA-KIRA-24h'!N14,'26.09 KIRA-KYALIWAJALA-24h'!N14,'29.09 Kyaliwajala-Kira'!N14)</f>
        <v>0</v>
      </c>
      <c r="O14" s="15">
        <f t="shared" si="0"/>
        <v>73.142857142857139</v>
      </c>
      <c r="P14" s="15">
        <f t="shared" si="1"/>
        <v>156.28571428571428</v>
      </c>
      <c r="R14" s="1" t="s">
        <v>10</v>
      </c>
      <c r="S14" s="17">
        <f t="shared" ref="S14:AF14" si="6">SUM(C26:C29)</f>
        <v>124.71428571428571</v>
      </c>
      <c r="T14" s="17">
        <f t="shared" si="6"/>
        <v>61.714285714285708</v>
      </c>
      <c r="U14" s="17">
        <f t="shared" si="6"/>
        <v>25.571428571428573</v>
      </c>
      <c r="V14" s="17">
        <f t="shared" si="6"/>
        <v>20.714285714285715</v>
      </c>
      <c r="W14" s="17">
        <f t="shared" si="6"/>
        <v>0.2857142857142857</v>
      </c>
      <c r="X14" s="17">
        <f t="shared" si="6"/>
        <v>0.42857142857142855</v>
      </c>
      <c r="Y14" s="17">
        <f t="shared" si="6"/>
        <v>24.571428571428573</v>
      </c>
      <c r="Z14" s="17">
        <f t="shared" si="6"/>
        <v>11.285714285714285</v>
      </c>
      <c r="AA14" s="17">
        <f t="shared" si="6"/>
        <v>5.2857142857142856</v>
      </c>
      <c r="AB14" s="17">
        <f t="shared" si="6"/>
        <v>2.5714285714285712</v>
      </c>
      <c r="AC14" s="17">
        <f t="shared" si="6"/>
        <v>286.42857142857144</v>
      </c>
      <c r="AD14" s="17">
        <f t="shared" si="6"/>
        <v>0.14285714285714285</v>
      </c>
      <c r="AE14" s="30">
        <f t="shared" si="6"/>
        <v>277.28571428571428</v>
      </c>
      <c r="AF14" s="30">
        <f t="shared" si="6"/>
        <v>563.71428571428578</v>
      </c>
    </row>
    <row r="15" spans="2:32" ht="23.1" customHeight="1" x14ac:dyDescent="0.25">
      <c r="B15" s="22" t="s">
        <v>42</v>
      </c>
      <c r="C15" s="48">
        <f>AVERAGE('23.09 Kyaliwajalla-Kira'!C15,'24.09 Kyaliwajalla-Kira'!C15,'25.09 Kyaliwajala-Kira'!C15,'27.09 Kyaliwajala-Kira'!C15,'28.09 KYALIWAJALA-KIRA-24h'!C15,'26.09 KIRA-KYALIWAJALA-24h'!C15,'29.09 Kyaliwajala-Kira'!C15)</f>
        <v>32</v>
      </c>
      <c r="D15" s="48">
        <f>AVERAGE('23.09 Kyaliwajalla-Kira'!D15,'24.09 Kyaliwajalla-Kira'!D15,'25.09 Kyaliwajala-Kira'!D15,'27.09 Kyaliwajala-Kira'!D15,'28.09 KYALIWAJALA-KIRA-24h'!D15,'26.09 KIRA-KYALIWAJALA-24h'!D15,'29.09 Kyaliwajala-Kira'!D15)</f>
        <v>22.142857142857142</v>
      </c>
      <c r="E15" s="48">
        <f>AVERAGE('23.09 Kyaliwajalla-Kira'!E15,'24.09 Kyaliwajalla-Kira'!E15,'25.09 Kyaliwajala-Kira'!E15,'27.09 Kyaliwajala-Kira'!E15,'28.09 KYALIWAJALA-KIRA-24h'!E15,'26.09 KIRA-KYALIWAJALA-24h'!E15,'29.09 Kyaliwajala-Kira'!E15)</f>
        <v>4.1428571428571432</v>
      </c>
      <c r="F15" s="48">
        <f>AVERAGE('23.09 Kyaliwajalla-Kira'!F15,'24.09 Kyaliwajalla-Kira'!F15,'25.09 Kyaliwajala-Kira'!F15,'27.09 Kyaliwajala-Kira'!F15,'28.09 KYALIWAJALA-KIRA-24h'!F15,'26.09 KIRA-KYALIWAJALA-24h'!F15,'29.09 Kyaliwajala-Kira'!F15)</f>
        <v>6</v>
      </c>
      <c r="G15" s="48">
        <f>AVERAGE('23.09 Kyaliwajalla-Kira'!G15,'24.09 Kyaliwajalla-Kira'!G15,'25.09 Kyaliwajala-Kira'!G15,'27.09 Kyaliwajala-Kira'!G15,'28.09 KYALIWAJALA-KIRA-24h'!G15,'26.09 KIRA-KYALIWAJALA-24h'!G15,'29.09 Kyaliwajala-Kira'!G15)</f>
        <v>0.14285714285714285</v>
      </c>
      <c r="H15" s="48">
        <f>AVERAGE('23.09 Kyaliwajalla-Kira'!H15,'24.09 Kyaliwajalla-Kira'!H15,'25.09 Kyaliwajala-Kira'!H15,'27.09 Kyaliwajala-Kira'!H15,'28.09 KYALIWAJALA-KIRA-24h'!H15,'26.09 KIRA-KYALIWAJALA-24h'!H15,'29.09 Kyaliwajala-Kira'!H15)</f>
        <v>0</v>
      </c>
      <c r="I15" s="48">
        <f>AVERAGE('23.09 Kyaliwajalla-Kira'!I15,'24.09 Kyaliwajalla-Kira'!I15,'25.09 Kyaliwajala-Kira'!I15,'27.09 Kyaliwajala-Kira'!I15,'28.09 KYALIWAJALA-KIRA-24h'!I15,'26.09 KIRA-KYALIWAJALA-24h'!I15,'29.09 Kyaliwajala-Kira'!I15)</f>
        <v>4</v>
      </c>
      <c r="J15" s="48">
        <f>AVERAGE('23.09 Kyaliwajalla-Kira'!J15,'24.09 Kyaliwajalla-Kira'!J15,'25.09 Kyaliwajala-Kira'!J15,'27.09 Kyaliwajala-Kira'!J15,'28.09 KYALIWAJALA-KIRA-24h'!J15,'26.09 KIRA-KYALIWAJALA-24h'!J15,'29.09 Kyaliwajala-Kira'!J15)</f>
        <v>0.7142857142857143</v>
      </c>
      <c r="K15" s="48">
        <f>AVERAGE('23.09 Kyaliwajalla-Kira'!K15,'24.09 Kyaliwajalla-Kira'!K15,'25.09 Kyaliwajala-Kira'!K15,'27.09 Kyaliwajala-Kira'!K15,'28.09 KYALIWAJALA-KIRA-24h'!K15,'26.09 KIRA-KYALIWAJALA-24h'!K15,'29.09 Kyaliwajala-Kira'!K15)</f>
        <v>0.7142857142857143</v>
      </c>
      <c r="L15" s="48">
        <f>AVERAGE('23.09 Kyaliwajalla-Kira'!L15,'24.09 Kyaliwajalla-Kira'!L15,'25.09 Kyaliwajala-Kira'!L15,'27.09 Kyaliwajala-Kira'!L15,'28.09 KYALIWAJALA-KIRA-24h'!L15,'26.09 KIRA-KYALIWAJALA-24h'!L15,'29.09 Kyaliwajala-Kira'!L15)</f>
        <v>0.42857142857142855</v>
      </c>
      <c r="M15" s="48">
        <f>AVERAGE('23.09 Kyaliwajalla-Kira'!M15,'24.09 Kyaliwajalla-Kira'!M15,'25.09 Kyaliwajala-Kira'!M15,'27.09 Kyaliwajala-Kira'!M15,'28.09 KYALIWAJALA-KIRA-24h'!M15,'26.09 KIRA-KYALIWAJALA-24h'!M15,'29.09 Kyaliwajala-Kira'!M15)</f>
        <v>72.714285714285708</v>
      </c>
      <c r="N15" s="48">
        <f>AVERAGE('23.09 Kyaliwajalla-Kira'!N15,'24.09 Kyaliwajalla-Kira'!N15,'25.09 Kyaliwajala-Kira'!N15,'27.09 Kyaliwajala-Kira'!N15,'28.09 KYALIWAJALA-KIRA-24h'!N15,'26.09 KIRA-KYALIWAJALA-24h'!N15,'29.09 Kyaliwajala-Kira'!N15)</f>
        <v>0</v>
      </c>
      <c r="O15" s="15">
        <f t="shared" si="0"/>
        <v>70.285714285714263</v>
      </c>
      <c r="P15" s="15">
        <f t="shared" si="1"/>
        <v>142.99999999999997</v>
      </c>
      <c r="R15" s="1" t="s">
        <v>11</v>
      </c>
      <c r="S15" s="17">
        <f t="shared" ref="S15:AF15" si="7">SUM(C30:C33)</f>
        <v>120.71428571428571</v>
      </c>
      <c r="T15" s="17">
        <f t="shared" si="7"/>
        <v>59.285714285714278</v>
      </c>
      <c r="U15" s="17">
        <f t="shared" si="7"/>
        <v>26.571428571428569</v>
      </c>
      <c r="V15" s="17">
        <f t="shared" si="7"/>
        <v>22.714285714285715</v>
      </c>
      <c r="W15" s="17">
        <f t="shared" si="7"/>
        <v>4.1428571428571432</v>
      </c>
      <c r="X15" s="17">
        <f t="shared" si="7"/>
        <v>0</v>
      </c>
      <c r="Y15" s="17">
        <f t="shared" si="7"/>
        <v>25</v>
      </c>
      <c r="Z15" s="17">
        <f t="shared" si="7"/>
        <v>8.1428571428571423</v>
      </c>
      <c r="AA15" s="17">
        <f t="shared" si="7"/>
        <v>3.5714285714285716</v>
      </c>
      <c r="AB15" s="17">
        <f t="shared" si="7"/>
        <v>2.2857142857142856</v>
      </c>
      <c r="AC15" s="17">
        <f t="shared" si="7"/>
        <v>256.14285714285717</v>
      </c>
      <c r="AD15" s="17">
        <f t="shared" si="7"/>
        <v>0.14285714285714285</v>
      </c>
      <c r="AE15" s="30">
        <f t="shared" si="7"/>
        <v>272.57142857142856</v>
      </c>
      <c r="AF15" s="30">
        <f t="shared" si="7"/>
        <v>528.71428571428567</v>
      </c>
    </row>
    <row r="16" spans="2:32" ht="23.1" customHeight="1" x14ac:dyDescent="0.25">
      <c r="B16" s="22" t="s">
        <v>43</v>
      </c>
      <c r="C16" s="48">
        <f>AVERAGE('23.09 Kyaliwajalla-Kira'!C16,'24.09 Kyaliwajalla-Kira'!C16,'25.09 Kyaliwajala-Kira'!C16,'27.09 Kyaliwajala-Kira'!C16,'28.09 KYALIWAJALA-KIRA-24h'!C16,'26.09 KIRA-KYALIWAJALA-24h'!C16,'29.09 Kyaliwajala-Kira'!C16)</f>
        <v>38.857142857142854</v>
      </c>
      <c r="D16" s="48">
        <f>AVERAGE('23.09 Kyaliwajalla-Kira'!D16,'24.09 Kyaliwajalla-Kira'!D16,'25.09 Kyaliwajala-Kira'!D16,'27.09 Kyaliwajala-Kira'!D16,'28.09 KYALIWAJALA-KIRA-24h'!D16,'26.09 KIRA-KYALIWAJALA-24h'!D16,'29.09 Kyaliwajala-Kira'!D16)</f>
        <v>25.428571428571427</v>
      </c>
      <c r="E16" s="48">
        <f>AVERAGE('23.09 Kyaliwajalla-Kira'!E16,'24.09 Kyaliwajalla-Kira'!E16,'25.09 Kyaliwajala-Kira'!E16,'27.09 Kyaliwajala-Kira'!E16,'28.09 KYALIWAJALA-KIRA-24h'!E16,'26.09 KIRA-KYALIWAJALA-24h'!E16,'29.09 Kyaliwajala-Kira'!E16)</f>
        <v>5.5714285714285712</v>
      </c>
      <c r="F16" s="48">
        <f>AVERAGE('23.09 Kyaliwajalla-Kira'!F16,'24.09 Kyaliwajalla-Kira'!F16,'25.09 Kyaliwajala-Kira'!F16,'27.09 Kyaliwajala-Kira'!F16,'28.09 KYALIWAJALA-KIRA-24h'!F16,'26.09 KIRA-KYALIWAJALA-24h'!F16,'29.09 Kyaliwajala-Kira'!F16)</f>
        <v>6.1428571428571432</v>
      </c>
      <c r="G16" s="48">
        <f>AVERAGE('23.09 Kyaliwajalla-Kira'!G16,'24.09 Kyaliwajalla-Kira'!G16,'25.09 Kyaliwajala-Kira'!G16,'27.09 Kyaliwajala-Kira'!G16,'28.09 KYALIWAJALA-KIRA-24h'!G16,'26.09 KIRA-KYALIWAJALA-24h'!G16,'29.09 Kyaliwajala-Kira'!G16)</f>
        <v>0</v>
      </c>
      <c r="H16" s="48">
        <f>AVERAGE('23.09 Kyaliwajalla-Kira'!H16,'24.09 Kyaliwajalla-Kira'!H16,'25.09 Kyaliwajala-Kira'!H16,'27.09 Kyaliwajala-Kira'!H16,'28.09 KYALIWAJALA-KIRA-24h'!H16,'26.09 KIRA-KYALIWAJALA-24h'!H16,'29.09 Kyaliwajala-Kira'!H16)</f>
        <v>0</v>
      </c>
      <c r="I16" s="48">
        <f>AVERAGE('23.09 Kyaliwajalla-Kira'!I16,'24.09 Kyaliwajalla-Kira'!I16,'25.09 Kyaliwajala-Kira'!I16,'27.09 Kyaliwajala-Kira'!I16,'28.09 KYALIWAJALA-KIRA-24h'!I16,'26.09 KIRA-KYALIWAJALA-24h'!I16,'29.09 Kyaliwajala-Kira'!I16)</f>
        <v>3.4285714285714284</v>
      </c>
      <c r="J16" s="48">
        <f>AVERAGE('23.09 Kyaliwajalla-Kira'!J16,'24.09 Kyaliwajalla-Kira'!J16,'25.09 Kyaliwajala-Kira'!J16,'27.09 Kyaliwajala-Kira'!J16,'28.09 KYALIWAJALA-KIRA-24h'!J16,'26.09 KIRA-KYALIWAJALA-24h'!J16,'29.09 Kyaliwajala-Kira'!J16)</f>
        <v>1</v>
      </c>
      <c r="K16" s="48">
        <f>AVERAGE('23.09 Kyaliwajalla-Kira'!K16,'24.09 Kyaliwajalla-Kira'!K16,'25.09 Kyaliwajala-Kira'!K16,'27.09 Kyaliwajala-Kira'!K16,'28.09 KYALIWAJALA-KIRA-24h'!K16,'26.09 KIRA-KYALIWAJALA-24h'!K16,'29.09 Kyaliwajala-Kira'!K16)</f>
        <v>1.5714285714285714</v>
      </c>
      <c r="L16" s="48">
        <f>AVERAGE('23.09 Kyaliwajalla-Kira'!L16,'24.09 Kyaliwajalla-Kira'!L16,'25.09 Kyaliwajala-Kira'!L16,'27.09 Kyaliwajala-Kira'!L16,'28.09 KYALIWAJALA-KIRA-24h'!L16,'26.09 KIRA-KYALIWAJALA-24h'!L16,'29.09 Kyaliwajala-Kira'!L16)</f>
        <v>0.2857142857142857</v>
      </c>
      <c r="M16" s="48">
        <f>AVERAGE('23.09 Kyaliwajalla-Kira'!M16,'24.09 Kyaliwajalla-Kira'!M16,'25.09 Kyaliwajala-Kira'!M16,'27.09 Kyaliwajala-Kira'!M16,'28.09 KYALIWAJALA-KIRA-24h'!M16,'26.09 KIRA-KYALIWAJALA-24h'!M16,'29.09 Kyaliwajala-Kira'!M16)</f>
        <v>81.428571428571431</v>
      </c>
      <c r="N16" s="48">
        <f>AVERAGE('23.09 Kyaliwajalla-Kira'!N16,'24.09 Kyaliwajalla-Kira'!N16,'25.09 Kyaliwajala-Kira'!N16,'27.09 Kyaliwajala-Kira'!N16,'28.09 KYALIWAJALA-KIRA-24h'!N16,'26.09 KIRA-KYALIWAJALA-24h'!N16,'29.09 Kyaliwajala-Kira'!N16)</f>
        <v>0</v>
      </c>
      <c r="O16" s="15">
        <f t="shared" si="0"/>
        <v>82.285714285714278</v>
      </c>
      <c r="P16" s="15">
        <f t="shared" si="1"/>
        <v>163.71428571428572</v>
      </c>
      <c r="R16" s="1" t="s">
        <v>12</v>
      </c>
      <c r="S16" s="17">
        <f t="shared" ref="S16:AF16" si="8">SUM(C34:C37)</f>
        <v>109.85714285714286</v>
      </c>
      <c r="T16" s="17">
        <f t="shared" si="8"/>
        <v>56.571428571428577</v>
      </c>
      <c r="U16" s="17">
        <f t="shared" si="8"/>
        <v>23.285714285714288</v>
      </c>
      <c r="V16" s="17">
        <f t="shared" si="8"/>
        <v>18.285714285714285</v>
      </c>
      <c r="W16" s="17">
        <f t="shared" si="8"/>
        <v>0.2857142857142857</v>
      </c>
      <c r="X16" s="17">
        <f t="shared" si="8"/>
        <v>0.5714285714285714</v>
      </c>
      <c r="Y16" s="17">
        <f t="shared" si="8"/>
        <v>19.714285714285715</v>
      </c>
      <c r="Z16" s="17">
        <f t="shared" si="8"/>
        <v>4.2857142857142865</v>
      </c>
      <c r="AA16" s="17">
        <f t="shared" si="8"/>
        <v>3.2857142857142856</v>
      </c>
      <c r="AB16" s="17">
        <f t="shared" si="8"/>
        <v>0.42857142857142855</v>
      </c>
      <c r="AC16" s="17">
        <f t="shared" si="8"/>
        <v>236.85714285714286</v>
      </c>
      <c r="AD16" s="17">
        <f t="shared" si="8"/>
        <v>0</v>
      </c>
      <c r="AE16" s="30">
        <f t="shared" si="8"/>
        <v>236.57142857142858</v>
      </c>
      <c r="AF16" s="30">
        <f t="shared" si="8"/>
        <v>473.42857142857144</v>
      </c>
    </row>
    <row r="17" spans="2:32" ht="23.1" customHeight="1" x14ac:dyDescent="0.25">
      <c r="B17" s="22" t="s">
        <v>44</v>
      </c>
      <c r="C17" s="48">
        <f>AVERAGE('23.09 Kyaliwajalla-Kira'!C17,'24.09 Kyaliwajalla-Kira'!C17,'25.09 Kyaliwajala-Kira'!C17,'27.09 Kyaliwajala-Kira'!C17,'28.09 KYALIWAJALA-KIRA-24h'!C17,'26.09 KIRA-KYALIWAJALA-24h'!C17,'29.09 Kyaliwajala-Kira'!C17)</f>
        <v>32.428571428571431</v>
      </c>
      <c r="D17" s="48">
        <f>AVERAGE('23.09 Kyaliwajalla-Kira'!D17,'24.09 Kyaliwajalla-Kira'!D17,'25.09 Kyaliwajala-Kira'!D17,'27.09 Kyaliwajala-Kira'!D17,'28.09 KYALIWAJALA-KIRA-24h'!D17,'26.09 KIRA-KYALIWAJALA-24h'!D17,'29.09 Kyaliwajala-Kira'!D17)</f>
        <v>21</v>
      </c>
      <c r="E17" s="48">
        <f>AVERAGE('23.09 Kyaliwajalla-Kira'!E17,'24.09 Kyaliwajalla-Kira'!E17,'25.09 Kyaliwajala-Kira'!E17,'27.09 Kyaliwajala-Kira'!E17,'28.09 KYALIWAJALA-KIRA-24h'!E17,'26.09 KIRA-KYALIWAJALA-24h'!E17,'29.09 Kyaliwajala-Kira'!E17)</f>
        <v>6.5714285714285712</v>
      </c>
      <c r="F17" s="48">
        <f>AVERAGE('23.09 Kyaliwajalla-Kira'!F17,'24.09 Kyaliwajalla-Kira'!F17,'25.09 Kyaliwajala-Kira'!F17,'27.09 Kyaliwajala-Kira'!F17,'28.09 KYALIWAJALA-KIRA-24h'!F17,'26.09 KIRA-KYALIWAJALA-24h'!F17,'29.09 Kyaliwajala-Kira'!F17)</f>
        <v>5.5714285714285712</v>
      </c>
      <c r="G17" s="48">
        <f>AVERAGE('23.09 Kyaliwajalla-Kira'!G17,'24.09 Kyaliwajalla-Kira'!G17,'25.09 Kyaliwajala-Kira'!G17,'27.09 Kyaliwajala-Kira'!G17,'28.09 KYALIWAJALA-KIRA-24h'!G17,'26.09 KIRA-KYALIWAJALA-24h'!G17,'29.09 Kyaliwajala-Kira'!G17)</f>
        <v>0</v>
      </c>
      <c r="H17" s="48">
        <f>AVERAGE('23.09 Kyaliwajalla-Kira'!H17,'24.09 Kyaliwajalla-Kira'!H17,'25.09 Kyaliwajala-Kira'!H17,'27.09 Kyaliwajala-Kira'!H17,'28.09 KYALIWAJALA-KIRA-24h'!H17,'26.09 KIRA-KYALIWAJALA-24h'!H17,'29.09 Kyaliwajala-Kira'!H17)</f>
        <v>0</v>
      </c>
      <c r="I17" s="48">
        <f>AVERAGE('23.09 Kyaliwajalla-Kira'!I17,'24.09 Kyaliwajalla-Kira'!I17,'25.09 Kyaliwajala-Kira'!I17,'27.09 Kyaliwajala-Kira'!I17,'28.09 KYALIWAJALA-KIRA-24h'!I17,'26.09 KIRA-KYALIWAJALA-24h'!I17,'29.09 Kyaliwajala-Kira'!I17)</f>
        <v>5.2857142857142856</v>
      </c>
      <c r="J17" s="48">
        <f>AVERAGE('23.09 Kyaliwajalla-Kira'!J17,'24.09 Kyaliwajalla-Kira'!J17,'25.09 Kyaliwajala-Kira'!J17,'27.09 Kyaliwajala-Kira'!J17,'28.09 KYALIWAJALA-KIRA-24h'!J17,'26.09 KIRA-KYALIWAJALA-24h'!J17,'29.09 Kyaliwajala-Kira'!J17)</f>
        <v>1.1428571428571428</v>
      </c>
      <c r="K17" s="48">
        <f>AVERAGE('23.09 Kyaliwajalla-Kira'!K17,'24.09 Kyaliwajalla-Kira'!K17,'25.09 Kyaliwajala-Kira'!K17,'27.09 Kyaliwajala-Kira'!K17,'28.09 KYALIWAJALA-KIRA-24h'!K17,'26.09 KIRA-KYALIWAJALA-24h'!K17,'29.09 Kyaliwajala-Kira'!K17)</f>
        <v>1</v>
      </c>
      <c r="L17" s="48">
        <f>AVERAGE('23.09 Kyaliwajalla-Kira'!L17,'24.09 Kyaliwajalla-Kira'!L17,'25.09 Kyaliwajala-Kira'!L17,'27.09 Kyaliwajala-Kira'!L17,'28.09 KYALIWAJALA-KIRA-24h'!L17,'26.09 KIRA-KYALIWAJALA-24h'!L17,'29.09 Kyaliwajala-Kira'!L17)</f>
        <v>0</v>
      </c>
      <c r="M17" s="48">
        <f>AVERAGE('23.09 Kyaliwajalla-Kira'!M17,'24.09 Kyaliwajalla-Kira'!M17,'25.09 Kyaliwajala-Kira'!M17,'27.09 Kyaliwajala-Kira'!M17,'28.09 KYALIWAJALA-KIRA-24h'!M17,'26.09 KIRA-KYALIWAJALA-24h'!M17,'29.09 Kyaliwajala-Kira'!M17)</f>
        <v>84.142857142857139</v>
      </c>
      <c r="N17" s="48">
        <f>AVERAGE('23.09 Kyaliwajalla-Kira'!N17,'24.09 Kyaliwajalla-Kira'!N17,'25.09 Kyaliwajala-Kira'!N17,'27.09 Kyaliwajala-Kira'!N17,'28.09 KYALIWAJALA-KIRA-24h'!N17,'26.09 KIRA-KYALIWAJALA-24h'!N17,'29.09 Kyaliwajala-Kira'!N17)</f>
        <v>0</v>
      </c>
      <c r="O17" s="15">
        <f t="shared" si="0"/>
        <v>73</v>
      </c>
      <c r="P17" s="15">
        <f t="shared" si="1"/>
        <v>157.14285714285714</v>
      </c>
      <c r="R17" s="1" t="s">
        <v>13</v>
      </c>
      <c r="S17" s="17">
        <f t="shared" ref="S17:AF17" si="9">SUM(C38:C41)</f>
        <v>114.28571428571428</v>
      </c>
      <c r="T17" s="17">
        <f t="shared" si="9"/>
        <v>54.714285714285708</v>
      </c>
      <c r="U17" s="17">
        <f t="shared" si="9"/>
        <v>25.857142857142858</v>
      </c>
      <c r="V17" s="17">
        <f t="shared" si="9"/>
        <v>18.857142857142858</v>
      </c>
      <c r="W17" s="17">
        <f t="shared" si="9"/>
        <v>1.2857142857142856</v>
      </c>
      <c r="X17" s="17">
        <f t="shared" si="9"/>
        <v>0.2857142857142857</v>
      </c>
      <c r="Y17" s="17">
        <f t="shared" si="9"/>
        <v>25.714285714285715</v>
      </c>
      <c r="Z17" s="17">
        <f t="shared" si="9"/>
        <v>8.7142857142857153</v>
      </c>
      <c r="AA17" s="17">
        <f t="shared" si="9"/>
        <v>4.1428571428571432</v>
      </c>
      <c r="AB17" s="17">
        <f t="shared" si="9"/>
        <v>0.42857142857142855</v>
      </c>
      <c r="AC17" s="17">
        <f t="shared" si="9"/>
        <v>230.14285714285714</v>
      </c>
      <c r="AD17" s="17">
        <f t="shared" si="9"/>
        <v>0</v>
      </c>
      <c r="AE17" s="30">
        <f t="shared" si="9"/>
        <v>254.28571428571428</v>
      </c>
      <c r="AF17" s="30">
        <f t="shared" si="9"/>
        <v>484.42857142857139</v>
      </c>
    </row>
    <row r="18" spans="2:32" ht="23.1" customHeight="1" x14ac:dyDescent="0.25">
      <c r="B18" s="22" t="s">
        <v>45</v>
      </c>
      <c r="C18" s="48">
        <f>AVERAGE('23.09 Kyaliwajalla-Kira'!C18,'24.09 Kyaliwajalla-Kira'!C18,'25.09 Kyaliwajala-Kira'!C18,'27.09 Kyaliwajala-Kira'!C18,'28.09 KYALIWAJALA-KIRA-24h'!C18,'26.09 KIRA-KYALIWAJALA-24h'!C18,'29.09 Kyaliwajala-Kira'!C18)</f>
        <v>29.142857142857142</v>
      </c>
      <c r="D18" s="48">
        <f>AVERAGE('23.09 Kyaliwajalla-Kira'!D18,'24.09 Kyaliwajalla-Kira'!D18,'25.09 Kyaliwajala-Kira'!D18,'27.09 Kyaliwajala-Kira'!D18,'28.09 KYALIWAJALA-KIRA-24h'!D18,'26.09 KIRA-KYALIWAJALA-24h'!D18,'29.09 Kyaliwajala-Kira'!D18)</f>
        <v>16.571428571428573</v>
      </c>
      <c r="E18" s="48">
        <f>AVERAGE('23.09 Kyaliwajalla-Kira'!E18,'24.09 Kyaliwajalla-Kira'!E18,'25.09 Kyaliwajala-Kira'!E18,'27.09 Kyaliwajala-Kira'!E18,'28.09 KYALIWAJALA-KIRA-24h'!E18,'26.09 KIRA-KYALIWAJALA-24h'!E18,'29.09 Kyaliwajala-Kira'!E18)</f>
        <v>6.2857142857142856</v>
      </c>
      <c r="F18" s="48">
        <f>AVERAGE('23.09 Kyaliwajalla-Kira'!F18,'24.09 Kyaliwajalla-Kira'!F18,'25.09 Kyaliwajala-Kira'!F18,'27.09 Kyaliwajala-Kira'!F18,'28.09 KYALIWAJALA-KIRA-24h'!F18,'26.09 KIRA-KYALIWAJALA-24h'!F18,'29.09 Kyaliwajala-Kira'!F18)</f>
        <v>7.2857142857142856</v>
      </c>
      <c r="G18" s="48">
        <f>AVERAGE('23.09 Kyaliwajalla-Kira'!G18,'24.09 Kyaliwajalla-Kira'!G18,'25.09 Kyaliwajala-Kira'!G18,'27.09 Kyaliwajala-Kira'!G18,'28.09 KYALIWAJALA-KIRA-24h'!G18,'26.09 KIRA-KYALIWAJALA-24h'!G18,'29.09 Kyaliwajala-Kira'!G18)</f>
        <v>0</v>
      </c>
      <c r="H18" s="48">
        <f>AVERAGE('23.09 Kyaliwajalla-Kira'!H18,'24.09 Kyaliwajalla-Kira'!H18,'25.09 Kyaliwajala-Kira'!H18,'27.09 Kyaliwajala-Kira'!H18,'28.09 KYALIWAJALA-KIRA-24h'!H18,'26.09 KIRA-KYALIWAJALA-24h'!H18,'29.09 Kyaliwajala-Kira'!H18)</f>
        <v>0.2857142857142857</v>
      </c>
      <c r="I18" s="48">
        <f>AVERAGE('23.09 Kyaliwajalla-Kira'!I18,'24.09 Kyaliwajalla-Kira'!I18,'25.09 Kyaliwajala-Kira'!I18,'27.09 Kyaliwajala-Kira'!I18,'28.09 KYALIWAJALA-KIRA-24h'!I18,'26.09 KIRA-KYALIWAJALA-24h'!I18,'29.09 Kyaliwajala-Kira'!I18)</f>
        <v>3.1428571428571428</v>
      </c>
      <c r="J18" s="48">
        <f>AVERAGE('23.09 Kyaliwajalla-Kira'!J18,'24.09 Kyaliwajalla-Kira'!J18,'25.09 Kyaliwajala-Kira'!J18,'27.09 Kyaliwajala-Kira'!J18,'28.09 KYALIWAJALA-KIRA-24h'!J18,'26.09 KIRA-KYALIWAJALA-24h'!J18,'29.09 Kyaliwajala-Kira'!J18)</f>
        <v>1.1428571428571428</v>
      </c>
      <c r="K18" s="48">
        <f>AVERAGE('23.09 Kyaliwajalla-Kira'!K18,'24.09 Kyaliwajalla-Kira'!K18,'25.09 Kyaliwajala-Kira'!K18,'27.09 Kyaliwajala-Kira'!K18,'28.09 KYALIWAJALA-KIRA-24h'!K18,'26.09 KIRA-KYALIWAJALA-24h'!K18,'29.09 Kyaliwajala-Kira'!K18)</f>
        <v>0.7142857142857143</v>
      </c>
      <c r="L18" s="48">
        <f>AVERAGE('23.09 Kyaliwajalla-Kira'!L18,'24.09 Kyaliwajalla-Kira'!L18,'25.09 Kyaliwajala-Kira'!L18,'27.09 Kyaliwajala-Kira'!L18,'28.09 KYALIWAJALA-KIRA-24h'!L18,'26.09 KIRA-KYALIWAJALA-24h'!L18,'29.09 Kyaliwajala-Kira'!L18)</f>
        <v>0.2857142857142857</v>
      </c>
      <c r="M18" s="48">
        <f>AVERAGE('23.09 Kyaliwajalla-Kira'!M18,'24.09 Kyaliwajalla-Kira'!M18,'25.09 Kyaliwajala-Kira'!M18,'27.09 Kyaliwajala-Kira'!M18,'28.09 KYALIWAJALA-KIRA-24h'!M18,'26.09 KIRA-KYALIWAJALA-24h'!M18,'29.09 Kyaliwajala-Kira'!M18)</f>
        <v>85</v>
      </c>
      <c r="N18" s="48">
        <f>AVERAGE('23.09 Kyaliwajalla-Kira'!N18,'24.09 Kyaliwajalla-Kira'!N18,'25.09 Kyaliwajala-Kira'!N18,'27.09 Kyaliwajala-Kira'!N18,'28.09 KYALIWAJALA-KIRA-24h'!N18,'26.09 KIRA-KYALIWAJALA-24h'!N18,'29.09 Kyaliwajala-Kira'!N18)</f>
        <v>0</v>
      </c>
      <c r="O18" s="15">
        <f t="shared" si="0"/>
        <v>64.857142857142861</v>
      </c>
      <c r="P18" s="15">
        <f t="shared" si="1"/>
        <v>149.85714285714286</v>
      </c>
      <c r="R18" s="1" t="s">
        <v>14</v>
      </c>
      <c r="S18" s="17">
        <f t="shared" ref="S18:AF18" si="10">SUM(C42:C45)</f>
        <v>127.57142857142856</v>
      </c>
      <c r="T18" s="17">
        <f t="shared" si="10"/>
        <v>73.142857142857139</v>
      </c>
      <c r="U18" s="17">
        <f t="shared" si="10"/>
        <v>26</v>
      </c>
      <c r="V18" s="17">
        <f t="shared" si="10"/>
        <v>24.428571428571427</v>
      </c>
      <c r="W18" s="17">
        <f t="shared" si="10"/>
        <v>0.85714285714285698</v>
      </c>
      <c r="X18" s="17">
        <f t="shared" si="10"/>
        <v>0.2857142857142857</v>
      </c>
      <c r="Y18" s="17">
        <f t="shared" si="10"/>
        <v>18.714285714285715</v>
      </c>
      <c r="Z18" s="17">
        <f t="shared" si="10"/>
        <v>5.1428571428571423</v>
      </c>
      <c r="AA18" s="17">
        <f t="shared" si="10"/>
        <v>2.7142857142857144</v>
      </c>
      <c r="AB18" s="17">
        <f t="shared" si="10"/>
        <v>1.714285714285714</v>
      </c>
      <c r="AC18" s="17">
        <f t="shared" si="10"/>
        <v>235.57142857142858</v>
      </c>
      <c r="AD18" s="17">
        <f t="shared" si="10"/>
        <v>0</v>
      </c>
      <c r="AE18" s="30">
        <f t="shared" si="10"/>
        <v>280.57142857142856</v>
      </c>
      <c r="AF18" s="30">
        <f t="shared" si="10"/>
        <v>516.14285714285711</v>
      </c>
    </row>
    <row r="19" spans="2:32" ht="23.1" customHeight="1" x14ac:dyDescent="0.25">
      <c r="B19" s="22" t="s">
        <v>46</v>
      </c>
      <c r="C19" s="48">
        <f>AVERAGE('23.09 Kyaliwajalla-Kira'!C19,'24.09 Kyaliwajalla-Kira'!C19,'25.09 Kyaliwajala-Kira'!C19,'27.09 Kyaliwajala-Kira'!C19,'28.09 KYALIWAJALA-KIRA-24h'!C19,'26.09 KIRA-KYALIWAJALA-24h'!C19,'29.09 Kyaliwajala-Kira'!C19)</f>
        <v>34.714285714285715</v>
      </c>
      <c r="D19" s="48">
        <f>AVERAGE('23.09 Kyaliwajalla-Kira'!D19,'24.09 Kyaliwajalla-Kira'!D19,'25.09 Kyaliwajala-Kira'!D19,'27.09 Kyaliwajala-Kira'!D19,'28.09 KYALIWAJALA-KIRA-24h'!D19,'26.09 KIRA-KYALIWAJALA-24h'!D19,'29.09 Kyaliwajala-Kira'!D19)</f>
        <v>12.428571428571429</v>
      </c>
      <c r="E19" s="48">
        <f>AVERAGE('23.09 Kyaliwajalla-Kira'!E19,'24.09 Kyaliwajalla-Kira'!E19,'25.09 Kyaliwajala-Kira'!E19,'27.09 Kyaliwajala-Kira'!E19,'28.09 KYALIWAJALA-KIRA-24h'!E19,'26.09 KIRA-KYALIWAJALA-24h'!E19,'29.09 Kyaliwajala-Kira'!E19)</f>
        <v>3.8571428571428572</v>
      </c>
      <c r="F19" s="48">
        <f>AVERAGE('23.09 Kyaliwajalla-Kira'!F19,'24.09 Kyaliwajalla-Kira'!F19,'25.09 Kyaliwajala-Kira'!F19,'27.09 Kyaliwajala-Kira'!F19,'28.09 KYALIWAJALA-KIRA-24h'!F19,'26.09 KIRA-KYALIWAJALA-24h'!F19,'29.09 Kyaliwajala-Kira'!F19)</f>
        <v>5</v>
      </c>
      <c r="G19" s="48">
        <f>AVERAGE('23.09 Kyaliwajalla-Kira'!G19,'24.09 Kyaliwajalla-Kira'!G19,'25.09 Kyaliwajala-Kira'!G19,'27.09 Kyaliwajala-Kira'!G19,'28.09 KYALIWAJALA-KIRA-24h'!G19,'26.09 KIRA-KYALIWAJALA-24h'!G19,'29.09 Kyaliwajala-Kira'!G19)</f>
        <v>0.2857142857142857</v>
      </c>
      <c r="H19" s="48">
        <f>AVERAGE('23.09 Kyaliwajalla-Kira'!H19,'24.09 Kyaliwajalla-Kira'!H19,'25.09 Kyaliwajala-Kira'!H19,'27.09 Kyaliwajala-Kira'!H19,'28.09 KYALIWAJALA-KIRA-24h'!H19,'26.09 KIRA-KYALIWAJALA-24h'!H19,'29.09 Kyaliwajala-Kira'!H19)</f>
        <v>0</v>
      </c>
      <c r="I19" s="48">
        <f>AVERAGE('23.09 Kyaliwajalla-Kira'!I19,'24.09 Kyaliwajalla-Kira'!I19,'25.09 Kyaliwajala-Kira'!I19,'27.09 Kyaliwajala-Kira'!I19,'28.09 KYALIWAJALA-KIRA-24h'!I19,'26.09 KIRA-KYALIWAJALA-24h'!I19,'29.09 Kyaliwajala-Kira'!I19)</f>
        <v>6.1428571428571432</v>
      </c>
      <c r="J19" s="48">
        <f>AVERAGE('23.09 Kyaliwajalla-Kira'!J19,'24.09 Kyaliwajalla-Kira'!J19,'25.09 Kyaliwajala-Kira'!J19,'27.09 Kyaliwajala-Kira'!J19,'28.09 KYALIWAJALA-KIRA-24h'!J19,'26.09 KIRA-KYALIWAJALA-24h'!J19,'29.09 Kyaliwajala-Kira'!J19)</f>
        <v>0.42857142857142855</v>
      </c>
      <c r="K19" s="48">
        <f>AVERAGE('23.09 Kyaliwajalla-Kira'!K19,'24.09 Kyaliwajalla-Kira'!K19,'25.09 Kyaliwajala-Kira'!K19,'27.09 Kyaliwajala-Kira'!K19,'28.09 KYALIWAJALA-KIRA-24h'!K19,'26.09 KIRA-KYALIWAJALA-24h'!K19,'29.09 Kyaliwajala-Kira'!K19)</f>
        <v>1</v>
      </c>
      <c r="L19" s="48">
        <f>AVERAGE('23.09 Kyaliwajalla-Kira'!L19,'24.09 Kyaliwajalla-Kira'!L19,'25.09 Kyaliwajala-Kira'!L19,'27.09 Kyaliwajala-Kira'!L19,'28.09 KYALIWAJALA-KIRA-24h'!L19,'26.09 KIRA-KYALIWAJALA-24h'!L19,'29.09 Kyaliwajala-Kira'!L19)</f>
        <v>0.14285714285714285</v>
      </c>
      <c r="M19" s="48">
        <f>AVERAGE('23.09 Kyaliwajalla-Kira'!M19,'24.09 Kyaliwajalla-Kira'!M19,'25.09 Kyaliwajala-Kira'!M19,'27.09 Kyaliwajala-Kira'!M19,'28.09 KYALIWAJALA-KIRA-24h'!M19,'26.09 KIRA-KYALIWAJALA-24h'!M19,'29.09 Kyaliwajala-Kira'!M19)</f>
        <v>77.285714285714292</v>
      </c>
      <c r="N19" s="48">
        <f>AVERAGE('23.09 Kyaliwajalla-Kira'!N19,'24.09 Kyaliwajalla-Kira'!N19,'25.09 Kyaliwajala-Kira'!N19,'27.09 Kyaliwajala-Kira'!N19,'28.09 KYALIWAJALA-KIRA-24h'!N19,'26.09 KIRA-KYALIWAJALA-24h'!N19,'29.09 Kyaliwajala-Kira'!N19)</f>
        <v>0</v>
      </c>
      <c r="O19" s="15">
        <f t="shared" si="0"/>
        <v>64</v>
      </c>
      <c r="P19" s="15">
        <f t="shared" si="1"/>
        <v>141.28571428571428</v>
      </c>
      <c r="R19" s="1" t="s">
        <v>15</v>
      </c>
      <c r="S19" s="17">
        <f t="shared" ref="S19:AF19" si="11">SUM(C46:C49)</f>
        <v>158</v>
      </c>
      <c r="T19" s="17">
        <f t="shared" si="11"/>
        <v>115.14285714285714</v>
      </c>
      <c r="U19" s="17">
        <f t="shared" si="11"/>
        <v>27.142857142857142</v>
      </c>
      <c r="V19" s="17">
        <f t="shared" si="11"/>
        <v>36.285714285714285</v>
      </c>
      <c r="W19" s="17">
        <f t="shared" si="11"/>
        <v>1.5714285714285712</v>
      </c>
      <c r="X19" s="17">
        <f t="shared" si="11"/>
        <v>0.2857142857142857</v>
      </c>
      <c r="Y19" s="17">
        <f t="shared" si="11"/>
        <v>18.714285714285715</v>
      </c>
      <c r="Z19" s="17">
        <f t="shared" si="11"/>
        <v>6.9999999999999991</v>
      </c>
      <c r="AA19" s="17">
        <f t="shared" si="11"/>
        <v>1.9999999999999998</v>
      </c>
      <c r="AB19" s="17">
        <f t="shared" si="11"/>
        <v>0.5714285714285714</v>
      </c>
      <c r="AC19" s="17">
        <f t="shared" si="11"/>
        <v>282</v>
      </c>
      <c r="AD19" s="17">
        <f t="shared" si="11"/>
        <v>0.14285714285714285</v>
      </c>
      <c r="AE19" s="30">
        <f t="shared" si="11"/>
        <v>366.85714285714289</v>
      </c>
      <c r="AF19" s="30">
        <f t="shared" si="11"/>
        <v>648.85714285714289</v>
      </c>
    </row>
    <row r="20" spans="2:32" ht="23.1" customHeight="1" x14ac:dyDescent="0.25">
      <c r="B20" s="22" t="s">
        <v>47</v>
      </c>
      <c r="C20" s="48">
        <f>AVERAGE('23.09 Kyaliwajalla-Kira'!C20,'24.09 Kyaliwajalla-Kira'!C20,'25.09 Kyaliwajala-Kira'!C20,'27.09 Kyaliwajala-Kira'!C20,'28.09 KYALIWAJALA-KIRA-24h'!C20,'26.09 KIRA-KYALIWAJALA-24h'!C20,'29.09 Kyaliwajala-Kira'!C20)</f>
        <v>29.857142857142858</v>
      </c>
      <c r="D20" s="48">
        <f>AVERAGE('23.09 Kyaliwajalla-Kira'!D20,'24.09 Kyaliwajalla-Kira'!D20,'25.09 Kyaliwajala-Kira'!D20,'27.09 Kyaliwajala-Kira'!D20,'28.09 KYALIWAJALA-KIRA-24h'!D20,'26.09 KIRA-KYALIWAJALA-24h'!D20,'29.09 Kyaliwajala-Kira'!D20)</f>
        <v>16</v>
      </c>
      <c r="E20" s="48">
        <f>AVERAGE('23.09 Kyaliwajalla-Kira'!E20,'24.09 Kyaliwajalla-Kira'!E20,'25.09 Kyaliwajala-Kira'!E20,'27.09 Kyaliwajala-Kira'!E20,'28.09 KYALIWAJALA-KIRA-24h'!E20,'26.09 KIRA-KYALIWAJALA-24h'!E20,'29.09 Kyaliwajala-Kira'!E20)</f>
        <v>6.2857142857142856</v>
      </c>
      <c r="F20" s="48">
        <f>AVERAGE('23.09 Kyaliwajalla-Kira'!F20,'24.09 Kyaliwajalla-Kira'!F20,'25.09 Kyaliwajala-Kira'!F20,'27.09 Kyaliwajala-Kira'!F20,'28.09 KYALIWAJALA-KIRA-24h'!F20,'26.09 KIRA-KYALIWAJALA-24h'!F20,'29.09 Kyaliwajala-Kira'!F20)</f>
        <v>5.5714285714285712</v>
      </c>
      <c r="G20" s="48">
        <f>AVERAGE('23.09 Kyaliwajalla-Kira'!G20,'24.09 Kyaliwajalla-Kira'!G20,'25.09 Kyaliwajala-Kira'!G20,'27.09 Kyaliwajala-Kira'!G20,'28.09 KYALIWAJALA-KIRA-24h'!G20,'26.09 KIRA-KYALIWAJALA-24h'!G20,'29.09 Kyaliwajala-Kira'!G20)</f>
        <v>0.2857142857142857</v>
      </c>
      <c r="H20" s="48">
        <f>AVERAGE('23.09 Kyaliwajalla-Kira'!H20,'24.09 Kyaliwajalla-Kira'!H20,'25.09 Kyaliwajala-Kira'!H20,'27.09 Kyaliwajala-Kira'!H20,'28.09 KYALIWAJALA-KIRA-24h'!H20,'26.09 KIRA-KYALIWAJALA-24h'!H20,'29.09 Kyaliwajala-Kira'!H20)</f>
        <v>0</v>
      </c>
      <c r="I20" s="48">
        <f>AVERAGE('23.09 Kyaliwajalla-Kira'!I20,'24.09 Kyaliwajalla-Kira'!I20,'25.09 Kyaliwajala-Kira'!I20,'27.09 Kyaliwajala-Kira'!I20,'28.09 KYALIWAJALA-KIRA-24h'!I20,'26.09 KIRA-KYALIWAJALA-24h'!I20,'29.09 Kyaliwajala-Kira'!I20)</f>
        <v>4.5714285714285712</v>
      </c>
      <c r="J20" s="48">
        <f>AVERAGE('23.09 Kyaliwajalla-Kira'!J20,'24.09 Kyaliwajalla-Kira'!J20,'25.09 Kyaliwajala-Kira'!J20,'27.09 Kyaliwajala-Kira'!J20,'28.09 KYALIWAJALA-KIRA-24h'!J20,'26.09 KIRA-KYALIWAJALA-24h'!J20,'29.09 Kyaliwajala-Kira'!J20)</f>
        <v>0.5714285714285714</v>
      </c>
      <c r="K20" s="48">
        <f>AVERAGE('23.09 Kyaliwajalla-Kira'!K20,'24.09 Kyaliwajalla-Kira'!K20,'25.09 Kyaliwajala-Kira'!K20,'27.09 Kyaliwajala-Kira'!K20,'28.09 KYALIWAJALA-KIRA-24h'!K20,'26.09 KIRA-KYALIWAJALA-24h'!K20,'29.09 Kyaliwajala-Kira'!K20)</f>
        <v>0.7142857142857143</v>
      </c>
      <c r="L20" s="48">
        <f>AVERAGE('23.09 Kyaliwajalla-Kira'!L20,'24.09 Kyaliwajalla-Kira'!L20,'25.09 Kyaliwajala-Kira'!L20,'27.09 Kyaliwajala-Kira'!L20,'28.09 KYALIWAJALA-KIRA-24h'!L20,'26.09 KIRA-KYALIWAJALA-24h'!L20,'29.09 Kyaliwajala-Kira'!L20)</f>
        <v>0.14285714285714285</v>
      </c>
      <c r="M20" s="48">
        <f>AVERAGE('23.09 Kyaliwajalla-Kira'!M20,'24.09 Kyaliwajalla-Kira'!M20,'25.09 Kyaliwajala-Kira'!M20,'27.09 Kyaliwajala-Kira'!M20,'28.09 KYALIWAJALA-KIRA-24h'!M20,'26.09 KIRA-KYALIWAJALA-24h'!M20,'29.09 Kyaliwajala-Kira'!M20)</f>
        <v>87.428571428571431</v>
      </c>
      <c r="N20" s="48">
        <f>AVERAGE('23.09 Kyaliwajalla-Kira'!N20,'24.09 Kyaliwajalla-Kira'!N20,'25.09 Kyaliwajala-Kira'!N20,'27.09 Kyaliwajala-Kira'!N20,'28.09 KYALIWAJALA-KIRA-24h'!N20,'26.09 KIRA-KYALIWAJALA-24h'!N20,'29.09 Kyaliwajala-Kira'!N20)</f>
        <v>0.14285714285714285</v>
      </c>
      <c r="O20" s="15">
        <f t="shared" si="0"/>
        <v>64.142857142857139</v>
      </c>
      <c r="P20" s="15">
        <f t="shared" si="1"/>
        <v>151.57142857142858</v>
      </c>
      <c r="R20" s="1" t="s">
        <v>16</v>
      </c>
      <c r="S20" s="17">
        <f t="shared" ref="S20:AF20" si="12">SUM(C50:C53)</f>
        <v>158.14285714285714</v>
      </c>
      <c r="T20" s="17">
        <f t="shared" si="12"/>
        <v>100.57142857142858</v>
      </c>
      <c r="U20" s="17">
        <f t="shared" si="12"/>
        <v>27.857142857142858</v>
      </c>
      <c r="V20" s="17">
        <f t="shared" si="12"/>
        <v>35.714285714285715</v>
      </c>
      <c r="W20" s="17">
        <f t="shared" si="12"/>
        <v>1.714285714285714</v>
      </c>
      <c r="X20" s="17">
        <f t="shared" si="12"/>
        <v>0.14285714285714285</v>
      </c>
      <c r="Y20" s="17">
        <f t="shared" si="12"/>
        <v>15.571428571428571</v>
      </c>
      <c r="Z20" s="17">
        <f t="shared" si="12"/>
        <v>3.4285714285714288</v>
      </c>
      <c r="AA20" s="17">
        <f t="shared" si="12"/>
        <v>1</v>
      </c>
      <c r="AB20" s="17">
        <f t="shared" si="12"/>
        <v>0.2857142857142857</v>
      </c>
      <c r="AC20" s="17">
        <f t="shared" si="12"/>
        <v>271.42857142857144</v>
      </c>
      <c r="AD20" s="17">
        <f t="shared" si="12"/>
        <v>0</v>
      </c>
      <c r="AE20" s="30">
        <f t="shared" si="12"/>
        <v>344.42857142857144</v>
      </c>
      <c r="AF20" s="30">
        <f t="shared" si="12"/>
        <v>615.85714285714289</v>
      </c>
    </row>
    <row r="21" spans="2:32" ht="23.1" customHeight="1" x14ac:dyDescent="0.25">
      <c r="B21" s="22" t="s">
        <v>48</v>
      </c>
      <c r="C21" s="48">
        <f>AVERAGE('23.09 Kyaliwajalla-Kira'!C21,'24.09 Kyaliwajalla-Kira'!C21,'25.09 Kyaliwajala-Kira'!C21,'27.09 Kyaliwajala-Kira'!C21,'28.09 KYALIWAJALA-KIRA-24h'!C21,'26.09 KIRA-KYALIWAJALA-24h'!C21,'29.09 Kyaliwajala-Kira'!C21)</f>
        <v>32.571428571428569</v>
      </c>
      <c r="D21" s="48">
        <f>AVERAGE('23.09 Kyaliwajalla-Kira'!D21,'24.09 Kyaliwajalla-Kira'!D21,'25.09 Kyaliwajala-Kira'!D21,'27.09 Kyaliwajala-Kira'!D21,'28.09 KYALIWAJALA-KIRA-24h'!D21,'26.09 KIRA-KYALIWAJALA-24h'!D21,'29.09 Kyaliwajala-Kira'!D21)</f>
        <v>20.428571428571427</v>
      </c>
      <c r="E21" s="48">
        <f>AVERAGE('23.09 Kyaliwajalla-Kira'!E21,'24.09 Kyaliwajalla-Kira'!E21,'25.09 Kyaliwajala-Kira'!E21,'27.09 Kyaliwajala-Kira'!E21,'28.09 KYALIWAJALA-KIRA-24h'!E21,'26.09 KIRA-KYALIWAJALA-24h'!E21,'29.09 Kyaliwajala-Kira'!E21)</f>
        <v>6.8571428571428568</v>
      </c>
      <c r="F21" s="48">
        <f>AVERAGE('23.09 Kyaliwajalla-Kira'!F21,'24.09 Kyaliwajalla-Kira'!F21,'25.09 Kyaliwajala-Kira'!F21,'27.09 Kyaliwajala-Kira'!F21,'28.09 KYALIWAJALA-KIRA-24h'!F21,'26.09 KIRA-KYALIWAJALA-24h'!F21,'29.09 Kyaliwajala-Kira'!F21)</f>
        <v>8.8571428571428577</v>
      </c>
      <c r="G21" s="48">
        <f>AVERAGE('23.09 Kyaliwajalla-Kira'!G21,'24.09 Kyaliwajalla-Kira'!G21,'25.09 Kyaliwajala-Kira'!G21,'27.09 Kyaliwajala-Kira'!G21,'28.09 KYALIWAJALA-KIRA-24h'!G21,'26.09 KIRA-KYALIWAJALA-24h'!G21,'29.09 Kyaliwajala-Kira'!G21)</f>
        <v>0</v>
      </c>
      <c r="H21" s="48">
        <f>AVERAGE('23.09 Kyaliwajalla-Kira'!H21,'24.09 Kyaliwajalla-Kira'!H21,'25.09 Kyaliwajala-Kira'!H21,'27.09 Kyaliwajala-Kira'!H21,'28.09 KYALIWAJALA-KIRA-24h'!H21,'26.09 KIRA-KYALIWAJALA-24h'!H21,'29.09 Kyaliwajala-Kira'!H21)</f>
        <v>0.42857142857142855</v>
      </c>
      <c r="I21" s="48">
        <f>AVERAGE('23.09 Kyaliwajalla-Kira'!I21,'24.09 Kyaliwajalla-Kira'!I21,'25.09 Kyaliwajala-Kira'!I21,'27.09 Kyaliwajala-Kira'!I21,'28.09 KYALIWAJALA-KIRA-24h'!I21,'26.09 KIRA-KYALIWAJALA-24h'!I21,'29.09 Kyaliwajala-Kira'!I21)</f>
        <v>5.4285714285714288</v>
      </c>
      <c r="J21" s="48">
        <f>AVERAGE('23.09 Kyaliwajalla-Kira'!J21,'24.09 Kyaliwajalla-Kira'!J21,'25.09 Kyaliwajala-Kira'!J21,'27.09 Kyaliwajala-Kira'!J21,'28.09 KYALIWAJALA-KIRA-24h'!J21,'26.09 KIRA-KYALIWAJALA-24h'!J21,'29.09 Kyaliwajala-Kira'!J21)</f>
        <v>1</v>
      </c>
      <c r="K21" s="48">
        <f>AVERAGE('23.09 Kyaliwajalla-Kira'!K21,'24.09 Kyaliwajalla-Kira'!K21,'25.09 Kyaliwajala-Kira'!K21,'27.09 Kyaliwajala-Kira'!K21,'28.09 KYALIWAJALA-KIRA-24h'!K21,'26.09 KIRA-KYALIWAJALA-24h'!K21,'29.09 Kyaliwajala-Kira'!K21)</f>
        <v>0.7142857142857143</v>
      </c>
      <c r="L21" s="48">
        <f>AVERAGE('23.09 Kyaliwajalla-Kira'!L21,'24.09 Kyaliwajalla-Kira'!L21,'25.09 Kyaliwajala-Kira'!L21,'27.09 Kyaliwajala-Kira'!L21,'28.09 KYALIWAJALA-KIRA-24h'!L21,'26.09 KIRA-KYALIWAJALA-24h'!L21,'29.09 Kyaliwajala-Kira'!L21)</f>
        <v>0</v>
      </c>
      <c r="M21" s="48">
        <f>AVERAGE('23.09 Kyaliwajalla-Kira'!M21,'24.09 Kyaliwajalla-Kira'!M21,'25.09 Kyaliwajala-Kira'!M21,'27.09 Kyaliwajala-Kira'!M21,'28.09 KYALIWAJALA-KIRA-24h'!M21,'26.09 KIRA-KYALIWAJALA-24h'!M21,'29.09 Kyaliwajala-Kira'!M21)</f>
        <v>84.142857142857139</v>
      </c>
      <c r="N21" s="48">
        <f>AVERAGE('23.09 Kyaliwajalla-Kira'!N21,'24.09 Kyaliwajalla-Kira'!N21,'25.09 Kyaliwajala-Kira'!N21,'27.09 Kyaliwajala-Kira'!N21,'28.09 KYALIWAJALA-KIRA-24h'!N21,'26.09 KIRA-KYALIWAJALA-24h'!N21,'29.09 Kyaliwajala-Kira'!N21)</f>
        <v>0</v>
      </c>
      <c r="O21" s="15">
        <f t="shared" si="0"/>
        <v>76.285714285714278</v>
      </c>
      <c r="P21" s="15">
        <f t="shared" si="1"/>
        <v>160.42857142857142</v>
      </c>
      <c r="R21" s="35" t="s">
        <v>20</v>
      </c>
      <c r="S21" s="33">
        <f t="shared" ref="S21:AF21" si="13">SUM(C54:C57)</f>
        <v>167.71428571428572</v>
      </c>
      <c r="T21" s="17">
        <f t="shared" si="13"/>
        <v>91.857142857142861</v>
      </c>
      <c r="U21" s="17">
        <f t="shared" si="13"/>
        <v>32.285714285714278</v>
      </c>
      <c r="V21" s="17">
        <f t="shared" si="13"/>
        <v>32.571428571428569</v>
      </c>
      <c r="W21" s="17">
        <f t="shared" si="13"/>
        <v>1.5714285714285714</v>
      </c>
      <c r="X21" s="17">
        <f t="shared" si="13"/>
        <v>0.42857142857142855</v>
      </c>
      <c r="Y21" s="17">
        <f t="shared" si="13"/>
        <v>14.142857142857142</v>
      </c>
      <c r="Z21" s="17">
        <f t="shared" si="13"/>
        <v>3.1428571428571428</v>
      </c>
      <c r="AA21" s="17">
        <f t="shared" si="13"/>
        <v>1.7142857142857142</v>
      </c>
      <c r="AB21" s="17">
        <f t="shared" si="13"/>
        <v>0.42857142857142855</v>
      </c>
      <c r="AC21" s="17">
        <f t="shared" si="13"/>
        <v>293.71428571428567</v>
      </c>
      <c r="AD21" s="17">
        <f t="shared" si="13"/>
        <v>0</v>
      </c>
      <c r="AE21" s="30">
        <f t="shared" si="13"/>
        <v>345.85714285714283</v>
      </c>
      <c r="AF21" s="30">
        <f t="shared" si="13"/>
        <v>639.57142857142856</v>
      </c>
    </row>
    <row r="22" spans="2:32" ht="23.1" customHeight="1" x14ac:dyDescent="0.25">
      <c r="B22" s="22" t="s">
        <v>49</v>
      </c>
      <c r="C22" s="48">
        <f>AVERAGE('23.09 Kyaliwajalla-Kira'!C22,'24.09 Kyaliwajalla-Kira'!C22,'25.09 Kyaliwajala-Kira'!C22,'27.09 Kyaliwajala-Kira'!C22,'28.09 KYALIWAJALA-KIRA-24h'!C22,'26.09 KIRA-KYALIWAJALA-24h'!C22,'29.09 Kyaliwajala-Kira'!C22)</f>
        <v>33.857142857142854</v>
      </c>
      <c r="D22" s="48">
        <f>AVERAGE('23.09 Kyaliwajalla-Kira'!D22,'24.09 Kyaliwajalla-Kira'!D22,'25.09 Kyaliwajala-Kira'!D22,'27.09 Kyaliwajala-Kira'!D22,'28.09 KYALIWAJALA-KIRA-24h'!D22,'26.09 KIRA-KYALIWAJALA-24h'!D22,'29.09 Kyaliwajala-Kira'!D22)</f>
        <v>17.571428571428573</v>
      </c>
      <c r="E22" s="48">
        <f>AVERAGE('23.09 Kyaliwajalla-Kira'!E22,'24.09 Kyaliwajalla-Kira'!E22,'25.09 Kyaliwajala-Kira'!E22,'27.09 Kyaliwajala-Kira'!E22,'28.09 KYALIWAJALA-KIRA-24h'!E22,'26.09 KIRA-KYALIWAJALA-24h'!E22,'29.09 Kyaliwajala-Kira'!E22)</f>
        <v>8.7142857142857135</v>
      </c>
      <c r="F22" s="48">
        <f>AVERAGE('23.09 Kyaliwajalla-Kira'!F22,'24.09 Kyaliwajalla-Kira'!F22,'25.09 Kyaliwajala-Kira'!F22,'27.09 Kyaliwajala-Kira'!F22,'28.09 KYALIWAJALA-KIRA-24h'!F22,'26.09 KIRA-KYALIWAJALA-24h'!F22,'29.09 Kyaliwajala-Kira'!F22)</f>
        <v>7</v>
      </c>
      <c r="G22" s="48">
        <f>AVERAGE('23.09 Kyaliwajalla-Kira'!G22,'24.09 Kyaliwajalla-Kira'!G22,'25.09 Kyaliwajala-Kira'!G22,'27.09 Kyaliwajala-Kira'!G22,'28.09 KYALIWAJALA-KIRA-24h'!G22,'26.09 KIRA-KYALIWAJALA-24h'!G22,'29.09 Kyaliwajala-Kira'!G22)</f>
        <v>0</v>
      </c>
      <c r="H22" s="48">
        <f>AVERAGE('23.09 Kyaliwajalla-Kira'!H22,'24.09 Kyaliwajalla-Kira'!H22,'25.09 Kyaliwajala-Kira'!H22,'27.09 Kyaliwajala-Kira'!H22,'28.09 KYALIWAJALA-KIRA-24h'!H22,'26.09 KIRA-KYALIWAJALA-24h'!H22,'29.09 Kyaliwajala-Kira'!H22)</f>
        <v>0</v>
      </c>
      <c r="I22" s="48">
        <f>AVERAGE('23.09 Kyaliwajalla-Kira'!I22,'24.09 Kyaliwajalla-Kira'!I22,'25.09 Kyaliwajala-Kira'!I22,'27.09 Kyaliwajala-Kira'!I22,'28.09 KYALIWAJALA-KIRA-24h'!I22,'26.09 KIRA-KYALIWAJALA-24h'!I22,'29.09 Kyaliwajala-Kira'!I22)</f>
        <v>6.1428571428571432</v>
      </c>
      <c r="J22" s="48">
        <f>AVERAGE('23.09 Kyaliwajalla-Kira'!J22,'24.09 Kyaliwajalla-Kira'!J22,'25.09 Kyaliwajala-Kira'!J22,'27.09 Kyaliwajala-Kira'!J22,'28.09 KYALIWAJALA-KIRA-24h'!J22,'26.09 KIRA-KYALIWAJALA-24h'!J22,'29.09 Kyaliwajala-Kira'!J22)</f>
        <v>1</v>
      </c>
      <c r="K22" s="48">
        <f>AVERAGE('23.09 Kyaliwajalla-Kira'!K22,'24.09 Kyaliwajalla-Kira'!K22,'25.09 Kyaliwajala-Kira'!K22,'27.09 Kyaliwajala-Kira'!K22,'28.09 KYALIWAJALA-KIRA-24h'!K22,'26.09 KIRA-KYALIWAJALA-24h'!K22,'29.09 Kyaliwajala-Kira'!K22)</f>
        <v>0</v>
      </c>
      <c r="L22" s="48">
        <f>AVERAGE('23.09 Kyaliwajalla-Kira'!L22,'24.09 Kyaliwajalla-Kira'!L22,'25.09 Kyaliwajala-Kira'!L22,'27.09 Kyaliwajala-Kira'!L22,'28.09 KYALIWAJALA-KIRA-24h'!L22,'26.09 KIRA-KYALIWAJALA-24h'!L22,'29.09 Kyaliwajala-Kira'!L22)</f>
        <v>0.14285714285714285</v>
      </c>
      <c r="M22" s="48">
        <f>AVERAGE('23.09 Kyaliwajalla-Kira'!M22,'24.09 Kyaliwajalla-Kira'!M22,'25.09 Kyaliwajala-Kira'!M22,'27.09 Kyaliwajala-Kira'!M22,'28.09 KYALIWAJALA-KIRA-24h'!M22,'26.09 KIRA-KYALIWAJALA-24h'!M22,'29.09 Kyaliwajala-Kira'!M22)</f>
        <v>84.857142857142861</v>
      </c>
      <c r="N22" s="48">
        <f>AVERAGE('23.09 Kyaliwajalla-Kira'!N22,'24.09 Kyaliwajalla-Kira'!N22,'25.09 Kyaliwajala-Kira'!N22,'27.09 Kyaliwajala-Kira'!N22,'28.09 KYALIWAJALA-KIRA-24h'!N22,'26.09 KIRA-KYALIWAJALA-24h'!N22,'29.09 Kyaliwajala-Kira'!N22)</f>
        <v>0.14285714285714285</v>
      </c>
      <c r="O22" s="15">
        <f t="shared" si="0"/>
        <v>74.571428571428555</v>
      </c>
      <c r="P22" s="15">
        <f t="shared" si="1"/>
        <v>159.42857142857142</v>
      </c>
      <c r="R22" s="1" t="s">
        <v>146</v>
      </c>
      <c r="S22" s="33">
        <f>SUM(C58:C61)</f>
        <v>193.5</v>
      </c>
      <c r="T22" s="33">
        <f>SUM(D58:D61)</f>
        <v>55.5</v>
      </c>
      <c r="U22" s="33">
        <f t="shared" ref="U22:AF22" si="14">SUM(E58:E61)</f>
        <v>25</v>
      </c>
      <c r="V22" s="33">
        <f t="shared" si="14"/>
        <v>14</v>
      </c>
      <c r="W22" s="33">
        <f t="shared" si="14"/>
        <v>0.5</v>
      </c>
      <c r="X22" s="33">
        <f t="shared" si="14"/>
        <v>5.5</v>
      </c>
      <c r="Y22" s="33">
        <f t="shared" si="14"/>
        <v>7.5</v>
      </c>
      <c r="Z22" s="33">
        <f t="shared" si="14"/>
        <v>3</v>
      </c>
      <c r="AA22" s="33">
        <f t="shared" si="14"/>
        <v>0.5</v>
      </c>
      <c r="AB22" s="33">
        <f t="shared" si="14"/>
        <v>0</v>
      </c>
      <c r="AC22" s="33">
        <f t="shared" si="14"/>
        <v>322.5</v>
      </c>
      <c r="AD22" s="33">
        <f t="shared" si="14"/>
        <v>0</v>
      </c>
      <c r="AE22" s="30">
        <f t="shared" si="14"/>
        <v>305</v>
      </c>
      <c r="AF22" s="30">
        <f t="shared" si="14"/>
        <v>627.5</v>
      </c>
    </row>
    <row r="23" spans="2:32" ht="23.1" customHeight="1" x14ac:dyDescent="0.25">
      <c r="B23" s="22" t="s">
        <v>50</v>
      </c>
      <c r="C23" s="48">
        <f>AVERAGE('23.09 Kyaliwajalla-Kira'!C23,'24.09 Kyaliwajalla-Kira'!C23,'25.09 Kyaliwajala-Kira'!C23,'27.09 Kyaliwajala-Kira'!C23,'28.09 KYALIWAJALA-KIRA-24h'!C23,'26.09 KIRA-KYALIWAJALA-24h'!C23,'29.09 Kyaliwajala-Kira'!C23)</f>
        <v>31.857142857142858</v>
      </c>
      <c r="D23" s="48">
        <f>AVERAGE('23.09 Kyaliwajalla-Kira'!D23,'24.09 Kyaliwajalla-Kira'!D23,'25.09 Kyaliwajala-Kira'!D23,'27.09 Kyaliwajala-Kira'!D23,'28.09 KYALIWAJALA-KIRA-24h'!D23,'26.09 KIRA-KYALIWAJALA-24h'!D23,'29.09 Kyaliwajala-Kira'!D23)</f>
        <v>18.142857142857142</v>
      </c>
      <c r="E23" s="48">
        <f>AVERAGE('23.09 Kyaliwajalla-Kira'!E23,'24.09 Kyaliwajalla-Kira'!E23,'25.09 Kyaliwajala-Kira'!E23,'27.09 Kyaliwajala-Kira'!E23,'28.09 KYALIWAJALA-KIRA-24h'!E23,'26.09 KIRA-KYALIWAJALA-24h'!E23,'29.09 Kyaliwajala-Kira'!E23)</f>
        <v>4.7142857142857144</v>
      </c>
      <c r="F23" s="48">
        <f>AVERAGE('23.09 Kyaliwajalla-Kira'!F23,'24.09 Kyaliwajalla-Kira'!F23,'25.09 Kyaliwajala-Kira'!F23,'27.09 Kyaliwajala-Kira'!F23,'28.09 KYALIWAJALA-KIRA-24h'!F23,'26.09 KIRA-KYALIWAJALA-24h'!F23,'29.09 Kyaliwajala-Kira'!F23)</f>
        <v>4.8571428571428568</v>
      </c>
      <c r="G23" s="48">
        <f>AVERAGE('23.09 Kyaliwajalla-Kira'!G23,'24.09 Kyaliwajalla-Kira'!G23,'25.09 Kyaliwajala-Kira'!G23,'27.09 Kyaliwajala-Kira'!G23,'28.09 KYALIWAJALA-KIRA-24h'!G23,'26.09 KIRA-KYALIWAJALA-24h'!G23,'29.09 Kyaliwajala-Kira'!G23)</f>
        <v>1.5714285714285714</v>
      </c>
      <c r="H23" s="48">
        <f>AVERAGE('23.09 Kyaliwajalla-Kira'!H23,'24.09 Kyaliwajalla-Kira'!H23,'25.09 Kyaliwajala-Kira'!H23,'27.09 Kyaliwajala-Kira'!H23,'28.09 KYALIWAJALA-KIRA-24h'!H23,'26.09 KIRA-KYALIWAJALA-24h'!H23,'29.09 Kyaliwajala-Kira'!H23)</f>
        <v>0</v>
      </c>
      <c r="I23" s="48">
        <f>AVERAGE('23.09 Kyaliwajalla-Kira'!I23,'24.09 Kyaliwajalla-Kira'!I23,'25.09 Kyaliwajala-Kira'!I23,'27.09 Kyaliwajala-Kira'!I23,'28.09 KYALIWAJALA-KIRA-24h'!I23,'26.09 KIRA-KYALIWAJALA-24h'!I23,'29.09 Kyaliwajala-Kira'!I23)</f>
        <v>3.2857142857142856</v>
      </c>
      <c r="J23" s="48">
        <f>AVERAGE('23.09 Kyaliwajalla-Kira'!J23,'24.09 Kyaliwajalla-Kira'!J23,'25.09 Kyaliwajala-Kira'!J23,'27.09 Kyaliwajala-Kira'!J23,'28.09 KYALIWAJALA-KIRA-24h'!J23,'26.09 KIRA-KYALIWAJALA-24h'!J23,'29.09 Kyaliwajala-Kira'!J23)</f>
        <v>2.1428571428571428</v>
      </c>
      <c r="K23" s="48">
        <f>AVERAGE('23.09 Kyaliwajalla-Kira'!K23,'24.09 Kyaliwajalla-Kira'!K23,'25.09 Kyaliwajala-Kira'!K23,'27.09 Kyaliwajala-Kira'!K23,'28.09 KYALIWAJALA-KIRA-24h'!K23,'26.09 KIRA-KYALIWAJALA-24h'!K23,'29.09 Kyaliwajala-Kira'!K23)</f>
        <v>0.5714285714285714</v>
      </c>
      <c r="L23" s="48">
        <f>AVERAGE('23.09 Kyaliwajalla-Kira'!L23,'24.09 Kyaliwajalla-Kira'!L23,'25.09 Kyaliwajala-Kira'!L23,'27.09 Kyaliwajala-Kira'!L23,'28.09 KYALIWAJALA-KIRA-24h'!L23,'26.09 KIRA-KYALIWAJALA-24h'!L23,'29.09 Kyaliwajala-Kira'!L23)</f>
        <v>0.2857142857142857</v>
      </c>
      <c r="M23" s="48">
        <f>AVERAGE('23.09 Kyaliwajalla-Kira'!M23,'24.09 Kyaliwajalla-Kira'!M23,'25.09 Kyaliwajala-Kira'!M23,'27.09 Kyaliwajala-Kira'!M23,'28.09 KYALIWAJALA-KIRA-24h'!M23,'26.09 KIRA-KYALIWAJALA-24h'!M23,'29.09 Kyaliwajala-Kira'!M23)</f>
        <v>91.428571428571431</v>
      </c>
      <c r="N23" s="48">
        <f>AVERAGE('23.09 Kyaliwajalla-Kira'!N23,'24.09 Kyaliwajalla-Kira'!N23,'25.09 Kyaliwajala-Kira'!N23,'27.09 Kyaliwajala-Kira'!N23,'28.09 KYALIWAJALA-KIRA-24h'!N23,'26.09 KIRA-KYALIWAJALA-24h'!N23,'29.09 Kyaliwajala-Kira'!N23)</f>
        <v>0</v>
      </c>
      <c r="O23" s="15">
        <f t="shared" si="0"/>
        <v>67.428571428571431</v>
      </c>
      <c r="P23" s="15">
        <f t="shared" si="1"/>
        <v>158.85714285714286</v>
      </c>
      <c r="R23" s="1" t="s">
        <v>147</v>
      </c>
      <c r="S23" s="33">
        <f>SUM(C62:C65)</f>
        <v>184.5</v>
      </c>
      <c r="T23" s="33">
        <f t="shared" ref="T23:AF23" si="15">SUM(D62:D65)</f>
        <v>37.5</v>
      </c>
      <c r="U23" s="33">
        <f t="shared" si="15"/>
        <v>15</v>
      </c>
      <c r="V23" s="33">
        <f t="shared" si="15"/>
        <v>20.5</v>
      </c>
      <c r="W23" s="33">
        <f t="shared" si="15"/>
        <v>1.5</v>
      </c>
      <c r="X23" s="33">
        <f t="shared" si="15"/>
        <v>2</v>
      </c>
      <c r="Y23" s="33">
        <f t="shared" si="15"/>
        <v>6.5</v>
      </c>
      <c r="Z23" s="33">
        <f t="shared" si="15"/>
        <v>3</v>
      </c>
      <c r="AA23" s="33">
        <f t="shared" si="15"/>
        <v>1</v>
      </c>
      <c r="AB23" s="33">
        <f t="shared" si="15"/>
        <v>0</v>
      </c>
      <c r="AC23" s="33">
        <f t="shared" si="15"/>
        <v>272.5</v>
      </c>
      <c r="AD23" s="33">
        <f t="shared" si="15"/>
        <v>0</v>
      </c>
      <c r="AE23" s="30">
        <f t="shared" si="15"/>
        <v>271.5</v>
      </c>
      <c r="AF23" s="30">
        <f t="shared" si="15"/>
        <v>544</v>
      </c>
    </row>
    <row r="24" spans="2:32" ht="23.1" customHeight="1" x14ac:dyDescent="0.25">
      <c r="B24" s="22" t="s">
        <v>51</v>
      </c>
      <c r="C24" s="48">
        <f>AVERAGE('23.09 Kyaliwajalla-Kira'!C24,'24.09 Kyaliwajalla-Kira'!C24,'25.09 Kyaliwajala-Kira'!C24,'27.09 Kyaliwajala-Kira'!C24,'28.09 KYALIWAJALA-KIRA-24h'!C24,'26.09 KIRA-KYALIWAJALA-24h'!C24,'29.09 Kyaliwajala-Kira'!C24)</f>
        <v>34.285714285714285</v>
      </c>
      <c r="D24" s="48">
        <f>AVERAGE('23.09 Kyaliwajalla-Kira'!D24,'24.09 Kyaliwajalla-Kira'!D24,'25.09 Kyaliwajala-Kira'!D24,'27.09 Kyaliwajala-Kira'!D24,'28.09 KYALIWAJALA-KIRA-24h'!D24,'26.09 KIRA-KYALIWAJALA-24h'!D24,'29.09 Kyaliwajala-Kira'!D24)</f>
        <v>15.714285714285714</v>
      </c>
      <c r="E24" s="48">
        <f>AVERAGE('23.09 Kyaliwajalla-Kira'!E24,'24.09 Kyaliwajalla-Kira'!E24,'25.09 Kyaliwajala-Kira'!E24,'27.09 Kyaliwajala-Kira'!E24,'28.09 KYALIWAJALA-KIRA-24h'!E24,'26.09 KIRA-KYALIWAJALA-24h'!E24,'29.09 Kyaliwajala-Kira'!E24)</f>
        <v>6.4285714285714288</v>
      </c>
      <c r="F24" s="48">
        <f>AVERAGE('23.09 Kyaliwajalla-Kira'!F24,'24.09 Kyaliwajalla-Kira'!F24,'25.09 Kyaliwajala-Kira'!F24,'27.09 Kyaliwajala-Kira'!F24,'28.09 KYALIWAJALA-KIRA-24h'!F24,'26.09 KIRA-KYALIWAJALA-24h'!F24,'29.09 Kyaliwajala-Kira'!F24)</f>
        <v>7.8571428571428568</v>
      </c>
      <c r="G24" s="48">
        <f>AVERAGE('23.09 Kyaliwajalla-Kira'!G24,'24.09 Kyaliwajalla-Kira'!G24,'25.09 Kyaliwajala-Kira'!G24,'27.09 Kyaliwajala-Kira'!G24,'28.09 KYALIWAJALA-KIRA-24h'!G24,'26.09 KIRA-KYALIWAJALA-24h'!G24,'29.09 Kyaliwajala-Kira'!G24)</f>
        <v>0.14285714285714285</v>
      </c>
      <c r="H24" s="48">
        <f>AVERAGE('23.09 Kyaliwajalla-Kira'!H24,'24.09 Kyaliwajalla-Kira'!H24,'25.09 Kyaliwajala-Kira'!H24,'27.09 Kyaliwajala-Kira'!H24,'28.09 KYALIWAJALA-KIRA-24h'!H24,'26.09 KIRA-KYALIWAJALA-24h'!H24,'29.09 Kyaliwajala-Kira'!H24)</f>
        <v>0</v>
      </c>
      <c r="I24" s="48">
        <f>AVERAGE('23.09 Kyaliwajalla-Kira'!I24,'24.09 Kyaliwajalla-Kira'!I24,'25.09 Kyaliwajala-Kira'!I24,'27.09 Kyaliwajala-Kira'!I24,'28.09 KYALIWAJALA-KIRA-24h'!I24,'26.09 KIRA-KYALIWAJALA-24h'!I24,'29.09 Kyaliwajala-Kira'!I24)</f>
        <v>7.4285714285714288</v>
      </c>
      <c r="J24" s="48">
        <f>AVERAGE('23.09 Kyaliwajalla-Kira'!J24,'24.09 Kyaliwajalla-Kira'!J24,'25.09 Kyaliwajala-Kira'!J24,'27.09 Kyaliwajala-Kira'!J24,'28.09 KYALIWAJALA-KIRA-24h'!J24,'26.09 KIRA-KYALIWAJALA-24h'!J24,'29.09 Kyaliwajala-Kira'!J24)</f>
        <v>2.5714285714285716</v>
      </c>
      <c r="K24" s="48">
        <f>AVERAGE('23.09 Kyaliwajalla-Kira'!K24,'24.09 Kyaliwajalla-Kira'!K24,'25.09 Kyaliwajala-Kira'!K24,'27.09 Kyaliwajala-Kira'!K24,'28.09 KYALIWAJALA-KIRA-24h'!K24,'26.09 KIRA-KYALIWAJALA-24h'!K24,'29.09 Kyaliwajala-Kira'!K24)</f>
        <v>1.2857142857142858</v>
      </c>
      <c r="L24" s="48">
        <f>AVERAGE('23.09 Kyaliwajalla-Kira'!L24,'24.09 Kyaliwajalla-Kira'!L24,'25.09 Kyaliwajala-Kira'!L24,'27.09 Kyaliwajala-Kira'!L24,'28.09 KYALIWAJALA-KIRA-24h'!L24,'26.09 KIRA-KYALIWAJALA-24h'!L24,'29.09 Kyaliwajala-Kira'!L24)</f>
        <v>0.2857142857142857</v>
      </c>
      <c r="M24" s="48">
        <f>AVERAGE('23.09 Kyaliwajalla-Kira'!M24,'24.09 Kyaliwajalla-Kira'!M24,'25.09 Kyaliwajala-Kira'!M24,'27.09 Kyaliwajala-Kira'!M24,'28.09 KYALIWAJALA-KIRA-24h'!M24,'26.09 KIRA-KYALIWAJALA-24h'!M24,'29.09 Kyaliwajala-Kira'!M24)</f>
        <v>81.857142857142861</v>
      </c>
      <c r="N24" s="48">
        <f>AVERAGE('23.09 Kyaliwajalla-Kira'!N24,'24.09 Kyaliwajalla-Kira'!N24,'25.09 Kyaliwajala-Kira'!N24,'27.09 Kyaliwajala-Kira'!N24,'28.09 KYALIWAJALA-KIRA-24h'!N24,'26.09 KIRA-KYALIWAJALA-24h'!N24,'29.09 Kyaliwajala-Kira'!N24)</f>
        <v>0</v>
      </c>
      <c r="O24" s="15">
        <f t="shared" si="0"/>
        <v>76.000000000000014</v>
      </c>
      <c r="P24" s="15">
        <f t="shared" si="1"/>
        <v>157.85714285714289</v>
      </c>
      <c r="R24" s="1" t="s">
        <v>148</v>
      </c>
      <c r="S24" s="33">
        <f>SUM(C66:C69)</f>
        <v>155</v>
      </c>
      <c r="T24" s="33">
        <f t="shared" ref="T24:AF24" si="16">SUM(D66:D69)</f>
        <v>49</v>
      </c>
      <c r="U24" s="33">
        <f t="shared" si="16"/>
        <v>19</v>
      </c>
      <c r="V24" s="33">
        <f t="shared" si="16"/>
        <v>17</v>
      </c>
      <c r="W24" s="33">
        <f t="shared" si="16"/>
        <v>1</v>
      </c>
      <c r="X24" s="33">
        <f t="shared" si="16"/>
        <v>0.5</v>
      </c>
      <c r="Y24" s="33">
        <f t="shared" si="16"/>
        <v>1.5</v>
      </c>
      <c r="Z24" s="33">
        <f t="shared" si="16"/>
        <v>2</v>
      </c>
      <c r="AA24" s="33">
        <f t="shared" si="16"/>
        <v>1</v>
      </c>
      <c r="AB24" s="33">
        <f t="shared" si="16"/>
        <v>0</v>
      </c>
      <c r="AC24" s="33">
        <f t="shared" si="16"/>
        <v>201.5</v>
      </c>
      <c r="AD24" s="33">
        <f t="shared" si="16"/>
        <v>0</v>
      </c>
      <c r="AE24" s="30">
        <f t="shared" si="16"/>
        <v>246</v>
      </c>
      <c r="AF24" s="30">
        <f t="shared" si="16"/>
        <v>447.5</v>
      </c>
    </row>
    <row r="25" spans="2:32" ht="23.1" customHeight="1" x14ac:dyDescent="0.25">
      <c r="B25" s="22" t="s">
        <v>52</v>
      </c>
      <c r="C25" s="48">
        <f>AVERAGE('23.09 Kyaliwajalla-Kira'!C25,'24.09 Kyaliwajalla-Kira'!C25,'25.09 Kyaliwajala-Kira'!C25,'27.09 Kyaliwajala-Kira'!C25,'28.09 KYALIWAJALA-KIRA-24h'!C25,'26.09 KIRA-KYALIWAJALA-24h'!C25,'29.09 Kyaliwajala-Kira'!C25)</f>
        <v>32.142857142857146</v>
      </c>
      <c r="D25" s="48">
        <f>AVERAGE('23.09 Kyaliwajalla-Kira'!D25,'24.09 Kyaliwajalla-Kira'!D25,'25.09 Kyaliwajala-Kira'!D25,'27.09 Kyaliwajala-Kira'!D25,'28.09 KYALIWAJALA-KIRA-24h'!D25,'26.09 KIRA-KYALIWAJALA-24h'!D25,'29.09 Kyaliwajala-Kira'!D25)</f>
        <v>17.857142857142858</v>
      </c>
      <c r="E25" s="48">
        <f>AVERAGE('23.09 Kyaliwajalla-Kira'!E25,'24.09 Kyaliwajalla-Kira'!E25,'25.09 Kyaliwajala-Kira'!E25,'27.09 Kyaliwajala-Kira'!E25,'28.09 KYALIWAJALA-KIRA-24h'!E25,'26.09 KIRA-KYALIWAJALA-24h'!E25,'29.09 Kyaliwajala-Kira'!E25)</f>
        <v>6.5714285714285712</v>
      </c>
      <c r="F25" s="48">
        <f>AVERAGE('23.09 Kyaliwajalla-Kira'!F25,'24.09 Kyaliwajalla-Kira'!F25,'25.09 Kyaliwajala-Kira'!F25,'27.09 Kyaliwajala-Kira'!F25,'28.09 KYALIWAJALA-KIRA-24h'!F25,'26.09 KIRA-KYALIWAJALA-24h'!F25,'29.09 Kyaliwajala-Kira'!F25)</f>
        <v>5.7142857142857144</v>
      </c>
      <c r="G25" s="48">
        <f>AVERAGE('23.09 Kyaliwajalla-Kira'!G25,'24.09 Kyaliwajalla-Kira'!G25,'25.09 Kyaliwajala-Kira'!G25,'27.09 Kyaliwajala-Kira'!G25,'28.09 KYALIWAJALA-KIRA-24h'!G25,'26.09 KIRA-KYALIWAJALA-24h'!G25,'29.09 Kyaliwajala-Kira'!G25)</f>
        <v>0.42857142857142855</v>
      </c>
      <c r="H25" s="48">
        <f>AVERAGE('23.09 Kyaliwajalla-Kira'!H25,'24.09 Kyaliwajalla-Kira'!H25,'25.09 Kyaliwajala-Kira'!H25,'27.09 Kyaliwajala-Kira'!H25,'28.09 KYALIWAJALA-KIRA-24h'!H25,'26.09 KIRA-KYALIWAJALA-24h'!H25,'29.09 Kyaliwajala-Kira'!H25)</f>
        <v>0</v>
      </c>
      <c r="I25" s="48">
        <f>AVERAGE('23.09 Kyaliwajalla-Kira'!I25,'24.09 Kyaliwajalla-Kira'!I25,'25.09 Kyaliwajala-Kira'!I25,'27.09 Kyaliwajala-Kira'!I25,'28.09 KYALIWAJALA-KIRA-24h'!I25,'26.09 KIRA-KYALIWAJALA-24h'!I25,'29.09 Kyaliwajala-Kira'!I25)</f>
        <v>7.7142857142857144</v>
      </c>
      <c r="J25" s="48">
        <f>AVERAGE('23.09 Kyaliwajalla-Kira'!J25,'24.09 Kyaliwajalla-Kira'!J25,'25.09 Kyaliwajala-Kira'!J25,'27.09 Kyaliwajala-Kira'!J25,'28.09 KYALIWAJALA-KIRA-24h'!J25,'26.09 KIRA-KYALIWAJALA-24h'!J25,'29.09 Kyaliwajala-Kira'!J25)</f>
        <v>2.5714285714285716</v>
      </c>
      <c r="K25" s="48">
        <f>AVERAGE('23.09 Kyaliwajalla-Kira'!K25,'24.09 Kyaliwajalla-Kira'!K25,'25.09 Kyaliwajala-Kira'!K25,'27.09 Kyaliwajala-Kira'!K25,'28.09 KYALIWAJALA-KIRA-24h'!K25,'26.09 KIRA-KYALIWAJALA-24h'!K25,'29.09 Kyaliwajala-Kira'!K25)</f>
        <v>0.8571428571428571</v>
      </c>
      <c r="L25" s="48">
        <f>AVERAGE('23.09 Kyaliwajalla-Kira'!L25,'24.09 Kyaliwajalla-Kira'!L25,'25.09 Kyaliwajala-Kira'!L25,'27.09 Kyaliwajala-Kira'!L25,'28.09 KYALIWAJALA-KIRA-24h'!L25,'26.09 KIRA-KYALIWAJALA-24h'!L25,'29.09 Kyaliwajala-Kira'!L25)</f>
        <v>0</v>
      </c>
      <c r="M25" s="48">
        <f>AVERAGE('23.09 Kyaliwajalla-Kira'!M25,'24.09 Kyaliwajalla-Kira'!M25,'25.09 Kyaliwajala-Kira'!M25,'27.09 Kyaliwajala-Kira'!M25,'28.09 KYALIWAJALA-KIRA-24h'!M25,'26.09 KIRA-KYALIWAJALA-24h'!M25,'29.09 Kyaliwajala-Kira'!M25)</f>
        <v>84.714285714285708</v>
      </c>
      <c r="N25" s="48">
        <f>AVERAGE('23.09 Kyaliwajalla-Kira'!N25,'24.09 Kyaliwajalla-Kira'!N25,'25.09 Kyaliwajala-Kira'!N25,'27.09 Kyaliwajala-Kira'!N25,'28.09 KYALIWAJALA-KIRA-24h'!N25,'26.09 KIRA-KYALIWAJALA-24h'!N25,'29.09 Kyaliwajala-Kira'!N25)</f>
        <v>0.14285714285714285</v>
      </c>
      <c r="O25" s="15">
        <f t="shared" si="0"/>
        <v>74</v>
      </c>
      <c r="P25" s="15">
        <f t="shared" si="1"/>
        <v>158.71428571428569</v>
      </c>
      <c r="R25" s="1" t="s">
        <v>149</v>
      </c>
      <c r="S25" s="33">
        <f>SUM(C70:C73)</f>
        <v>181.5</v>
      </c>
      <c r="T25" s="33">
        <f t="shared" ref="T25:AF25" si="17">SUM(D70:D73)</f>
        <v>65.5</v>
      </c>
      <c r="U25" s="33">
        <f t="shared" si="17"/>
        <v>17</v>
      </c>
      <c r="V25" s="33">
        <f t="shared" si="17"/>
        <v>14</v>
      </c>
      <c r="W25" s="33">
        <f t="shared" si="17"/>
        <v>0</v>
      </c>
      <c r="X25" s="33">
        <f t="shared" si="17"/>
        <v>0</v>
      </c>
      <c r="Y25" s="33">
        <f t="shared" si="17"/>
        <v>5.5</v>
      </c>
      <c r="Z25" s="33">
        <f t="shared" si="17"/>
        <v>1.5</v>
      </c>
      <c r="AA25" s="33">
        <f t="shared" si="17"/>
        <v>1</v>
      </c>
      <c r="AB25" s="33">
        <f t="shared" si="17"/>
        <v>0</v>
      </c>
      <c r="AC25" s="33">
        <f t="shared" si="17"/>
        <v>162.5</v>
      </c>
      <c r="AD25" s="33">
        <f t="shared" si="17"/>
        <v>0</v>
      </c>
      <c r="AE25" s="30">
        <f t="shared" si="17"/>
        <v>286</v>
      </c>
      <c r="AF25" s="30">
        <f t="shared" si="17"/>
        <v>448.5</v>
      </c>
    </row>
    <row r="26" spans="2:32" ht="23.1" customHeight="1" x14ac:dyDescent="0.25">
      <c r="B26" s="22" t="s">
        <v>53</v>
      </c>
      <c r="C26" s="48">
        <f>AVERAGE('23.09 Kyaliwajalla-Kira'!C26,'24.09 Kyaliwajalla-Kira'!C26,'25.09 Kyaliwajala-Kira'!C26,'27.09 Kyaliwajala-Kira'!C26,'28.09 KYALIWAJALA-KIRA-24h'!C26,'26.09 KIRA-KYALIWAJALA-24h'!C26,'29.09 Kyaliwajala-Kira'!C26)</f>
        <v>28.571428571428573</v>
      </c>
      <c r="D26" s="48">
        <f>AVERAGE('23.09 Kyaliwajalla-Kira'!D26,'24.09 Kyaliwajalla-Kira'!D26,'25.09 Kyaliwajala-Kira'!D26,'27.09 Kyaliwajala-Kira'!D26,'28.09 KYALIWAJALA-KIRA-24h'!D26,'26.09 KIRA-KYALIWAJALA-24h'!D26,'29.09 Kyaliwajala-Kira'!D26)</f>
        <v>14</v>
      </c>
      <c r="E26" s="48">
        <f>AVERAGE('23.09 Kyaliwajalla-Kira'!E26,'24.09 Kyaliwajalla-Kira'!E26,'25.09 Kyaliwajala-Kira'!E26,'27.09 Kyaliwajala-Kira'!E26,'28.09 KYALIWAJALA-KIRA-24h'!E26,'26.09 KIRA-KYALIWAJALA-24h'!E26,'29.09 Kyaliwajala-Kira'!E26)</f>
        <v>6.4285714285714288</v>
      </c>
      <c r="F26" s="48">
        <f>AVERAGE('23.09 Kyaliwajalla-Kira'!F26,'24.09 Kyaliwajalla-Kira'!F26,'25.09 Kyaliwajala-Kira'!F26,'27.09 Kyaliwajala-Kira'!F26,'28.09 KYALIWAJALA-KIRA-24h'!F26,'26.09 KIRA-KYALIWAJALA-24h'!F26,'29.09 Kyaliwajala-Kira'!F26)</f>
        <v>5.1428571428571432</v>
      </c>
      <c r="G26" s="48">
        <f>AVERAGE('23.09 Kyaliwajalla-Kira'!G26,'24.09 Kyaliwajalla-Kira'!G26,'25.09 Kyaliwajala-Kira'!G26,'27.09 Kyaliwajala-Kira'!G26,'28.09 KYALIWAJALA-KIRA-24h'!G26,'26.09 KIRA-KYALIWAJALA-24h'!G26,'29.09 Kyaliwajala-Kira'!G26)</f>
        <v>0</v>
      </c>
      <c r="H26" s="48">
        <f>AVERAGE('23.09 Kyaliwajalla-Kira'!H26,'24.09 Kyaliwajalla-Kira'!H26,'25.09 Kyaliwajala-Kira'!H26,'27.09 Kyaliwajala-Kira'!H26,'28.09 KYALIWAJALA-KIRA-24h'!H26,'26.09 KIRA-KYALIWAJALA-24h'!H26,'29.09 Kyaliwajala-Kira'!H26)</f>
        <v>0</v>
      </c>
      <c r="I26" s="48">
        <f>AVERAGE('23.09 Kyaliwajalla-Kira'!I26,'24.09 Kyaliwajalla-Kira'!I26,'25.09 Kyaliwajala-Kira'!I26,'27.09 Kyaliwajala-Kira'!I26,'28.09 KYALIWAJALA-KIRA-24h'!I26,'26.09 KIRA-KYALIWAJALA-24h'!I26,'29.09 Kyaliwajala-Kira'!I26)</f>
        <v>6.7142857142857144</v>
      </c>
      <c r="J26" s="48">
        <f>AVERAGE('23.09 Kyaliwajalla-Kira'!J26,'24.09 Kyaliwajalla-Kira'!J26,'25.09 Kyaliwajala-Kira'!J26,'27.09 Kyaliwajala-Kira'!J26,'28.09 KYALIWAJALA-KIRA-24h'!J26,'26.09 KIRA-KYALIWAJALA-24h'!J26,'29.09 Kyaliwajala-Kira'!J26)</f>
        <v>1.8571428571428572</v>
      </c>
      <c r="K26" s="48">
        <f>AVERAGE('23.09 Kyaliwajalla-Kira'!K26,'24.09 Kyaliwajalla-Kira'!K26,'25.09 Kyaliwajala-Kira'!K26,'27.09 Kyaliwajala-Kira'!K26,'28.09 KYALIWAJALA-KIRA-24h'!K26,'26.09 KIRA-KYALIWAJALA-24h'!K26,'29.09 Kyaliwajala-Kira'!K26)</f>
        <v>1</v>
      </c>
      <c r="L26" s="48">
        <f>AVERAGE('23.09 Kyaliwajalla-Kira'!L26,'24.09 Kyaliwajalla-Kira'!L26,'25.09 Kyaliwajala-Kira'!L26,'27.09 Kyaliwajala-Kira'!L26,'28.09 KYALIWAJALA-KIRA-24h'!L26,'26.09 KIRA-KYALIWAJALA-24h'!L26,'29.09 Kyaliwajala-Kira'!L26)</f>
        <v>0.2857142857142857</v>
      </c>
      <c r="M26" s="48">
        <f>AVERAGE('23.09 Kyaliwajalla-Kira'!M26,'24.09 Kyaliwajalla-Kira'!M26,'25.09 Kyaliwajala-Kira'!M26,'27.09 Kyaliwajala-Kira'!M26,'28.09 KYALIWAJALA-KIRA-24h'!M26,'26.09 KIRA-KYALIWAJALA-24h'!M26,'29.09 Kyaliwajala-Kira'!M26)</f>
        <v>82</v>
      </c>
      <c r="N26" s="48">
        <f>AVERAGE('23.09 Kyaliwajalla-Kira'!N26,'24.09 Kyaliwajalla-Kira'!N26,'25.09 Kyaliwajala-Kira'!N26,'27.09 Kyaliwajala-Kira'!N26,'28.09 KYALIWAJALA-KIRA-24h'!N26,'26.09 KIRA-KYALIWAJALA-24h'!N26,'29.09 Kyaliwajala-Kira'!N26)</f>
        <v>0</v>
      </c>
      <c r="O26" s="15">
        <f t="shared" si="0"/>
        <v>64</v>
      </c>
      <c r="P26" s="15">
        <f t="shared" si="1"/>
        <v>146</v>
      </c>
      <c r="R26" s="1" t="s">
        <v>150</v>
      </c>
      <c r="S26" s="33">
        <f>SUM(C74:C77)</f>
        <v>119.5</v>
      </c>
      <c r="T26" s="33">
        <f t="shared" ref="T26:AF26" si="18">SUM(D74:D77)</f>
        <v>25</v>
      </c>
      <c r="U26" s="33">
        <f t="shared" si="18"/>
        <v>6.5</v>
      </c>
      <c r="V26" s="33">
        <f t="shared" si="18"/>
        <v>10.5</v>
      </c>
      <c r="W26" s="33">
        <f t="shared" si="18"/>
        <v>1</v>
      </c>
      <c r="X26" s="33">
        <f t="shared" si="18"/>
        <v>0</v>
      </c>
      <c r="Y26" s="33">
        <f t="shared" si="18"/>
        <v>2.5</v>
      </c>
      <c r="Z26" s="33">
        <f t="shared" si="18"/>
        <v>0.5</v>
      </c>
      <c r="AA26" s="33">
        <f t="shared" si="18"/>
        <v>0</v>
      </c>
      <c r="AB26" s="33">
        <f t="shared" si="18"/>
        <v>0</v>
      </c>
      <c r="AC26" s="33">
        <f t="shared" si="18"/>
        <v>108</v>
      </c>
      <c r="AD26" s="33">
        <f t="shared" si="18"/>
        <v>0</v>
      </c>
      <c r="AE26" s="30">
        <f t="shared" si="18"/>
        <v>165.5</v>
      </c>
      <c r="AF26" s="30">
        <f t="shared" si="18"/>
        <v>273.5</v>
      </c>
    </row>
    <row r="27" spans="2:32" ht="23.1" customHeight="1" x14ac:dyDescent="0.25">
      <c r="B27" s="22" t="s">
        <v>54</v>
      </c>
      <c r="C27" s="48">
        <f>AVERAGE('23.09 Kyaliwajalla-Kira'!C27,'24.09 Kyaliwajalla-Kira'!C27,'25.09 Kyaliwajala-Kira'!C27,'27.09 Kyaliwajala-Kira'!C27,'28.09 KYALIWAJALA-KIRA-24h'!C27,'26.09 KIRA-KYALIWAJALA-24h'!C27,'29.09 Kyaliwajala-Kira'!C27)</f>
        <v>30.714285714285715</v>
      </c>
      <c r="D27" s="48">
        <f>AVERAGE('23.09 Kyaliwajalla-Kira'!D27,'24.09 Kyaliwajalla-Kira'!D27,'25.09 Kyaliwajala-Kira'!D27,'27.09 Kyaliwajala-Kira'!D27,'28.09 KYALIWAJALA-KIRA-24h'!D27,'26.09 KIRA-KYALIWAJALA-24h'!D27,'29.09 Kyaliwajala-Kira'!D27)</f>
        <v>13.285714285714286</v>
      </c>
      <c r="E27" s="48">
        <f>AVERAGE('23.09 Kyaliwajalla-Kira'!E27,'24.09 Kyaliwajalla-Kira'!E27,'25.09 Kyaliwajala-Kira'!E27,'27.09 Kyaliwajala-Kira'!E27,'28.09 KYALIWAJALA-KIRA-24h'!E27,'26.09 KIRA-KYALIWAJALA-24h'!E27,'29.09 Kyaliwajala-Kira'!E27)</f>
        <v>6.4285714285714288</v>
      </c>
      <c r="F27" s="48">
        <f>AVERAGE('23.09 Kyaliwajalla-Kira'!F27,'24.09 Kyaliwajalla-Kira'!F27,'25.09 Kyaliwajala-Kira'!F27,'27.09 Kyaliwajala-Kira'!F27,'28.09 KYALIWAJALA-KIRA-24h'!F27,'26.09 KIRA-KYALIWAJALA-24h'!F27,'29.09 Kyaliwajala-Kira'!F27)</f>
        <v>5.2857142857142856</v>
      </c>
      <c r="G27" s="48">
        <f>AVERAGE('23.09 Kyaliwajalla-Kira'!G27,'24.09 Kyaliwajalla-Kira'!G27,'25.09 Kyaliwajala-Kira'!G27,'27.09 Kyaliwajala-Kira'!G27,'28.09 KYALIWAJALA-KIRA-24h'!G27,'26.09 KIRA-KYALIWAJALA-24h'!G27,'29.09 Kyaliwajala-Kira'!G27)</f>
        <v>0.14285714285714285</v>
      </c>
      <c r="H27" s="48">
        <f>AVERAGE('23.09 Kyaliwajalla-Kira'!H27,'24.09 Kyaliwajalla-Kira'!H27,'25.09 Kyaliwajala-Kira'!H27,'27.09 Kyaliwajala-Kira'!H27,'28.09 KYALIWAJALA-KIRA-24h'!H27,'26.09 KIRA-KYALIWAJALA-24h'!H27,'29.09 Kyaliwajala-Kira'!H27)</f>
        <v>0.14285714285714285</v>
      </c>
      <c r="I27" s="48">
        <f>AVERAGE('23.09 Kyaliwajalla-Kira'!I27,'24.09 Kyaliwajalla-Kira'!I27,'25.09 Kyaliwajala-Kira'!I27,'27.09 Kyaliwajala-Kira'!I27,'28.09 KYALIWAJALA-KIRA-24h'!I27,'26.09 KIRA-KYALIWAJALA-24h'!I27,'29.09 Kyaliwajala-Kira'!I27)</f>
        <v>5.4285714285714288</v>
      </c>
      <c r="J27" s="48">
        <f>AVERAGE('23.09 Kyaliwajalla-Kira'!J27,'24.09 Kyaliwajalla-Kira'!J27,'25.09 Kyaliwajala-Kira'!J27,'27.09 Kyaliwajala-Kira'!J27,'28.09 KYALIWAJALA-KIRA-24h'!J27,'26.09 KIRA-KYALIWAJALA-24h'!J27,'29.09 Kyaliwajala-Kira'!J27)</f>
        <v>1.7142857142857142</v>
      </c>
      <c r="K27" s="48">
        <f>AVERAGE('23.09 Kyaliwajalla-Kira'!K27,'24.09 Kyaliwajalla-Kira'!K27,'25.09 Kyaliwajala-Kira'!K27,'27.09 Kyaliwajala-Kira'!K27,'28.09 KYALIWAJALA-KIRA-24h'!K27,'26.09 KIRA-KYALIWAJALA-24h'!K27,'29.09 Kyaliwajala-Kira'!K27)</f>
        <v>0.42857142857142855</v>
      </c>
      <c r="L27" s="48">
        <f>AVERAGE('23.09 Kyaliwajalla-Kira'!L27,'24.09 Kyaliwajalla-Kira'!L27,'25.09 Kyaliwajala-Kira'!L27,'27.09 Kyaliwajala-Kira'!L27,'28.09 KYALIWAJALA-KIRA-24h'!L27,'26.09 KIRA-KYALIWAJALA-24h'!L27,'29.09 Kyaliwajala-Kira'!L27)</f>
        <v>0.2857142857142857</v>
      </c>
      <c r="M27" s="48">
        <f>AVERAGE('23.09 Kyaliwajalla-Kira'!M27,'24.09 Kyaliwajalla-Kira'!M27,'25.09 Kyaliwajala-Kira'!M27,'27.09 Kyaliwajala-Kira'!M27,'28.09 KYALIWAJALA-KIRA-24h'!M27,'26.09 KIRA-KYALIWAJALA-24h'!M27,'29.09 Kyaliwajala-Kira'!M27)</f>
        <v>73</v>
      </c>
      <c r="N27" s="48">
        <f>AVERAGE('23.09 Kyaliwajalla-Kira'!N27,'24.09 Kyaliwajalla-Kira'!N27,'25.09 Kyaliwajala-Kira'!N27,'27.09 Kyaliwajala-Kira'!N27,'28.09 KYALIWAJALA-KIRA-24h'!N27,'26.09 KIRA-KYALIWAJALA-24h'!N27,'29.09 Kyaliwajala-Kira'!N27)</f>
        <v>0</v>
      </c>
      <c r="O27" s="15">
        <f t="shared" si="0"/>
        <v>63.857142857142868</v>
      </c>
      <c r="P27" s="15">
        <f t="shared" si="1"/>
        <v>136.85714285714286</v>
      </c>
      <c r="R27" s="1" t="s">
        <v>151</v>
      </c>
      <c r="S27" s="33">
        <f>SUM(C78:C81)</f>
        <v>89.5</v>
      </c>
      <c r="T27" s="33">
        <f t="shared" ref="T27:AF27" si="19">SUM(D78:D81)</f>
        <v>27.5</v>
      </c>
      <c r="U27" s="33">
        <f t="shared" si="19"/>
        <v>11</v>
      </c>
      <c r="V27" s="33">
        <f t="shared" si="19"/>
        <v>6</v>
      </c>
      <c r="W27" s="33">
        <f t="shared" si="19"/>
        <v>0</v>
      </c>
      <c r="X27" s="33">
        <f t="shared" si="19"/>
        <v>0</v>
      </c>
      <c r="Y27" s="33">
        <f t="shared" si="19"/>
        <v>3.5</v>
      </c>
      <c r="Z27" s="33">
        <f t="shared" si="19"/>
        <v>1.5</v>
      </c>
      <c r="AA27" s="33">
        <f t="shared" si="19"/>
        <v>0.5</v>
      </c>
      <c r="AB27" s="33">
        <f t="shared" si="19"/>
        <v>0</v>
      </c>
      <c r="AC27" s="33">
        <f t="shared" si="19"/>
        <v>78.5</v>
      </c>
      <c r="AD27" s="33">
        <f t="shared" si="19"/>
        <v>0</v>
      </c>
      <c r="AE27" s="30">
        <f t="shared" si="19"/>
        <v>139.5</v>
      </c>
      <c r="AF27" s="30">
        <f t="shared" si="19"/>
        <v>218</v>
      </c>
    </row>
    <row r="28" spans="2:32" ht="23.1" customHeight="1" x14ac:dyDescent="0.25">
      <c r="B28" s="22" t="s">
        <v>55</v>
      </c>
      <c r="C28" s="48">
        <f>AVERAGE('23.09 Kyaliwajalla-Kira'!C28,'24.09 Kyaliwajalla-Kira'!C28,'25.09 Kyaliwajala-Kira'!C28,'27.09 Kyaliwajala-Kira'!C28,'28.09 KYALIWAJALA-KIRA-24h'!C28,'26.09 KIRA-KYALIWAJALA-24h'!C28,'29.09 Kyaliwajala-Kira'!C28)</f>
        <v>33.857142857142854</v>
      </c>
      <c r="D28" s="48">
        <f>AVERAGE('23.09 Kyaliwajalla-Kira'!D28,'24.09 Kyaliwajalla-Kira'!D28,'25.09 Kyaliwajala-Kira'!D28,'27.09 Kyaliwajala-Kira'!D28,'28.09 KYALIWAJALA-KIRA-24h'!D28,'26.09 KIRA-KYALIWAJALA-24h'!D28,'29.09 Kyaliwajala-Kira'!D28)</f>
        <v>20.285714285714285</v>
      </c>
      <c r="E28" s="48">
        <f>AVERAGE('23.09 Kyaliwajalla-Kira'!E28,'24.09 Kyaliwajalla-Kira'!E28,'25.09 Kyaliwajala-Kira'!E28,'27.09 Kyaliwajala-Kira'!E28,'28.09 KYALIWAJALA-KIRA-24h'!E28,'26.09 KIRA-KYALIWAJALA-24h'!E28,'29.09 Kyaliwajala-Kira'!E28)</f>
        <v>5.8571428571428568</v>
      </c>
      <c r="F28" s="48">
        <f>AVERAGE('23.09 Kyaliwajalla-Kira'!F28,'24.09 Kyaliwajalla-Kira'!F28,'25.09 Kyaliwajala-Kira'!F28,'27.09 Kyaliwajala-Kira'!F28,'28.09 KYALIWAJALA-KIRA-24h'!F28,'26.09 KIRA-KYALIWAJALA-24h'!F28,'29.09 Kyaliwajala-Kira'!F28)</f>
        <v>4.1428571428571432</v>
      </c>
      <c r="G28" s="48">
        <f>AVERAGE('23.09 Kyaliwajalla-Kira'!G28,'24.09 Kyaliwajalla-Kira'!G28,'25.09 Kyaliwajala-Kira'!G28,'27.09 Kyaliwajala-Kira'!G28,'28.09 KYALIWAJALA-KIRA-24h'!G28,'26.09 KIRA-KYALIWAJALA-24h'!G28,'29.09 Kyaliwajala-Kira'!G28)</f>
        <v>0.14285714285714285</v>
      </c>
      <c r="H28" s="48">
        <f>AVERAGE('23.09 Kyaliwajalla-Kira'!H28,'24.09 Kyaliwajalla-Kira'!H28,'25.09 Kyaliwajala-Kira'!H28,'27.09 Kyaliwajala-Kira'!H28,'28.09 KYALIWAJALA-KIRA-24h'!H28,'26.09 KIRA-KYALIWAJALA-24h'!H28,'29.09 Kyaliwajala-Kira'!H28)</f>
        <v>0</v>
      </c>
      <c r="I28" s="48">
        <f>AVERAGE('23.09 Kyaliwajalla-Kira'!I28,'24.09 Kyaliwajalla-Kira'!I28,'25.09 Kyaliwajala-Kira'!I28,'27.09 Kyaliwajala-Kira'!I28,'28.09 KYALIWAJALA-KIRA-24h'!I28,'26.09 KIRA-KYALIWAJALA-24h'!I28,'29.09 Kyaliwajala-Kira'!I28)</f>
        <v>6.5714285714285712</v>
      </c>
      <c r="J28" s="48">
        <f>AVERAGE('23.09 Kyaliwajalla-Kira'!J28,'24.09 Kyaliwajalla-Kira'!J28,'25.09 Kyaliwajala-Kira'!J28,'27.09 Kyaliwajala-Kira'!J28,'28.09 KYALIWAJALA-KIRA-24h'!J28,'26.09 KIRA-KYALIWAJALA-24h'!J28,'29.09 Kyaliwajala-Kira'!J28)</f>
        <v>1.2857142857142858</v>
      </c>
      <c r="K28" s="48">
        <f>AVERAGE('23.09 Kyaliwajalla-Kira'!K28,'24.09 Kyaliwajalla-Kira'!K28,'25.09 Kyaliwajala-Kira'!K28,'27.09 Kyaliwajala-Kira'!K28,'28.09 KYALIWAJALA-KIRA-24h'!K28,'26.09 KIRA-KYALIWAJALA-24h'!K28,'29.09 Kyaliwajala-Kira'!K28)</f>
        <v>0.7142857142857143</v>
      </c>
      <c r="L28" s="48">
        <f>AVERAGE('23.09 Kyaliwajalla-Kira'!L28,'24.09 Kyaliwajalla-Kira'!L28,'25.09 Kyaliwajala-Kira'!L28,'27.09 Kyaliwajala-Kira'!L28,'28.09 KYALIWAJALA-KIRA-24h'!L28,'26.09 KIRA-KYALIWAJALA-24h'!L28,'29.09 Kyaliwajala-Kira'!L28)</f>
        <v>0.14285714285714285</v>
      </c>
      <c r="M28" s="48">
        <f>AVERAGE('23.09 Kyaliwajalla-Kira'!M28,'24.09 Kyaliwajalla-Kira'!M28,'25.09 Kyaliwajala-Kira'!M28,'27.09 Kyaliwajala-Kira'!M28,'28.09 KYALIWAJALA-KIRA-24h'!M28,'26.09 KIRA-KYALIWAJALA-24h'!M28,'29.09 Kyaliwajala-Kira'!M28)</f>
        <v>65.571428571428569</v>
      </c>
      <c r="N28" s="48">
        <f>AVERAGE('23.09 Kyaliwajalla-Kira'!N28,'24.09 Kyaliwajalla-Kira'!N28,'25.09 Kyaliwajala-Kira'!N28,'27.09 Kyaliwajala-Kira'!N28,'28.09 KYALIWAJALA-KIRA-24h'!N28,'26.09 KIRA-KYALIWAJALA-24h'!N28,'29.09 Kyaliwajala-Kira'!N28)</f>
        <v>0</v>
      </c>
      <c r="O28" s="15">
        <f t="shared" si="0"/>
        <v>72.999999999999986</v>
      </c>
      <c r="P28" s="15">
        <f t="shared" si="1"/>
        <v>138.57142857142856</v>
      </c>
      <c r="R28" s="1" t="s">
        <v>152</v>
      </c>
      <c r="S28" s="33">
        <f>SUM(C82:C85)</f>
        <v>72</v>
      </c>
      <c r="T28" s="33">
        <f t="shared" ref="T28:AF28" si="20">SUM(D82:D85)</f>
        <v>47</v>
      </c>
      <c r="U28" s="33">
        <f t="shared" si="20"/>
        <v>9</v>
      </c>
      <c r="V28" s="33">
        <f t="shared" si="20"/>
        <v>3.5</v>
      </c>
      <c r="W28" s="33">
        <f t="shared" si="20"/>
        <v>0</v>
      </c>
      <c r="X28" s="33">
        <f t="shared" si="20"/>
        <v>0</v>
      </c>
      <c r="Y28" s="33">
        <f t="shared" si="20"/>
        <v>0.5</v>
      </c>
      <c r="Z28" s="33">
        <f t="shared" si="20"/>
        <v>3</v>
      </c>
      <c r="AA28" s="33">
        <f t="shared" si="20"/>
        <v>0</v>
      </c>
      <c r="AB28" s="33">
        <f t="shared" si="20"/>
        <v>0</v>
      </c>
      <c r="AC28" s="33">
        <f t="shared" si="20"/>
        <v>63.5</v>
      </c>
      <c r="AD28" s="33">
        <f t="shared" si="20"/>
        <v>0</v>
      </c>
      <c r="AE28" s="30">
        <f t="shared" si="20"/>
        <v>135</v>
      </c>
      <c r="AF28" s="30">
        <f t="shared" si="20"/>
        <v>198.5</v>
      </c>
    </row>
    <row r="29" spans="2:32" ht="23.1" customHeight="1" x14ac:dyDescent="0.25">
      <c r="B29" s="22" t="s">
        <v>56</v>
      </c>
      <c r="C29" s="48">
        <f>AVERAGE('23.09 Kyaliwajalla-Kira'!C29,'24.09 Kyaliwajalla-Kira'!C29,'25.09 Kyaliwajala-Kira'!C29,'27.09 Kyaliwajala-Kira'!C29,'28.09 KYALIWAJALA-KIRA-24h'!C29,'26.09 KIRA-KYALIWAJALA-24h'!C29,'29.09 Kyaliwajala-Kira'!C29)</f>
        <v>31.571428571428573</v>
      </c>
      <c r="D29" s="48">
        <f>AVERAGE('23.09 Kyaliwajalla-Kira'!D29,'24.09 Kyaliwajalla-Kira'!D29,'25.09 Kyaliwajala-Kira'!D29,'27.09 Kyaliwajala-Kira'!D29,'28.09 KYALIWAJALA-KIRA-24h'!D29,'26.09 KIRA-KYALIWAJALA-24h'!D29,'29.09 Kyaliwajala-Kira'!D29)</f>
        <v>14.142857142857142</v>
      </c>
      <c r="E29" s="48">
        <f>AVERAGE('23.09 Kyaliwajalla-Kira'!E29,'24.09 Kyaliwajalla-Kira'!E29,'25.09 Kyaliwajala-Kira'!E29,'27.09 Kyaliwajala-Kira'!E29,'28.09 KYALIWAJALA-KIRA-24h'!E29,'26.09 KIRA-KYALIWAJALA-24h'!E29,'29.09 Kyaliwajala-Kira'!E29)</f>
        <v>6.8571428571428568</v>
      </c>
      <c r="F29" s="48">
        <f>AVERAGE('23.09 Kyaliwajalla-Kira'!F29,'24.09 Kyaliwajalla-Kira'!F29,'25.09 Kyaliwajala-Kira'!F29,'27.09 Kyaliwajala-Kira'!F29,'28.09 KYALIWAJALA-KIRA-24h'!F29,'26.09 KIRA-KYALIWAJALA-24h'!F29,'29.09 Kyaliwajala-Kira'!F29)</f>
        <v>6.1428571428571432</v>
      </c>
      <c r="G29" s="48">
        <f>AVERAGE('23.09 Kyaliwajalla-Kira'!G29,'24.09 Kyaliwajalla-Kira'!G29,'25.09 Kyaliwajala-Kira'!G29,'27.09 Kyaliwajala-Kira'!G29,'28.09 KYALIWAJALA-KIRA-24h'!G29,'26.09 KIRA-KYALIWAJALA-24h'!G29,'29.09 Kyaliwajala-Kira'!G29)</f>
        <v>0</v>
      </c>
      <c r="H29" s="48">
        <f>AVERAGE('23.09 Kyaliwajalla-Kira'!H29,'24.09 Kyaliwajalla-Kira'!H29,'25.09 Kyaliwajala-Kira'!H29,'27.09 Kyaliwajala-Kira'!H29,'28.09 KYALIWAJALA-KIRA-24h'!H29,'26.09 KIRA-KYALIWAJALA-24h'!H29,'29.09 Kyaliwajala-Kira'!H29)</f>
        <v>0.2857142857142857</v>
      </c>
      <c r="I29" s="48">
        <f>AVERAGE('23.09 Kyaliwajalla-Kira'!I29,'24.09 Kyaliwajalla-Kira'!I29,'25.09 Kyaliwajala-Kira'!I29,'27.09 Kyaliwajala-Kira'!I29,'28.09 KYALIWAJALA-KIRA-24h'!I29,'26.09 KIRA-KYALIWAJALA-24h'!I29,'29.09 Kyaliwajala-Kira'!I29)</f>
        <v>5.8571428571428568</v>
      </c>
      <c r="J29" s="48">
        <f>AVERAGE('23.09 Kyaliwajalla-Kira'!J29,'24.09 Kyaliwajalla-Kira'!J29,'25.09 Kyaliwajala-Kira'!J29,'27.09 Kyaliwajala-Kira'!J29,'28.09 KYALIWAJALA-KIRA-24h'!J29,'26.09 KIRA-KYALIWAJALA-24h'!J29,'29.09 Kyaliwajala-Kira'!J29)</f>
        <v>6.4285714285714288</v>
      </c>
      <c r="K29" s="48">
        <f>AVERAGE('23.09 Kyaliwajalla-Kira'!K29,'24.09 Kyaliwajalla-Kira'!K29,'25.09 Kyaliwajala-Kira'!K29,'27.09 Kyaliwajala-Kira'!K29,'28.09 KYALIWAJALA-KIRA-24h'!K29,'26.09 KIRA-KYALIWAJALA-24h'!K29,'29.09 Kyaliwajala-Kira'!K29)</f>
        <v>3.1428571428571428</v>
      </c>
      <c r="L29" s="48">
        <f>AVERAGE('23.09 Kyaliwajalla-Kira'!L29,'24.09 Kyaliwajalla-Kira'!L29,'25.09 Kyaliwajala-Kira'!L29,'27.09 Kyaliwajala-Kira'!L29,'28.09 KYALIWAJALA-KIRA-24h'!L29,'26.09 KIRA-KYALIWAJALA-24h'!L29,'29.09 Kyaliwajala-Kira'!L29)</f>
        <v>1.8571428571428572</v>
      </c>
      <c r="M29" s="48">
        <f>AVERAGE('23.09 Kyaliwajalla-Kira'!M29,'24.09 Kyaliwajalla-Kira'!M29,'25.09 Kyaliwajala-Kira'!M29,'27.09 Kyaliwajala-Kira'!M29,'28.09 KYALIWAJALA-KIRA-24h'!M29,'26.09 KIRA-KYALIWAJALA-24h'!M29,'29.09 Kyaliwajala-Kira'!M29)</f>
        <v>65.857142857142861</v>
      </c>
      <c r="N29" s="48">
        <f>AVERAGE('23.09 Kyaliwajalla-Kira'!N29,'24.09 Kyaliwajalla-Kira'!N29,'25.09 Kyaliwajala-Kira'!N29,'27.09 Kyaliwajala-Kira'!N29,'28.09 KYALIWAJALA-KIRA-24h'!N29,'26.09 KIRA-KYALIWAJALA-24h'!N29,'29.09 Kyaliwajala-Kira'!N29)</f>
        <v>0.14285714285714285</v>
      </c>
      <c r="O29" s="15">
        <f t="shared" si="0"/>
        <v>76.428571428571431</v>
      </c>
      <c r="P29" s="15">
        <f t="shared" si="1"/>
        <v>142.28571428571431</v>
      </c>
      <c r="R29" s="1" t="s">
        <v>153</v>
      </c>
      <c r="S29" s="33">
        <f>SUM(C86:C89)</f>
        <v>47</v>
      </c>
      <c r="T29" s="33">
        <f t="shared" ref="T29:AF29" si="21">SUM(D86:D89)</f>
        <v>16</v>
      </c>
      <c r="U29" s="33">
        <f t="shared" si="21"/>
        <v>5</v>
      </c>
      <c r="V29" s="33">
        <f t="shared" si="21"/>
        <v>1</v>
      </c>
      <c r="W29" s="33">
        <f t="shared" si="21"/>
        <v>0</v>
      </c>
      <c r="X29" s="33">
        <f t="shared" si="21"/>
        <v>0.5</v>
      </c>
      <c r="Y29" s="33">
        <f t="shared" si="21"/>
        <v>2.5</v>
      </c>
      <c r="Z29" s="33">
        <f t="shared" si="21"/>
        <v>3</v>
      </c>
      <c r="AA29" s="33">
        <f t="shared" si="21"/>
        <v>0</v>
      </c>
      <c r="AB29" s="33">
        <f t="shared" si="21"/>
        <v>0.5</v>
      </c>
      <c r="AC29" s="33">
        <f t="shared" si="21"/>
        <v>41</v>
      </c>
      <c r="AD29" s="33">
        <f t="shared" si="21"/>
        <v>0</v>
      </c>
      <c r="AE29" s="30">
        <f t="shared" si="21"/>
        <v>75.5</v>
      </c>
      <c r="AF29" s="30">
        <f t="shared" si="21"/>
        <v>116.5</v>
      </c>
    </row>
    <row r="30" spans="2:32" ht="23.1" customHeight="1" x14ac:dyDescent="0.25">
      <c r="B30" s="22" t="s">
        <v>57</v>
      </c>
      <c r="C30" s="48">
        <f>AVERAGE('23.09 Kyaliwajalla-Kira'!C30,'24.09 Kyaliwajalla-Kira'!C30,'25.09 Kyaliwajala-Kira'!C30,'27.09 Kyaliwajala-Kira'!C30,'28.09 KYALIWAJALA-KIRA-24h'!C30,'26.09 KIRA-KYALIWAJALA-24h'!C30,'29.09 Kyaliwajala-Kira'!C30)</f>
        <v>29.857142857142858</v>
      </c>
      <c r="D30" s="48">
        <f>AVERAGE('23.09 Kyaliwajalla-Kira'!D30,'24.09 Kyaliwajalla-Kira'!D30,'25.09 Kyaliwajala-Kira'!D30,'27.09 Kyaliwajala-Kira'!D30,'28.09 KYALIWAJALA-KIRA-24h'!D30,'26.09 KIRA-KYALIWAJALA-24h'!D30,'29.09 Kyaliwajala-Kira'!D30)</f>
        <v>15.857142857142858</v>
      </c>
      <c r="E30" s="48">
        <f>AVERAGE('23.09 Kyaliwajalla-Kira'!E30,'24.09 Kyaliwajalla-Kira'!E30,'25.09 Kyaliwajala-Kira'!E30,'27.09 Kyaliwajala-Kira'!E30,'28.09 KYALIWAJALA-KIRA-24h'!E30,'26.09 KIRA-KYALIWAJALA-24h'!E30,'29.09 Kyaliwajala-Kira'!E30)</f>
        <v>7.4285714285714288</v>
      </c>
      <c r="F30" s="48">
        <f>AVERAGE('23.09 Kyaliwajalla-Kira'!F30,'24.09 Kyaliwajalla-Kira'!F30,'25.09 Kyaliwajala-Kira'!F30,'27.09 Kyaliwajala-Kira'!F30,'28.09 KYALIWAJALA-KIRA-24h'!F30,'26.09 KIRA-KYALIWAJALA-24h'!F30,'29.09 Kyaliwajala-Kira'!F30)</f>
        <v>5.7142857142857144</v>
      </c>
      <c r="G30" s="48">
        <f>AVERAGE('23.09 Kyaliwajalla-Kira'!G30,'24.09 Kyaliwajalla-Kira'!G30,'25.09 Kyaliwajala-Kira'!G30,'27.09 Kyaliwajala-Kira'!G30,'28.09 KYALIWAJALA-KIRA-24h'!G30,'26.09 KIRA-KYALIWAJALA-24h'!G30,'29.09 Kyaliwajala-Kira'!G30)</f>
        <v>0.8571428571428571</v>
      </c>
      <c r="H30" s="48">
        <f>AVERAGE('23.09 Kyaliwajalla-Kira'!H30,'24.09 Kyaliwajalla-Kira'!H30,'25.09 Kyaliwajala-Kira'!H30,'27.09 Kyaliwajala-Kira'!H30,'28.09 KYALIWAJALA-KIRA-24h'!H30,'26.09 KIRA-KYALIWAJALA-24h'!H30,'29.09 Kyaliwajala-Kira'!H30)</f>
        <v>0</v>
      </c>
      <c r="I30" s="48">
        <f>AVERAGE('23.09 Kyaliwajalla-Kira'!I30,'24.09 Kyaliwajalla-Kira'!I30,'25.09 Kyaliwajala-Kira'!I30,'27.09 Kyaliwajala-Kira'!I30,'28.09 KYALIWAJALA-KIRA-24h'!I30,'26.09 KIRA-KYALIWAJALA-24h'!I30,'29.09 Kyaliwajala-Kira'!I30)</f>
        <v>6.7142857142857144</v>
      </c>
      <c r="J30" s="48">
        <f>AVERAGE('23.09 Kyaliwajalla-Kira'!J30,'24.09 Kyaliwajalla-Kira'!J30,'25.09 Kyaliwajala-Kira'!J30,'27.09 Kyaliwajala-Kira'!J30,'28.09 KYALIWAJALA-KIRA-24h'!J30,'26.09 KIRA-KYALIWAJALA-24h'!J30,'29.09 Kyaliwajala-Kira'!J30)</f>
        <v>1.2857142857142858</v>
      </c>
      <c r="K30" s="48">
        <f>AVERAGE('23.09 Kyaliwajalla-Kira'!K30,'24.09 Kyaliwajalla-Kira'!K30,'25.09 Kyaliwajala-Kira'!K30,'27.09 Kyaliwajala-Kira'!K30,'28.09 KYALIWAJALA-KIRA-24h'!K30,'26.09 KIRA-KYALIWAJALA-24h'!K30,'29.09 Kyaliwajala-Kira'!K30)</f>
        <v>0.5714285714285714</v>
      </c>
      <c r="L30" s="48">
        <f>AVERAGE('23.09 Kyaliwajalla-Kira'!L30,'24.09 Kyaliwajalla-Kira'!L30,'25.09 Kyaliwajala-Kira'!L30,'27.09 Kyaliwajala-Kira'!L30,'28.09 KYALIWAJALA-KIRA-24h'!L30,'26.09 KIRA-KYALIWAJALA-24h'!L30,'29.09 Kyaliwajala-Kira'!L30)</f>
        <v>0.7142857142857143</v>
      </c>
      <c r="M30" s="48">
        <f>AVERAGE('23.09 Kyaliwajalla-Kira'!M30,'24.09 Kyaliwajalla-Kira'!M30,'25.09 Kyaliwajala-Kira'!M30,'27.09 Kyaliwajala-Kira'!M30,'28.09 KYALIWAJALA-KIRA-24h'!M30,'26.09 KIRA-KYALIWAJALA-24h'!M30,'29.09 Kyaliwajala-Kira'!M30)</f>
        <v>67.285714285714292</v>
      </c>
      <c r="N30" s="48">
        <f>AVERAGE('23.09 Kyaliwajalla-Kira'!N30,'24.09 Kyaliwajalla-Kira'!N30,'25.09 Kyaliwajala-Kira'!N30,'27.09 Kyaliwajala-Kira'!N30,'28.09 KYALIWAJALA-KIRA-24h'!N30,'26.09 KIRA-KYALIWAJALA-24h'!N30,'29.09 Kyaliwajala-Kira'!N30)</f>
        <v>0</v>
      </c>
      <c r="O30" s="15">
        <f t="shared" si="0"/>
        <v>69</v>
      </c>
      <c r="P30" s="15">
        <f t="shared" si="1"/>
        <v>136.28571428571428</v>
      </c>
      <c r="R30" s="1" t="s">
        <v>154</v>
      </c>
      <c r="S30" s="33">
        <f>SUM(C90:C93)</f>
        <v>29</v>
      </c>
      <c r="T30" s="33">
        <f t="shared" ref="T30:AF30" si="22">SUM(D90:D93)</f>
        <v>17</v>
      </c>
      <c r="U30" s="33">
        <f t="shared" si="22"/>
        <v>5</v>
      </c>
      <c r="V30" s="33">
        <f t="shared" si="22"/>
        <v>2</v>
      </c>
      <c r="W30" s="33">
        <f t="shared" si="22"/>
        <v>0</v>
      </c>
      <c r="X30" s="33">
        <f t="shared" si="22"/>
        <v>0</v>
      </c>
      <c r="Y30" s="33">
        <f t="shared" si="22"/>
        <v>1.5</v>
      </c>
      <c r="Z30" s="33">
        <f t="shared" si="22"/>
        <v>1.5</v>
      </c>
      <c r="AA30" s="33">
        <f t="shared" si="22"/>
        <v>0</v>
      </c>
      <c r="AB30" s="33">
        <f t="shared" si="22"/>
        <v>0</v>
      </c>
      <c r="AC30" s="33">
        <f t="shared" si="22"/>
        <v>45.5</v>
      </c>
      <c r="AD30" s="33">
        <f t="shared" si="22"/>
        <v>0</v>
      </c>
      <c r="AE30" s="30">
        <f t="shared" si="22"/>
        <v>56</v>
      </c>
      <c r="AF30" s="30">
        <f t="shared" si="22"/>
        <v>101.5</v>
      </c>
    </row>
    <row r="31" spans="2:32" ht="23.1" customHeight="1" x14ac:dyDescent="0.25">
      <c r="B31" s="23" t="s">
        <v>58</v>
      </c>
      <c r="C31" s="48">
        <f>AVERAGE('23.09 Kyaliwajalla-Kira'!C31,'24.09 Kyaliwajalla-Kira'!C31,'25.09 Kyaliwajala-Kira'!C31,'27.09 Kyaliwajala-Kira'!C31,'28.09 KYALIWAJALA-KIRA-24h'!C31,'26.09 KIRA-KYALIWAJALA-24h'!C31,'29.09 Kyaliwajala-Kira'!C31)</f>
        <v>30.428571428571427</v>
      </c>
      <c r="D31" s="48">
        <f>AVERAGE('23.09 Kyaliwajalla-Kira'!D31,'24.09 Kyaliwajalla-Kira'!D31,'25.09 Kyaliwajala-Kira'!D31,'27.09 Kyaliwajala-Kira'!D31,'28.09 KYALIWAJALA-KIRA-24h'!D31,'26.09 KIRA-KYALIWAJALA-24h'!D31,'29.09 Kyaliwajala-Kira'!D31)</f>
        <v>15.142857142857142</v>
      </c>
      <c r="E31" s="48">
        <f>AVERAGE('23.09 Kyaliwajalla-Kira'!E31,'24.09 Kyaliwajalla-Kira'!E31,'25.09 Kyaliwajala-Kira'!E31,'27.09 Kyaliwajala-Kira'!E31,'28.09 KYALIWAJALA-KIRA-24h'!E31,'26.09 KIRA-KYALIWAJALA-24h'!E31,'29.09 Kyaliwajala-Kira'!E31)</f>
        <v>6.8571428571428568</v>
      </c>
      <c r="F31" s="48">
        <f>AVERAGE('23.09 Kyaliwajalla-Kira'!F31,'24.09 Kyaliwajalla-Kira'!F31,'25.09 Kyaliwajala-Kira'!F31,'27.09 Kyaliwajala-Kira'!F31,'28.09 KYALIWAJALA-KIRA-24h'!F31,'26.09 KIRA-KYALIWAJALA-24h'!F31,'29.09 Kyaliwajala-Kira'!F31)</f>
        <v>4.7142857142857144</v>
      </c>
      <c r="G31" s="48">
        <f>AVERAGE('23.09 Kyaliwajalla-Kira'!G31,'24.09 Kyaliwajalla-Kira'!G31,'25.09 Kyaliwajala-Kira'!G31,'27.09 Kyaliwajala-Kira'!G31,'28.09 KYALIWAJALA-KIRA-24h'!G31,'26.09 KIRA-KYALIWAJALA-24h'!G31,'29.09 Kyaliwajala-Kira'!G31)</f>
        <v>2.8571428571428572</v>
      </c>
      <c r="H31" s="48">
        <f>AVERAGE('23.09 Kyaliwajalla-Kira'!H31,'24.09 Kyaliwajalla-Kira'!H31,'25.09 Kyaliwajala-Kira'!H31,'27.09 Kyaliwajala-Kira'!H31,'28.09 KYALIWAJALA-KIRA-24h'!H31,'26.09 KIRA-KYALIWAJALA-24h'!H31,'29.09 Kyaliwajala-Kira'!H31)</f>
        <v>0</v>
      </c>
      <c r="I31" s="48">
        <f>AVERAGE('23.09 Kyaliwajalla-Kira'!I31,'24.09 Kyaliwajalla-Kira'!I31,'25.09 Kyaliwajala-Kira'!I31,'27.09 Kyaliwajala-Kira'!I31,'28.09 KYALIWAJALA-KIRA-24h'!I31,'26.09 KIRA-KYALIWAJALA-24h'!I31,'29.09 Kyaliwajala-Kira'!I31)</f>
        <v>5.1428571428571432</v>
      </c>
      <c r="J31" s="48">
        <f>AVERAGE('23.09 Kyaliwajalla-Kira'!J31,'24.09 Kyaliwajalla-Kira'!J31,'25.09 Kyaliwajala-Kira'!J31,'27.09 Kyaliwajala-Kira'!J31,'28.09 KYALIWAJALA-KIRA-24h'!J31,'26.09 KIRA-KYALIWAJALA-24h'!J31,'29.09 Kyaliwajala-Kira'!J31)</f>
        <v>4</v>
      </c>
      <c r="K31" s="48">
        <f>AVERAGE('23.09 Kyaliwajalla-Kira'!K31,'24.09 Kyaliwajalla-Kira'!K31,'25.09 Kyaliwajala-Kira'!K31,'27.09 Kyaliwajala-Kira'!K31,'28.09 KYALIWAJALA-KIRA-24h'!K31,'26.09 KIRA-KYALIWAJALA-24h'!K31,'29.09 Kyaliwajala-Kira'!K31)</f>
        <v>1.8571428571428572</v>
      </c>
      <c r="L31" s="48">
        <f>AVERAGE('23.09 Kyaliwajalla-Kira'!L31,'24.09 Kyaliwajalla-Kira'!L31,'25.09 Kyaliwajala-Kira'!L31,'27.09 Kyaliwajala-Kira'!L31,'28.09 KYALIWAJALA-KIRA-24h'!L31,'26.09 KIRA-KYALIWAJALA-24h'!L31,'29.09 Kyaliwajala-Kira'!L31)</f>
        <v>0.42857142857142855</v>
      </c>
      <c r="M31" s="48">
        <f>AVERAGE('23.09 Kyaliwajalla-Kira'!M31,'24.09 Kyaliwajalla-Kira'!M31,'25.09 Kyaliwajala-Kira'!M31,'27.09 Kyaliwajala-Kira'!M31,'28.09 KYALIWAJALA-KIRA-24h'!M31,'26.09 KIRA-KYALIWAJALA-24h'!M31,'29.09 Kyaliwajala-Kira'!M31)</f>
        <v>72.285714285714292</v>
      </c>
      <c r="N31" s="48">
        <f>AVERAGE('23.09 Kyaliwajalla-Kira'!N31,'24.09 Kyaliwajalla-Kira'!N31,'25.09 Kyaliwajala-Kira'!N31,'27.09 Kyaliwajala-Kira'!N31,'28.09 KYALIWAJALA-KIRA-24h'!N31,'26.09 KIRA-KYALIWAJALA-24h'!N31,'29.09 Kyaliwajala-Kira'!N31)</f>
        <v>0</v>
      </c>
      <c r="O31" s="15">
        <f t="shared" si="0"/>
        <v>71.428571428571431</v>
      </c>
      <c r="P31" s="15">
        <f t="shared" si="1"/>
        <v>143.71428571428572</v>
      </c>
      <c r="R31" s="1" t="s">
        <v>155</v>
      </c>
      <c r="S31" s="33">
        <f>SUM(C94:C97)</f>
        <v>39.5</v>
      </c>
      <c r="T31" s="33">
        <f t="shared" ref="T31:AF31" si="23">SUM(D94:D97)</f>
        <v>17.5</v>
      </c>
      <c r="U31" s="33">
        <f t="shared" si="23"/>
        <v>5</v>
      </c>
      <c r="V31" s="33">
        <f t="shared" si="23"/>
        <v>5</v>
      </c>
      <c r="W31" s="33">
        <f t="shared" si="23"/>
        <v>0</v>
      </c>
      <c r="X31" s="33">
        <f t="shared" si="23"/>
        <v>0</v>
      </c>
      <c r="Y31" s="33">
        <f t="shared" si="23"/>
        <v>1</v>
      </c>
      <c r="Z31" s="33">
        <f t="shared" si="23"/>
        <v>0.5</v>
      </c>
      <c r="AA31" s="33">
        <f t="shared" si="23"/>
        <v>0</v>
      </c>
      <c r="AB31" s="33">
        <f t="shared" si="23"/>
        <v>0</v>
      </c>
      <c r="AC31" s="33">
        <f t="shared" si="23"/>
        <v>55</v>
      </c>
      <c r="AD31" s="33">
        <f t="shared" si="23"/>
        <v>0</v>
      </c>
      <c r="AE31" s="30">
        <f t="shared" si="23"/>
        <v>68.5</v>
      </c>
      <c r="AF31" s="30">
        <f t="shared" si="23"/>
        <v>123.5</v>
      </c>
    </row>
    <row r="32" spans="2:32" ht="23.1" customHeight="1" x14ac:dyDescent="0.25">
      <c r="B32" s="23" t="s">
        <v>59</v>
      </c>
      <c r="C32" s="48">
        <f>AVERAGE('23.09 Kyaliwajalla-Kira'!C32,'24.09 Kyaliwajalla-Kira'!C32,'25.09 Kyaliwajala-Kira'!C32,'27.09 Kyaliwajala-Kira'!C32,'28.09 KYALIWAJALA-KIRA-24h'!C32,'26.09 KIRA-KYALIWAJALA-24h'!C32,'29.09 Kyaliwajala-Kira'!C32)</f>
        <v>32.285714285714285</v>
      </c>
      <c r="D32" s="48">
        <f>AVERAGE('23.09 Kyaliwajalla-Kira'!D32,'24.09 Kyaliwajalla-Kira'!D32,'25.09 Kyaliwajala-Kira'!D32,'27.09 Kyaliwajala-Kira'!D32,'28.09 KYALIWAJALA-KIRA-24h'!D32,'26.09 KIRA-KYALIWAJALA-24h'!D32,'29.09 Kyaliwajala-Kira'!D32)</f>
        <v>16.142857142857142</v>
      </c>
      <c r="E32" s="48">
        <f>AVERAGE('23.09 Kyaliwajalla-Kira'!E32,'24.09 Kyaliwajalla-Kira'!E32,'25.09 Kyaliwajala-Kira'!E32,'27.09 Kyaliwajala-Kira'!E32,'28.09 KYALIWAJALA-KIRA-24h'!E32,'26.09 KIRA-KYALIWAJALA-24h'!E32,'29.09 Kyaliwajala-Kira'!E32)</f>
        <v>7.7142857142857144</v>
      </c>
      <c r="F32" s="48">
        <f>AVERAGE('23.09 Kyaliwajalla-Kira'!F32,'24.09 Kyaliwajalla-Kira'!F32,'25.09 Kyaliwajala-Kira'!F32,'27.09 Kyaliwajala-Kira'!F32,'28.09 KYALIWAJALA-KIRA-24h'!F32,'26.09 KIRA-KYALIWAJALA-24h'!F32,'29.09 Kyaliwajala-Kira'!F32)</f>
        <v>5.5714285714285712</v>
      </c>
      <c r="G32" s="48">
        <f>AVERAGE('23.09 Kyaliwajalla-Kira'!G32,'24.09 Kyaliwajalla-Kira'!G32,'25.09 Kyaliwajala-Kira'!G32,'27.09 Kyaliwajala-Kira'!G32,'28.09 KYALIWAJALA-KIRA-24h'!G32,'26.09 KIRA-KYALIWAJALA-24h'!G32,'29.09 Kyaliwajala-Kira'!G32)</f>
        <v>0.42857142857142855</v>
      </c>
      <c r="H32" s="48">
        <f>AVERAGE('23.09 Kyaliwajalla-Kira'!H32,'24.09 Kyaliwajalla-Kira'!H32,'25.09 Kyaliwajala-Kira'!H32,'27.09 Kyaliwajala-Kira'!H32,'28.09 KYALIWAJALA-KIRA-24h'!H32,'26.09 KIRA-KYALIWAJALA-24h'!H32,'29.09 Kyaliwajala-Kira'!H32)</f>
        <v>0</v>
      </c>
      <c r="I32" s="48">
        <f>AVERAGE('23.09 Kyaliwajalla-Kira'!I32,'24.09 Kyaliwajalla-Kira'!I32,'25.09 Kyaliwajala-Kira'!I32,'27.09 Kyaliwajala-Kira'!I32,'28.09 KYALIWAJALA-KIRA-24h'!I32,'26.09 KIRA-KYALIWAJALA-24h'!I32,'29.09 Kyaliwajala-Kira'!I32)</f>
        <v>7</v>
      </c>
      <c r="J32" s="48">
        <f>AVERAGE('23.09 Kyaliwajalla-Kira'!J32,'24.09 Kyaliwajalla-Kira'!J32,'25.09 Kyaliwajala-Kira'!J32,'27.09 Kyaliwajala-Kira'!J32,'28.09 KYALIWAJALA-KIRA-24h'!J32,'26.09 KIRA-KYALIWAJALA-24h'!J32,'29.09 Kyaliwajala-Kira'!J32)</f>
        <v>2</v>
      </c>
      <c r="K32" s="48">
        <f>AVERAGE('23.09 Kyaliwajalla-Kira'!K32,'24.09 Kyaliwajalla-Kira'!K32,'25.09 Kyaliwajala-Kira'!K32,'27.09 Kyaliwajala-Kira'!K32,'28.09 KYALIWAJALA-KIRA-24h'!K32,'26.09 KIRA-KYALIWAJALA-24h'!K32,'29.09 Kyaliwajala-Kira'!K32)</f>
        <v>0.7142857142857143</v>
      </c>
      <c r="L32" s="48">
        <f>AVERAGE('23.09 Kyaliwajalla-Kira'!L32,'24.09 Kyaliwajalla-Kira'!L32,'25.09 Kyaliwajala-Kira'!L32,'27.09 Kyaliwajala-Kira'!L32,'28.09 KYALIWAJALA-KIRA-24h'!L32,'26.09 KIRA-KYALIWAJALA-24h'!L32,'29.09 Kyaliwajala-Kira'!L32)</f>
        <v>0.14285714285714285</v>
      </c>
      <c r="M32" s="48">
        <f>AVERAGE('23.09 Kyaliwajalla-Kira'!M32,'24.09 Kyaliwajalla-Kira'!M32,'25.09 Kyaliwajala-Kira'!M32,'27.09 Kyaliwajala-Kira'!M32,'28.09 KYALIWAJALA-KIRA-24h'!M32,'26.09 KIRA-KYALIWAJALA-24h'!M32,'29.09 Kyaliwajala-Kira'!M32)</f>
        <v>59.428571428571431</v>
      </c>
      <c r="N32" s="48">
        <f>AVERAGE('23.09 Kyaliwajalla-Kira'!N32,'24.09 Kyaliwajalla-Kira'!N32,'25.09 Kyaliwajala-Kira'!N32,'27.09 Kyaliwajala-Kira'!N32,'28.09 KYALIWAJALA-KIRA-24h'!N32,'26.09 KIRA-KYALIWAJALA-24h'!N32,'29.09 Kyaliwajala-Kira'!N32)</f>
        <v>0.14285714285714285</v>
      </c>
      <c r="O32" s="15">
        <f t="shared" si="0"/>
        <v>72.142857142857125</v>
      </c>
      <c r="P32" s="15">
        <f t="shared" si="1"/>
        <v>131.57142857142856</v>
      </c>
      <c r="R32" s="1" t="s">
        <v>156</v>
      </c>
      <c r="S32" s="33">
        <f>SUM(C98:C101)</f>
        <v>42.5</v>
      </c>
      <c r="T32" s="33">
        <f t="shared" ref="T32:AF32" si="24">SUM(D98:D101)</f>
        <v>18.5</v>
      </c>
      <c r="U32" s="33">
        <f t="shared" si="24"/>
        <v>9</v>
      </c>
      <c r="V32" s="33">
        <f t="shared" si="24"/>
        <v>6</v>
      </c>
      <c r="W32" s="33">
        <f t="shared" si="24"/>
        <v>0</v>
      </c>
      <c r="X32" s="33">
        <f t="shared" si="24"/>
        <v>0</v>
      </c>
      <c r="Y32" s="33">
        <f t="shared" si="24"/>
        <v>2.5</v>
      </c>
      <c r="Z32" s="33">
        <f t="shared" si="24"/>
        <v>2.5</v>
      </c>
      <c r="AA32" s="33">
        <f t="shared" si="24"/>
        <v>1.5</v>
      </c>
      <c r="AB32" s="33">
        <f t="shared" si="24"/>
        <v>0</v>
      </c>
      <c r="AC32" s="33">
        <f t="shared" si="24"/>
        <v>53.5</v>
      </c>
      <c r="AD32" s="33">
        <f t="shared" si="24"/>
        <v>0</v>
      </c>
      <c r="AE32" s="30">
        <f t="shared" si="24"/>
        <v>82.5</v>
      </c>
      <c r="AF32" s="30">
        <f t="shared" si="24"/>
        <v>136</v>
      </c>
    </row>
    <row r="33" spans="2:32" ht="23.1" customHeight="1" x14ac:dyDescent="0.25">
      <c r="B33" s="22" t="s">
        <v>60</v>
      </c>
      <c r="C33" s="48">
        <f>AVERAGE('23.09 Kyaliwajalla-Kira'!C33,'24.09 Kyaliwajalla-Kira'!C33,'25.09 Kyaliwajala-Kira'!C33,'27.09 Kyaliwajala-Kira'!C33,'28.09 KYALIWAJALA-KIRA-24h'!C33,'26.09 KIRA-KYALIWAJALA-24h'!C33,'29.09 Kyaliwajala-Kira'!C33)</f>
        <v>28.142857142857142</v>
      </c>
      <c r="D33" s="48">
        <f>AVERAGE('23.09 Kyaliwajalla-Kira'!D33,'24.09 Kyaliwajalla-Kira'!D33,'25.09 Kyaliwajala-Kira'!D33,'27.09 Kyaliwajala-Kira'!D33,'28.09 KYALIWAJALA-KIRA-24h'!D33,'26.09 KIRA-KYALIWAJALA-24h'!D33,'29.09 Kyaliwajala-Kira'!D33)</f>
        <v>12.142857142857142</v>
      </c>
      <c r="E33" s="48">
        <f>AVERAGE('23.09 Kyaliwajalla-Kira'!E33,'24.09 Kyaliwajalla-Kira'!E33,'25.09 Kyaliwajala-Kira'!E33,'27.09 Kyaliwajala-Kira'!E33,'28.09 KYALIWAJALA-KIRA-24h'!E33,'26.09 KIRA-KYALIWAJALA-24h'!E33,'29.09 Kyaliwajala-Kira'!E33)</f>
        <v>4.5714285714285712</v>
      </c>
      <c r="F33" s="48">
        <f>AVERAGE('23.09 Kyaliwajalla-Kira'!F33,'24.09 Kyaliwajalla-Kira'!F33,'25.09 Kyaliwajala-Kira'!F33,'27.09 Kyaliwajala-Kira'!F33,'28.09 KYALIWAJALA-KIRA-24h'!F33,'26.09 KIRA-KYALIWAJALA-24h'!F33,'29.09 Kyaliwajala-Kira'!F33)</f>
        <v>6.7142857142857144</v>
      </c>
      <c r="G33" s="48">
        <f>AVERAGE('23.09 Kyaliwajalla-Kira'!G33,'24.09 Kyaliwajalla-Kira'!G33,'25.09 Kyaliwajala-Kira'!G33,'27.09 Kyaliwajala-Kira'!G33,'28.09 KYALIWAJALA-KIRA-24h'!G33,'26.09 KIRA-KYALIWAJALA-24h'!G33,'29.09 Kyaliwajala-Kira'!G33)</f>
        <v>0</v>
      </c>
      <c r="H33" s="48">
        <f>AVERAGE('23.09 Kyaliwajalla-Kira'!H33,'24.09 Kyaliwajalla-Kira'!H33,'25.09 Kyaliwajala-Kira'!H33,'27.09 Kyaliwajala-Kira'!H33,'28.09 KYALIWAJALA-KIRA-24h'!H33,'26.09 KIRA-KYALIWAJALA-24h'!H33,'29.09 Kyaliwajala-Kira'!H33)</f>
        <v>0</v>
      </c>
      <c r="I33" s="48">
        <f>AVERAGE('23.09 Kyaliwajalla-Kira'!I33,'24.09 Kyaliwajalla-Kira'!I33,'25.09 Kyaliwajala-Kira'!I33,'27.09 Kyaliwajala-Kira'!I33,'28.09 KYALIWAJALA-KIRA-24h'!I33,'26.09 KIRA-KYALIWAJALA-24h'!I33,'29.09 Kyaliwajala-Kira'!I33)</f>
        <v>6.1428571428571432</v>
      </c>
      <c r="J33" s="48">
        <f>AVERAGE('23.09 Kyaliwajalla-Kira'!J33,'24.09 Kyaliwajalla-Kira'!J33,'25.09 Kyaliwajala-Kira'!J33,'27.09 Kyaliwajala-Kira'!J33,'28.09 KYALIWAJALA-KIRA-24h'!J33,'26.09 KIRA-KYALIWAJALA-24h'!J33,'29.09 Kyaliwajala-Kira'!J33)</f>
        <v>0.8571428571428571</v>
      </c>
      <c r="K33" s="48">
        <f>AVERAGE('23.09 Kyaliwajalla-Kira'!K33,'24.09 Kyaliwajalla-Kira'!K33,'25.09 Kyaliwajala-Kira'!K33,'27.09 Kyaliwajala-Kira'!K33,'28.09 KYALIWAJALA-KIRA-24h'!K33,'26.09 KIRA-KYALIWAJALA-24h'!K33,'29.09 Kyaliwajala-Kira'!K33)</f>
        <v>0.42857142857142855</v>
      </c>
      <c r="L33" s="48">
        <f>AVERAGE('23.09 Kyaliwajalla-Kira'!L33,'24.09 Kyaliwajalla-Kira'!L33,'25.09 Kyaliwajala-Kira'!L33,'27.09 Kyaliwajala-Kira'!L33,'28.09 KYALIWAJALA-KIRA-24h'!L33,'26.09 KIRA-KYALIWAJALA-24h'!L33,'29.09 Kyaliwajala-Kira'!L33)</f>
        <v>1</v>
      </c>
      <c r="M33" s="48">
        <f>AVERAGE('23.09 Kyaliwajalla-Kira'!M33,'24.09 Kyaliwajalla-Kira'!M33,'25.09 Kyaliwajala-Kira'!M33,'27.09 Kyaliwajala-Kira'!M33,'28.09 KYALIWAJALA-KIRA-24h'!M33,'26.09 KIRA-KYALIWAJALA-24h'!M33,'29.09 Kyaliwajala-Kira'!M33)</f>
        <v>57.142857142857146</v>
      </c>
      <c r="N33" s="48">
        <f>AVERAGE('23.09 Kyaliwajalla-Kira'!N33,'24.09 Kyaliwajalla-Kira'!N33,'25.09 Kyaliwajala-Kira'!N33,'27.09 Kyaliwajala-Kira'!N33,'28.09 KYALIWAJALA-KIRA-24h'!N33,'26.09 KIRA-KYALIWAJALA-24h'!N33,'29.09 Kyaliwajala-Kira'!N33)</f>
        <v>0</v>
      </c>
      <c r="O33" s="15">
        <f t="shared" si="0"/>
        <v>60</v>
      </c>
      <c r="P33" s="15">
        <f t="shared" si="1"/>
        <v>117.14285714285714</v>
      </c>
      <c r="R33" s="1" t="s">
        <v>157</v>
      </c>
      <c r="S33" s="33">
        <f>SUM(C102:C105)</f>
        <v>70</v>
      </c>
      <c r="T33" s="33">
        <f t="shared" ref="T33:AF33" si="25">SUM(D102:D105)</f>
        <v>33</v>
      </c>
      <c r="U33" s="33">
        <f t="shared" si="25"/>
        <v>11</v>
      </c>
      <c r="V33" s="33">
        <f t="shared" si="25"/>
        <v>17.5</v>
      </c>
      <c r="W33" s="33">
        <f t="shared" si="25"/>
        <v>2</v>
      </c>
      <c r="X33" s="33">
        <f t="shared" si="25"/>
        <v>0</v>
      </c>
      <c r="Y33" s="33">
        <f t="shared" si="25"/>
        <v>6.5</v>
      </c>
      <c r="Z33" s="33">
        <f t="shared" si="25"/>
        <v>0</v>
      </c>
      <c r="AA33" s="33">
        <f t="shared" si="25"/>
        <v>0</v>
      </c>
      <c r="AB33" s="33">
        <f t="shared" si="25"/>
        <v>0</v>
      </c>
      <c r="AC33" s="33">
        <f t="shared" si="25"/>
        <v>72</v>
      </c>
      <c r="AD33" s="33">
        <f t="shared" si="25"/>
        <v>0</v>
      </c>
      <c r="AE33" s="30">
        <f t="shared" si="25"/>
        <v>140</v>
      </c>
      <c r="AF33" s="30">
        <f t="shared" si="25"/>
        <v>212</v>
      </c>
    </row>
    <row r="34" spans="2:32" ht="23.1" customHeight="1" x14ac:dyDescent="0.25">
      <c r="B34" s="23" t="s">
        <v>61</v>
      </c>
      <c r="C34" s="48">
        <f>AVERAGE('23.09 Kyaliwajalla-Kira'!C34,'24.09 Kyaliwajalla-Kira'!C34,'25.09 Kyaliwajala-Kira'!C34,'27.09 Kyaliwajala-Kira'!C34,'28.09 KYALIWAJALA-KIRA-24h'!C34,'26.09 KIRA-KYALIWAJALA-24h'!C34,'29.09 Kyaliwajala-Kira'!C34)</f>
        <v>26.428571428571427</v>
      </c>
      <c r="D34" s="48">
        <f>AVERAGE('23.09 Kyaliwajalla-Kira'!D34,'24.09 Kyaliwajalla-Kira'!D34,'25.09 Kyaliwajala-Kira'!D34,'27.09 Kyaliwajala-Kira'!D34,'28.09 KYALIWAJALA-KIRA-24h'!D34,'26.09 KIRA-KYALIWAJALA-24h'!D34,'29.09 Kyaliwajala-Kira'!D34)</f>
        <v>13.285714285714286</v>
      </c>
      <c r="E34" s="48">
        <f>AVERAGE('23.09 Kyaliwajalla-Kira'!E34,'24.09 Kyaliwajalla-Kira'!E34,'25.09 Kyaliwajala-Kira'!E34,'27.09 Kyaliwajala-Kira'!E34,'28.09 KYALIWAJALA-KIRA-24h'!E34,'26.09 KIRA-KYALIWAJALA-24h'!E34,'29.09 Kyaliwajala-Kira'!E34)</f>
        <v>5.5714285714285712</v>
      </c>
      <c r="F34" s="48">
        <f>AVERAGE('23.09 Kyaliwajalla-Kira'!F34,'24.09 Kyaliwajalla-Kira'!F34,'25.09 Kyaliwajala-Kira'!F34,'27.09 Kyaliwajala-Kira'!F34,'28.09 KYALIWAJALA-KIRA-24h'!F34,'26.09 KIRA-KYALIWAJALA-24h'!F34,'29.09 Kyaliwajala-Kira'!F34)</f>
        <v>3.4285714285714284</v>
      </c>
      <c r="G34" s="48">
        <f>AVERAGE('23.09 Kyaliwajalla-Kira'!G34,'24.09 Kyaliwajalla-Kira'!G34,'25.09 Kyaliwajala-Kira'!G34,'27.09 Kyaliwajala-Kira'!G34,'28.09 KYALIWAJALA-KIRA-24h'!G34,'26.09 KIRA-KYALIWAJALA-24h'!G34,'29.09 Kyaliwajala-Kira'!G34)</f>
        <v>0</v>
      </c>
      <c r="H34" s="48">
        <f>AVERAGE('23.09 Kyaliwajalla-Kira'!H34,'24.09 Kyaliwajalla-Kira'!H34,'25.09 Kyaliwajala-Kira'!H34,'27.09 Kyaliwajala-Kira'!H34,'28.09 KYALIWAJALA-KIRA-24h'!H34,'26.09 KIRA-KYALIWAJALA-24h'!H34,'29.09 Kyaliwajala-Kira'!H34)</f>
        <v>0.5714285714285714</v>
      </c>
      <c r="I34" s="48">
        <f>AVERAGE('23.09 Kyaliwajalla-Kira'!I34,'24.09 Kyaliwajalla-Kira'!I34,'25.09 Kyaliwajala-Kira'!I34,'27.09 Kyaliwajala-Kira'!I34,'28.09 KYALIWAJALA-KIRA-24h'!I34,'26.09 KIRA-KYALIWAJALA-24h'!I34,'29.09 Kyaliwajala-Kira'!I34)</f>
        <v>4.8571428571428568</v>
      </c>
      <c r="J34" s="48">
        <f>AVERAGE('23.09 Kyaliwajalla-Kira'!J34,'24.09 Kyaliwajalla-Kira'!J34,'25.09 Kyaliwajala-Kira'!J34,'27.09 Kyaliwajala-Kira'!J34,'28.09 KYALIWAJALA-KIRA-24h'!J34,'26.09 KIRA-KYALIWAJALA-24h'!J34,'29.09 Kyaliwajala-Kira'!J34)</f>
        <v>1</v>
      </c>
      <c r="K34" s="48">
        <f>AVERAGE('23.09 Kyaliwajalla-Kira'!K34,'24.09 Kyaliwajalla-Kira'!K34,'25.09 Kyaliwajala-Kira'!K34,'27.09 Kyaliwajala-Kira'!K34,'28.09 KYALIWAJALA-KIRA-24h'!K34,'26.09 KIRA-KYALIWAJALA-24h'!K34,'29.09 Kyaliwajala-Kira'!K34)</f>
        <v>0.5714285714285714</v>
      </c>
      <c r="L34" s="48">
        <f>AVERAGE('23.09 Kyaliwajalla-Kira'!L34,'24.09 Kyaliwajalla-Kira'!L34,'25.09 Kyaliwajala-Kira'!L34,'27.09 Kyaliwajala-Kira'!L34,'28.09 KYALIWAJALA-KIRA-24h'!L34,'26.09 KIRA-KYALIWAJALA-24h'!L34,'29.09 Kyaliwajala-Kira'!L34)</f>
        <v>0</v>
      </c>
      <c r="M34" s="48">
        <f>AVERAGE('23.09 Kyaliwajalla-Kira'!M34,'24.09 Kyaliwajalla-Kira'!M34,'25.09 Kyaliwajala-Kira'!M34,'27.09 Kyaliwajala-Kira'!M34,'28.09 KYALIWAJALA-KIRA-24h'!M34,'26.09 KIRA-KYALIWAJALA-24h'!M34,'29.09 Kyaliwajala-Kira'!M34)</f>
        <v>62.428571428571431</v>
      </c>
      <c r="N34" s="48">
        <f>AVERAGE('23.09 Kyaliwajalla-Kira'!N34,'24.09 Kyaliwajalla-Kira'!N34,'25.09 Kyaliwajala-Kira'!N34,'27.09 Kyaliwajala-Kira'!N34,'28.09 KYALIWAJALA-KIRA-24h'!N34,'26.09 KIRA-KYALIWAJALA-24h'!N34,'29.09 Kyaliwajala-Kira'!N34)</f>
        <v>0</v>
      </c>
      <c r="O34" s="15">
        <f t="shared" si="0"/>
        <v>55.714285714285708</v>
      </c>
      <c r="P34" s="15">
        <f t="shared" si="1"/>
        <v>118.14285714285714</v>
      </c>
      <c r="R34" s="50" t="s">
        <v>90</v>
      </c>
      <c r="S34" s="51">
        <f t="shared" ref="S34:AF34" si="26">MAX(S10:S12)</f>
        <v>141.71428571428572</v>
      </c>
      <c r="T34" s="51">
        <f t="shared" si="26"/>
        <v>83.142857142857139</v>
      </c>
      <c r="U34" s="51">
        <f t="shared" si="26"/>
        <v>23.285714285714285</v>
      </c>
      <c r="V34" s="51">
        <f t="shared" si="26"/>
        <v>26.714285714285712</v>
      </c>
      <c r="W34" s="51">
        <f t="shared" si="26"/>
        <v>0.71428571428571419</v>
      </c>
      <c r="X34" s="51">
        <f t="shared" si="26"/>
        <v>0.71428571428571419</v>
      </c>
      <c r="Y34" s="51">
        <f t="shared" si="26"/>
        <v>19.285714285714285</v>
      </c>
      <c r="Z34" s="51">
        <f t="shared" si="26"/>
        <v>4.2857142857142856</v>
      </c>
      <c r="AA34" s="51">
        <f t="shared" si="26"/>
        <v>4</v>
      </c>
      <c r="AB34" s="51">
        <f t="shared" si="26"/>
        <v>0.71428571428571419</v>
      </c>
      <c r="AC34" s="51">
        <f t="shared" si="26"/>
        <v>333.85714285714289</v>
      </c>
      <c r="AD34" s="51">
        <f t="shared" si="26"/>
        <v>0.14285714285714285</v>
      </c>
      <c r="AE34" s="39">
        <f t="shared" si="26"/>
        <v>298.71428571428567</v>
      </c>
      <c r="AF34" s="39">
        <f t="shared" si="26"/>
        <v>620.14285714285711</v>
      </c>
    </row>
    <row r="35" spans="2:32" ht="23.1" customHeight="1" x14ac:dyDescent="0.25">
      <c r="B35" s="23" t="s">
        <v>62</v>
      </c>
      <c r="C35" s="48">
        <f>AVERAGE('23.09 Kyaliwajalla-Kira'!C35,'24.09 Kyaliwajalla-Kira'!C35,'25.09 Kyaliwajala-Kira'!C35,'27.09 Kyaliwajala-Kira'!C35,'28.09 KYALIWAJALA-KIRA-24h'!C35,'26.09 KIRA-KYALIWAJALA-24h'!C35,'29.09 Kyaliwajala-Kira'!C35)</f>
        <v>27.142857142857142</v>
      </c>
      <c r="D35" s="48">
        <f>AVERAGE('23.09 Kyaliwajalla-Kira'!D35,'24.09 Kyaliwajalla-Kira'!D35,'25.09 Kyaliwajala-Kira'!D35,'27.09 Kyaliwajala-Kira'!D35,'28.09 KYALIWAJALA-KIRA-24h'!D35,'26.09 KIRA-KYALIWAJALA-24h'!D35,'29.09 Kyaliwajala-Kira'!D35)</f>
        <v>13.857142857142858</v>
      </c>
      <c r="E35" s="48">
        <f>AVERAGE('23.09 Kyaliwajalla-Kira'!E35,'24.09 Kyaliwajalla-Kira'!E35,'25.09 Kyaliwajala-Kira'!E35,'27.09 Kyaliwajala-Kira'!E35,'28.09 KYALIWAJALA-KIRA-24h'!E35,'26.09 KIRA-KYALIWAJALA-24h'!E35,'29.09 Kyaliwajala-Kira'!E35)</f>
        <v>5.1428571428571432</v>
      </c>
      <c r="F35" s="48">
        <f>AVERAGE('23.09 Kyaliwajalla-Kira'!F35,'24.09 Kyaliwajalla-Kira'!F35,'25.09 Kyaliwajala-Kira'!F35,'27.09 Kyaliwajala-Kira'!F35,'28.09 KYALIWAJALA-KIRA-24h'!F35,'26.09 KIRA-KYALIWAJALA-24h'!F35,'29.09 Kyaliwajala-Kira'!F35)</f>
        <v>4.7142857142857144</v>
      </c>
      <c r="G35" s="48">
        <f>AVERAGE('23.09 Kyaliwajalla-Kira'!G35,'24.09 Kyaliwajalla-Kira'!G35,'25.09 Kyaliwajala-Kira'!G35,'27.09 Kyaliwajala-Kira'!G35,'28.09 KYALIWAJALA-KIRA-24h'!G35,'26.09 KIRA-KYALIWAJALA-24h'!G35,'29.09 Kyaliwajala-Kira'!G35)</f>
        <v>0</v>
      </c>
      <c r="H35" s="48">
        <f>AVERAGE('23.09 Kyaliwajalla-Kira'!H35,'24.09 Kyaliwajalla-Kira'!H35,'25.09 Kyaliwajala-Kira'!H35,'27.09 Kyaliwajala-Kira'!H35,'28.09 KYALIWAJALA-KIRA-24h'!H35,'26.09 KIRA-KYALIWAJALA-24h'!H35,'29.09 Kyaliwajala-Kira'!H35)</f>
        <v>0</v>
      </c>
      <c r="I35" s="48">
        <f>AVERAGE('23.09 Kyaliwajalla-Kira'!I35,'24.09 Kyaliwajalla-Kira'!I35,'25.09 Kyaliwajala-Kira'!I35,'27.09 Kyaliwajala-Kira'!I35,'28.09 KYALIWAJALA-KIRA-24h'!I35,'26.09 KIRA-KYALIWAJALA-24h'!I35,'29.09 Kyaliwajala-Kira'!I35)</f>
        <v>5.7142857142857144</v>
      </c>
      <c r="J35" s="48">
        <f>AVERAGE('23.09 Kyaliwajalla-Kira'!J35,'24.09 Kyaliwajalla-Kira'!J35,'25.09 Kyaliwajala-Kira'!J35,'27.09 Kyaliwajala-Kira'!J35,'28.09 KYALIWAJALA-KIRA-24h'!J35,'26.09 KIRA-KYALIWAJALA-24h'!J35,'29.09 Kyaliwajala-Kira'!J35)</f>
        <v>1.4285714285714286</v>
      </c>
      <c r="K35" s="48">
        <f>AVERAGE('23.09 Kyaliwajalla-Kira'!K35,'24.09 Kyaliwajalla-Kira'!K35,'25.09 Kyaliwajala-Kira'!K35,'27.09 Kyaliwajala-Kira'!K35,'28.09 KYALIWAJALA-KIRA-24h'!K35,'26.09 KIRA-KYALIWAJALA-24h'!K35,'29.09 Kyaliwajala-Kira'!K35)</f>
        <v>0.8571428571428571</v>
      </c>
      <c r="L35" s="48">
        <f>AVERAGE('23.09 Kyaliwajalla-Kira'!L35,'24.09 Kyaliwajalla-Kira'!L35,'25.09 Kyaliwajala-Kira'!L35,'27.09 Kyaliwajala-Kira'!L35,'28.09 KYALIWAJALA-KIRA-24h'!L35,'26.09 KIRA-KYALIWAJALA-24h'!L35,'29.09 Kyaliwajala-Kira'!L35)</f>
        <v>0.14285714285714285</v>
      </c>
      <c r="M35" s="48">
        <f>AVERAGE('23.09 Kyaliwajalla-Kira'!M35,'24.09 Kyaliwajalla-Kira'!M35,'25.09 Kyaliwajala-Kira'!M35,'27.09 Kyaliwajala-Kira'!M35,'28.09 KYALIWAJALA-KIRA-24h'!M35,'26.09 KIRA-KYALIWAJALA-24h'!M35,'29.09 Kyaliwajala-Kira'!M35)</f>
        <v>59.428571428571431</v>
      </c>
      <c r="N35" s="48">
        <f>AVERAGE('23.09 Kyaliwajalla-Kira'!N35,'24.09 Kyaliwajalla-Kira'!N35,'25.09 Kyaliwajala-Kira'!N35,'27.09 Kyaliwajala-Kira'!N35,'28.09 KYALIWAJALA-KIRA-24h'!N35,'26.09 KIRA-KYALIWAJALA-24h'!N35,'29.09 Kyaliwajala-Kira'!N35)</f>
        <v>0</v>
      </c>
      <c r="O35" s="15">
        <f t="shared" si="0"/>
        <v>59.000000000000007</v>
      </c>
      <c r="P35" s="15">
        <f t="shared" si="1"/>
        <v>118.42857142857144</v>
      </c>
      <c r="R35" s="50" t="s">
        <v>91</v>
      </c>
      <c r="S35" s="51">
        <f t="shared" ref="S35:AF35" si="27">MAX(S13:S18)</f>
        <v>132.14285714285714</v>
      </c>
      <c r="T35" s="51">
        <f t="shared" si="27"/>
        <v>73.142857142857139</v>
      </c>
      <c r="U35" s="51">
        <f t="shared" si="27"/>
        <v>26.571428571428569</v>
      </c>
      <c r="V35" s="51">
        <f t="shared" si="27"/>
        <v>25.428571428571431</v>
      </c>
      <c r="W35" s="51">
        <f t="shared" si="27"/>
        <v>4.1428571428571432</v>
      </c>
      <c r="X35" s="51">
        <f t="shared" si="27"/>
        <v>0.5714285714285714</v>
      </c>
      <c r="Y35" s="51">
        <f t="shared" si="27"/>
        <v>25.714285714285715</v>
      </c>
      <c r="Z35" s="51">
        <f t="shared" si="27"/>
        <v>11.285714285714285</v>
      </c>
      <c r="AA35" s="51">
        <f t="shared" si="27"/>
        <v>5.2857142857142856</v>
      </c>
      <c r="AB35" s="51">
        <f t="shared" si="27"/>
        <v>2.5714285714285712</v>
      </c>
      <c r="AC35" s="51">
        <f t="shared" si="27"/>
        <v>342.85714285714283</v>
      </c>
      <c r="AD35" s="51">
        <f t="shared" si="27"/>
        <v>0.2857142857142857</v>
      </c>
      <c r="AE35" s="39">
        <f t="shared" si="27"/>
        <v>292</v>
      </c>
      <c r="AF35" s="39">
        <f t="shared" si="27"/>
        <v>634.85714285714289</v>
      </c>
    </row>
    <row r="36" spans="2:32" ht="23.1" customHeight="1" x14ac:dyDescent="0.25">
      <c r="B36" s="23" t="s">
        <v>63</v>
      </c>
      <c r="C36" s="48">
        <f>AVERAGE('23.09 Kyaliwajalla-Kira'!C36,'24.09 Kyaliwajalla-Kira'!C36,'25.09 Kyaliwajala-Kira'!C36,'27.09 Kyaliwajala-Kira'!C36,'28.09 KYALIWAJALA-KIRA-24h'!C36,'26.09 KIRA-KYALIWAJALA-24h'!C36,'29.09 Kyaliwajala-Kira'!C36)</f>
        <v>26</v>
      </c>
      <c r="D36" s="48">
        <f>AVERAGE('23.09 Kyaliwajalla-Kira'!D36,'24.09 Kyaliwajalla-Kira'!D36,'25.09 Kyaliwajala-Kira'!D36,'27.09 Kyaliwajala-Kira'!D36,'28.09 KYALIWAJALA-KIRA-24h'!D36,'26.09 KIRA-KYALIWAJALA-24h'!D36,'29.09 Kyaliwajala-Kira'!D36)</f>
        <v>15.714285714285714</v>
      </c>
      <c r="E36" s="48">
        <f>AVERAGE('23.09 Kyaliwajalla-Kira'!E36,'24.09 Kyaliwajalla-Kira'!E36,'25.09 Kyaliwajala-Kira'!E36,'27.09 Kyaliwajala-Kira'!E36,'28.09 KYALIWAJALA-KIRA-24h'!E36,'26.09 KIRA-KYALIWAJALA-24h'!E36,'29.09 Kyaliwajala-Kira'!E36)</f>
        <v>5.8571428571428568</v>
      </c>
      <c r="F36" s="48">
        <f>AVERAGE('23.09 Kyaliwajalla-Kira'!F36,'24.09 Kyaliwajalla-Kira'!F36,'25.09 Kyaliwajala-Kira'!F36,'27.09 Kyaliwajala-Kira'!F36,'28.09 KYALIWAJALA-KIRA-24h'!F36,'26.09 KIRA-KYALIWAJALA-24h'!F36,'29.09 Kyaliwajala-Kira'!F36)</f>
        <v>5.4285714285714288</v>
      </c>
      <c r="G36" s="48">
        <f>AVERAGE('23.09 Kyaliwajalla-Kira'!G36,'24.09 Kyaliwajalla-Kira'!G36,'25.09 Kyaliwajala-Kira'!G36,'27.09 Kyaliwajala-Kira'!G36,'28.09 KYALIWAJALA-KIRA-24h'!G36,'26.09 KIRA-KYALIWAJALA-24h'!G36,'29.09 Kyaliwajala-Kira'!G36)</f>
        <v>0.14285714285714285</v>
      </c>
      <c r="H36" s="48">
        <f>AVERAGE('23.09 Kyaliwajalla-Kira'!H36,'24.09 Kyaliwajalla-Kira'!H36,'25.09 Kyaliwajala-Kira'!H36,'27.09 Kyaliwajala-Kira'!H36,'28.09 KYALIWAJALA-KIRA-24h'!H36,'26.09 KIRA-KYALIWAJALA-24h'!H36,'29.09 Kyaliwajala-Kira'!H36)</f>
        <v>0</v>
      </c>
      <c r="I36" s="48">
        <f>AVERAGE('23.09 Kyaliwajalla-Kira'!I36,'24.09 Kyaliwajalla-Kira'!I36,'25.09 Kyaliwajala-Kira'!I36,'27.09 Kyaliwajala-Kira'!I36,'28.09 KYALIWAJALA-KIRA-24h'!I36,'26.09 KIRA-KYALIWAJALA-24h'!I36,'29.09 Kyaliwajala-Kira'!I36)</f>
        <v>5</v>
      </c>
      <c r="J36" s="48">
        <f>AVERAGE('23.09 Kyaliwajalla-Kira'!J36,'24.09 Kyaliwajalla-Kira'!J36,'25.09 Kyaliwajala-Kira'!J36,'27.09 Kyaliwajala-Kira'!J36,'28.09 KYALIWAJALA-KIRA-24h'!J36,'26.09 KIRA-KYALIWAJALA-24h'!J36,'29.09 Kyaliwajala-Kira'!J36)</f>
        <v>0.7142857142857143</v>
      </c>
      <c r="K36" s="48">
        <f>AVERAGE('23.09 Kyaliwajalla-Kira'!K36,'24.09 Kyaliwajalla-Kira'!K36,'25.09 Kyaliwajala-Kira'!K36,'27.09 Kyaliwajala-Kira'!K36,'28.09 KYALIWAJALA-KIRA-24h'!K36,'26.09 KIRA-KYALIWAJALA-24h'!K36,'29.09 Kyaliwajala-Kira'!K36)</f>
        <v>1</v>
      </c>
      <c r="L36" s="48">
        <f>AVERAGE('23.09 Kyaliwajalla-Kira'!L36,'24.09 Kyaliwajalla-Kira'!L36,'25.09 Kyaliwajala-Kira'!L36,'27.09 Kyaliwajala-Kira'!L36,'28.09 KYALIWAJALA-KIRA-24h'!L36,'26.09 KIRA-KYALIWAJALA-24h'!L36,'29.09 Kyaliwajala-Kira'!L36)</f>
        <v>0.14285714285714285</v>
      </c>
      <c r="M36" s="48">
        <f>AVERAGE('23.09 Kyaliwajalla-Kira'!M36,'24.09 Kyaliwajalla-Kira'!M36,'25.09 Kyaliwajala-Kira'!M36,'27.09 Kyaliwajala-Kira'!M36,'28.09 KYALIWAJALA-KIRA-24h'!M36,'26.09 KIRA-KYALIWAJALA-24h'!M36,'29.09 Kyaliwajala-Kira'!M36)</f>
        <v>59</v>
      </c>
      <c r="N36" s="48">
        <f>AVERAGE('23.09 Kyaliwajalla-Kira'!N36,'24.09 Kyaliwajalla-Kira'!N36,'25.09 Kyaliwajala-Kira'!N36,'27.09 Kyaliwajala-Kira'!N36,'28.09 KYALIWAJALA-KIRA-24h'!N36,'26.09 KIRA-KYALIWAJALA-24h'!N36,'29.09 Kyaliwajala-Kira'!N36)</f>
        <v>0</v>
      </c>
      <c r="O36" s="15">
        <f t="shared" si="0"/>
        <v>60.000000000000007</v>
      </c>
      <c r="P36" s="15">
        <f t="shared" si="1"/>
        <v>119</v>
      </c>
      <c r="R36" s="50" t="s">
        <v>92</v>
      </c>
      <c r="S36" s="51">
        <f t="shared" ref="S36:AF36" si="28">MAX(S19:S21)</f>
        <v>167.71428571428572</v>
      </c>
      <c r="T36" s="51">
        <f t="shared" si="28"/>
        <v>115.14285714285714</v>
      </c>
      <c r="U36" s="51">
        <f t="shared" si="28"/>
        <v>32.285714285714278</v>
      </c>
      <c r="V36" s="51">
        <f t="shared" si="28"/>
        <v>36.285714285714285</v>
      </c>
      <c r="W36" s="51">
        <f t="shared" si="28"/>
        <v>1.714285714285714</v>
      </c>
      <c r="X36" s="51">
        <f t="shared" si="28"/>
        <v>0.42857142857142855</v>
      </c>
      <c r="Y36" s="51">
        <f t="shared" si="28"/>
        <v>18.714285714285715</v>
      </c>
      <c r="Z36" s="51">
        <f t="shared" si="28"/>
        <v>6.9999999999999991</v>
      </c>
      <c r="AA36" s="51">
        <f t="shared" si="28"/>
        <v>1.9999999999999998</v>
      </c>
      <c r="AB36" s="51">
        <f t="shared" si="28"/>
        <v>0.5714285714285714</v>
      </c>
      <c r="AC36" s="51">
        <f t="shared" si="28"/>
        <v>293.71428571428567</v>
      </c>
      <c r="AD36" s="51">
        <f t="shared" si="28"/>
        <v>0.14285714285714285</v>
      </c>
      <c r="AE36" s="39">
        <f t="shared" si="28"/>
        <v>366.85714285714289</v>
      </c>
      <c r="AF36" s="39">
        <f t="shared" si="28"/>
        <v>648.85714285714289</v>
      </c>
    </row>
    <row r="37" spans="2:32" ht="23.1" customHeight="1" x14ac:dyDescent="0.25">
      <c r="B37" s="22" t="s">
        <v>64</v>
      </c>
      <c r="C37" s="48">
        <f>AVERAGE('23.09 Kyaliwajalla-Kira'!C37,'24.09 Kyaliwajalla-Kira'!C37,'25.09 Kyaliwajala-Kira'!C37,'27.09 Kyaliwajala-Kira'!C37,'28.09 KYALIWAJALA-KIRA-24h'!C37,'26.09 KIRA-KYALIWAJALA-24h'!C37,'29.09 Kyaliwajala-Kira'!C37)</f>
        <v>30.285714285714285</v>
      </c>
      <c r="D37" s="48">
        <f>AVERAGE('23.09 Kyaliwajalla-Kira'!D37,'24.09 Kyaliwajalla-Kira'!D37,'25.09 Kyaliwajala-Kira'!D37,'27.09 Kyaliwajala-Kira'!D37,'28.09 KYALIWAJALA-KIRA-24h'!D37,'26.09 KIRA-KYALIWAJALA-24h'!D37,'29.09 Kyaliwajala-Kira'!D37)</f>
        <v>13.714285714285714</v>
      </c>
      <c r="E37" s="48">
        <f>AVERAGE('23.09 Kyaliwajalla-Kira'!E37,'24.09 Kyaliwajalla-Kira'!E37,'25.09 Kyaliwajala-Kira'!E37,'27.09 Kyaliwajala-Kira'!E37,'28.09 KYALIWAJALA-KIRA-24h'!E37,'26.09 KIRA-KYALIWAJALA-24h'!E37,'29.09 Kyaliwajala-Kira'!E37)</f>
        <v>6.7142857142857144</v>
      </c>
      <c r="F37" s="48">
        <f>AVERAGE('23.09 Kyaliwajalla-Kira'!F37,'24.09 Kyaliwajalla-Kira'!F37,'25.09 Kyaliwajala-Kira'!F37,'27.09 Kyaliwajala-Kira'!F37,'28.09 KYALIWAJALA-KIRA-24h'!F37,'26.09 KIRA-KYALIWAJALA-24h'!F37,'29.09 Kyaliwajala-Kira'!F37)</f>
        <v>4.7142857142857144</v>
      </c>
      <c r="G37" s="48">
        <f>AVERAGE('23.09 Kyaliwajalla-Kira'!G37,'24.09 Kyaliwajalla-Kira'!G37,'25.09 Kyaliwajala-Kira'!G37,'27.09 Kyaliwajala-Kira'!G37,'28.09 KYALIWAJALA-KIRA-24h'!G37,'26.09 KIRA-KYALIWAJALA-24h'!G37,'29.09 Kyaliwajala-Kira'!G37)</f>
        <v>0.14285714285714285</v>
      </c>
      <c r="H37" s="48">
        <f>AVERAGE('23.09 Kyaliwajalla-Kira'!H37,'24.09 Kyaliwajalla-Kira'!H37,'25.09 Kyaliwajala-Kira'!H37,'27.09 Kyaliwajala-Kira'!H37,'28.09 KYALIWAJALA-KIRA-24h'!H37,'26.09 KIRA-KYALIWAJALA-24h'!H37,'29.09 Kyaliwajala-Kira'!H37)</f>
        <v>0</v>
      </c>
      <c r="I37" s="48">
        <f>AVERAGE('23.09 Kyaliwajalla-Kira'!I37,'24.09 Kyaliwajalla-Kira'!I37,'25.09 Kyaliwajala-Kira'!I37,'27.09 Kyaliwajala-Kira'!I37,'28.09 KYALIWAJALA-KIRA-24h'!I37,'26.09 KIRA-KYALIWAJALA-24h'!I37,'29.09 Kyaliwajala-Kira'!I37)</f>
        <v>4.1428571428571432</v>
      </c>
      <c r="J37" s="48">
        <f>AVERAGE('23.09 Kyaliwajalla-Kira'!J37,'24.09 Kyaliwajalla-Kira'!J37,'25.09 Kyaliwajala-Kira'!J37,'27.09 Kyaliwajala-Kira'!J37,'28.09 KYALIWAJALA-KIRA-24h'!J37,'26.09 KIRA-KYALIWAJALA-24h'!J37,'29.09 Kyaliwajala-Kira'!J37)</f>
        <v>1.1428571428571428</v>
      </c>
      <c r="K37" s="48">
        <f>AVERAGE('23.09 Kyaliwajalla-Kira'!K37,'24.09 Kyaliwajalla-Kira'!K37,'25.09 Kyaliwajala-Kira'!K37,'27.09 Kyaliwajala-Kira'!K37,'28.09 KYALIWAJALA-KIRA-24h'!K37,'26.09 KIRA-KYALIWAJALA-24h'!K37,'29.09 Kyaliwajala-Kira'!K37)</f>
        <v>0.8571428571428571</v>
      </c>
      <c r="L37" s="48">
        <f>AVERAGE('23.09 Kyaliwajalla-Kira'!L37,'24.09 Kyaliwajalla-Kira'!L37,'25.09 Kyaliwajala-Kira'!L37,'27.09 Kyaliwajala-Kira'!L37,'28.09 KYALIWAJALA-KIRA-24h'!L37,'26.09 KIRA-KYALIWAJALA-24h'!L37,'29.09 Kyaliwajala-Kira'!L37)</f>
        <v>0.14285714285714285</v>
      </c>
      <c r="M37" s="48">
        <f>AVERAGE('23.09 Kyaliwajalla-Kira'!M37,'24.09 Kyaliwajalla-Kira'!M37,'25.09 Kyaliwajala-Kira'!M37,'27.09 Kyaliwajala-Kira'!M37,'28.09 KYALIWAJALA-KIRA-24h'!M37,'26.09 KIRA-KYALIWAJALA-24h'!M37,'29.09 Kyaliwajala-Kira'!M37)</f>
        <v>56</v>
      </c>
      <c r="N37" s="48">
        <f>AVERAGE('23.09 Kyaliwajalla-Kira'!N37,'24.09 Kyaliwajalla-Kira'!N37,'25.09 Kyaliwajala-Kira'!N37,'27.09 Kyaliwajala-Kira'!N37,'28.09 KYALIWAJALA-KIRA-24h'!N37,'26.09 KIRA-KYALIWAJALA-24h'!N37,'29.09 Kyaliwajala-Kira'!N37)</f>
        <v>0</v>
      </c>
      <c r="O37" s="15">
        <f t="shared" si="0"/>
        <v>61.857142857142868</v>
      </c>
      <c r="P37" s="15">
        <f t="shared" si="1"/>
        <v>117.85714285714286</v>
      </c>
      <c r="R37" s="36" t="s">
        <v>85</v>
      </c>
      <c r="S37" s="59">
        <f t="shared" ref="S37:AF37" si="29">SUM(S10:S12)</f>
        <v>396.28571428571428</v>
      </c>
      <c r="T37" s="57">
        <f t="shared" si="29"/>
        <v>222</v>
      </c>
      <c r="U37" s="57">
        <f t="shared" si="29"/>
        <v>65.142857142857139</v>
      </c>
      <c r="V37" s="57">
        <f t="shared" si="29"/>
        <v>75.428571428571416</v>
      </c>
      <c r="W37" s="57">
        <f t="shared" si="29"/>
        <v>1.4285714285714284</v>
      </c>
      <c r="X37" s="57">
        <f t="shared" si="29"/>
        <v>1.4285714285714284</v>
      </c>
      <c r="Y37" s="57">
        <f t="shared" si="29"/>
        <v>49.428571428571431</v>
      </c>
      <c r="Z37" s="57">
        <f t="shared" si="29"/>
        <v>9.5714285714285712</v>
      </c>
      <c r="AA37" s="57">
        <f t="shared" si="29"/>
        <v>8.2857142857142847</v>
      </c>
      <c r="AB37" s="57">
        <f t="shared" si="29"/>
        <v>1.5714285714285712</v>
      </c>
      <c r="AC37" s="57">
        <f t="shared" si="29"/>
        <v>937.85714285714289</v>
      </c>
      <c r="AD37" s="57">
        <f t="shared" si="29"/>
        <v>0.14285714285714285</v>
      </c>
      <c r="AE37" s="58">
        <f t="shared" si="29"/>
        <v>830.71428571428555</v>
      </c>
      <c r="AF37" s="58">
        <f t="shared" si="29"/>
        <v>1768.5714285714287</v>
      </c>
    </row>
    <row r="38" spans="2:32" ht="23.1" customHeight="1" x14ac:dyDescent="0.25">
      <c r="B38" s="23" t="s">
        <v>65</v>
      </c>
      <c r="C38" s="48">
        <f>AVERAGE('23.09 Kyaliwajalla-Kira'!C38,'24.09 Kyaliwajalla-Kira'!C38,'25.09 Kyaliwajala-Kira'!C38,'27.09 Kyaliwajala-Kira'!C38,'28.09 KYALIWAJALA-KIRA-24h'!C38,'26.09 KIRA-KYALIWAJALA-24h'!C38,'29.09 Kyaliwajala-Kira'!C38)</f>
        <v>29.428571428571427</v>
      </c>
      <c r="D38" s="48">
        <f>AVERAGE('23.09 Kyaliwajalla-Kira'!D38,'24.09 Kyaliwajalla-Kira'!D38,'25.09 Kyaliwajala-Kira'!D38,'27.09 Kyaliwajala-Kira'!D38,'28.09 KYALIWAJALA-KIRA-24h'!D38,'26.09 KIRA-KYALIWAJALA-24h'!D38,'29.09 Kyaliwajala-Kira'!D38)</f>
        <v>11.285714285714286</v>
      </c>
      <c r="E38" s="48">
        <f>AVERAGE('23.09 Kyaliwajalla-Kira'!E38,'24.09 Kyaliwajalla-Kira'!E38,'25.09 Kyaliwajala-Kira'!E38,'27.09 Kyaliwajala-Kira'!E38,'28.09 KYALIWAJALA-KIRA-24h'!E38,'26.09 KIRA-KYALIWAJALA-24h'!E38,'29.09 Kyaliwajala-Kira'!E38)</f>
        <v>5.5714285714285712</v>
      </c>
      <c r="F38" s="48">
        <f>AVERAGE('23.09 Kyaliwajalla-Kira'!F38,'24.09 Kyaliwajalla-Kira'!F38,'25.09 Kyaliwajala-Kira'!F38,'27.09 Kyaliwajala-Kira'!F38,'28.09 KYALIWAJALA-KIRA-24h'!F38,'26.09 KIRA-KYALIWAJALA-24h'!F38,'29.09 Kyaliwajala-Kira'!F38)</f>
        <v>4.2857142857142856</v>
      </c>
      <c r="G38" s="48">
        <f>AVERAGE('23.09 Kyaliwajalla-Kira'!G38,'24.09 Kyaliwajalla-Kira'!G38,'25.09 Kyaliwajala-Kira'!G38,'27.09 Kyaliwajala-Kira'!G38,'28.09 KYALIWAJALA-KIRA-24h'!G38,'26.09 KIRA-KYALIWAJALA-24h'!G38,'29.09 Kyaliwajala-Kira'!G38)</f>
        <v>0</v>
      </c>
      <c r="H38" s="48">
        <f>AVERAGE('23.09 Kyaliwajalla-Kira'!H38,'24.09 Kyaliwajalla-Kira'!H38,'25.09 Kyaliwajala-Kira'!H38,'27.09 Kyaliwajala-Kira'!H38,'28.09 KYALIWAJALA-KIRA-24h'!H38,'26.09 KIRA-KYALIWAJALA-24h'!H38,'29.09 Kyaliwajala-Kira'!H38)</f>
        <v>0</v>
      </c>
      <c r="I38" s="48">
        <f>AVERAGE('23.09 Kyaliwajalla-Kira'!I38,'24.09 Kyaliwajalla-Kira'!I38,'25.09 Kyaliwajala-Kira'!I38,'27.09 Kyaliwajala-Kira'!I38,'28.09 KYALIWAJALA-KIRA-24h'!I38,'26.09 KIRA-KYALIWAJALA-24h'!I38,'29.09 Kyaliwajala-Kira'!I38)</f>
        <v>6</v>
      </c>
      <c r="J38" s="48">
        <f>AVERAGE('23.09 Kyaliwajalla-Kira'!J38,'24.09 Kyaliwajalla-Kira'!J38,'25.09 Kyaliwajala-Kira'!J38,'27.09 Kyaliwajala-Kira'!J38,'28.09 KYALIWAJALA-KIRA-24h'!J38,'26.09 KIRA-KYALIWAJALA-24h'!J38,'29.09 Kyaliwajala-Kira'!J38)</f>
        <v>2.7142857142857144</v>
      </c>
      <c r="K38" s="48">
        <f>AVERAGE('23.09 Kyaliwajalla-Kira'!K38,'24.09 Kyaliwajalla-Kira'!K38,'25.09 Kyaliwajala-Kira'!K38,'27.09 Kyaliwajala-Kira'!K38,'28.09 KYALIWAJALA-KIRA-24h'!K38,'26.09 KIRA-KYALIWAJALA-24h'!K38,'29.09 Kyaliwajala-Kira'!K38)</f>
        <v>1</v>
      </c>
      <c r="L38" s="48">
        <f>AVERAGE('23.09 Kyaliwajalla-Kira'!L38,'24.09 Kyaliwajalla-Kira'!L38,'25.09 Kyaliwajala-Kira'!L38,'27.09 Kyaliwajala-Kira'!L38,'28.09 KYALIWAJALA-KIRA-24h'!L38,'26.09 KIRA-KYALIWAJALA-24h'!L38,'29.09 Kyaliwajala-Kira'!L38)</f>
        <v>0.14285714285714285</v>
      </c>
      <c r="M38" s="48">
        <f>AVERAGE('23.09 Kyaliwajalla-Kira'!M38,'24.09 Kyaliwajalla-Kira'!M38,'25.09 Kyaliwajala-Kira'!M38,'27.09 Kyaliwajala-Kira'!M38,'28.09 KYALIWAJALA-KIRA-24h'!M38,'26.09 KIRA-KYALIWAJALA-24h'!M38,'29.09 Kyaliwajala-Kira'!M38)</f>
        <v>56.428571428571431</v>
      </c>
      <c r="N38" s="48">
        <f>AVERAGE('23.09 Kyaliwajalla-Kira'!N38,'24.09 Kyaliwajalla-Kira'!N38,'25.09 Kyaliwajala-Kira'!N38,'27.09 Kyaliwajala-Kira'!N38,'28.09 KYALIWAJALA-KIRA-24h'!N38,'26.09 KIRA-KYALIWAJALA-24h'!N38,'29.09 Kyaliwajala-Kira'!N38)</f>
        <v>0</v>
      </c>
      <c r="O38" s="15">
        <f t="shared" si="0"/>
        <v>60.428571428571431</v>
      </c>
      <c r="P38" s="15">
        <f t="shared" si="1"/>
        <v>116.85714285714286</v>
      </c>
      <c r="R38" s="27" t="s">
        <v>86</v>
      </c>
      <c r="S38" s="57">
        <f t="shared" ref="S38:AF38" si="30">SUM(S13:S18)</f>
        <v>729.28571428571433</v>
      </c>
      <c r="T38" s="57">
        <f t="shared" si="30"/>
        <v>374.71428571428567</v>
      </c>
      <c r="U38" s="57">
        <f t="shared" si="30"/>
        <v>153.71428571428572</v>
      </c>
      <c r="V38" s="57">
        <f t="shared" si="30"/>
        <v>130.42857142857142</v>
      </c>
      <c r="W38" s="57">
        <f t="shared" si="30"/>
        <v>9</v>
      </c>
      <c r="X38" s="57">
        <f t="shared" si="30"/>
        <v>1.5714285714285712</v>
      </c>
      <c r="Y38" s="57">
        <f t="shared" si="30"/>
        <v>138.28571428571431</v>
      </c>
      <c r="Z38" s="57">
        <f t="shared" si="30"/>
        <v>45.857142857142861</v>
      </c>
      <c r="AA38" s="57">
        <f t="shared" si="30"/>
        <v>21.714285714285715</v>
      </c>
      <c r="AB38" s="57">
        <f t="shared" si="30"/>
        <v>8.1428571428571423</v>
      </c>
      <c r="AC38" s="57">
        <f t="shared" si="30"/>
        <v>1588</v>
      </c>
      <c r="AD38" s="57">
        <f t="shared" si="30"/>
        <v>0.5714285714285714</v>
      </c>
      <c r="AE38" s="58">
        <f t="shared" si="30"/>
        <v>1613.2857142857142</v>
      </c>
      <c r="AF38" s="58">
        <f t="shared" si="30"/>
        <v>3201.2857142857147</v>
      </c>
    </row>
    <row r="39" spans="2:32" ht="23.1" customHeight="1" x14ac:dyDescent="0.25">
      <c r="B39" s="23" t="s">
        <v>66</v>
      </c>
      <c r="C39" s="48">
        <f>AVERAGE('23.09 Kyaliwajalla-Kira'!C39,'24.09 Kyaliwajalla-Kira'!C39,'25.09 Kyaliwajala-Kira'!C39,'27.09 Kyaliwajala-Kira'!C39,'28.09 KYALIWAJALA-KIRA-24h'!C39,'26.09 KIRA-KYALIWAJALA-24h'!C39,'29.09 Kyaliwajala-Kira'!C39)</f>
        <v>29.714285714285715</v>
      </c>
      <c r="D39" s="48">
        <f>AVERAGE('23.09 Kyaliwajalla-Kira'!D39,'24.09 Kyaliwajalla-Kira'!D39,'25.09 Kyaliwajala-Kira'!D39,'27.09 Kyaliwajala-Kira'!D39,'28.09 KYALIWAJALA-KIRA-24h'!D39,'26.09 KIRA-KYALIWAJALA-24h'!D39,'29.09 Kyaliwajala-Kira'!D39)</f>
        <v>16.714285714285715</v>
      </c>
      <c r="E39" s="48">
        <f>AVERAGE('23.09 Kyaliwajalla-Kira'!E39,'24.09 Kyaliwajalla-Kira'!E39,'25.09 Kyaliwajala-Kira'!E39,'27.09 Kyaliwajala-Kira'!E39,'28.09 KYALIWAJALA-KIRA-24h'!E39,'26.09 KIRA-KYALIWAJALA-24h'!E39,'29.09 Kyaliwajala-Kira'!E39)</f>
        <v>6.8571428571428568</v>
      </c>
      <c r="F39" s="48">
        <f>AVERAGE('23.09 Kyaliwajalla-Kira'!F39,'24.09 Kyaliwajalla-Kira'!F39,'25.09 Kyaliwajala-Kira'!F39,'27.09 Kyaliwajala-Kira'!F39,'28.09 KYALIWAJALA-KIRA-24h'!F39,'26.09 KIRA-KYALIWAJALA-24h'!F39,'29.09 Kyaliwajala-Kira'!F39)</f>
        <v>4.1428571428571432</v>
      </c>
      <c r="G39" s="48">
        <f>AVERAGE('23.09 Kyaliwajalla-Kira'!G39,'24.09 Kyaliwajalla-Kira'!G39,'25.09 Kyaliwajala-Kira'!G39,'27.09 Kyaliwajala-Kira'!G39,'28.09 KYALIWAJALA-KIRA-24h'!G39,'26.09 KIRA-KYALIWAJALA-24h'!G39,'29.09 Kyaliwajala-Kira'!G39)</f>
        <v>0.42857142857142855</v>
      </c>
      <c r="H39" s="48">
        <f>AVERAGE('23.09 Kyaliwajalla-Kira'!H39,'24.09 Kyaliwajalla-Kira'!H39,'25.09 Kyaliwajala-Kira'!H39,'27.09 Kyaliwajala-Kira'!H39,'28.09 KYALIWAJALA-KIRA-24h'!H39,'26.09 KIRA-KYALIWAJALA-24h'!H39,'29.09 Kyaliwajala-Kira'!H39)</f>
        <v>0</v>
      </c>
      <c r="I39" s="48">
        <f>AVERAGE('23.09 Kyaliwajalla-Kira'!I39,'24.09 Kyaliwajalla-Kira'!I39,'25.09 Kyaliwajala-Kira'!I39,'27.09 Kyaliwajala-Kira'!I39,'28.09 KYALIWAJALA-KIRA-24h'!I39,'26.09 KIRA-KYALIWAJALA-24h'!I39,'29.09 Kyaliwajala-Kira'!I39)</f>
        <v>5.7142857142857144</v>
      </c>
      <c r="J39" s="48">
        <f>AVERAGE('23.09 Kyaliwajalla-Kira'!J39,'24.09 Kyaliwajalla-Kira'!J39,'25.09 Kyaliwajala-Kira'!J39,'27.09 Kyaliwajala-Kira'!J39,'28.09 KYALIWAJALA-KIRA-24h'!J39,'26.09 KIRA-KYALIWAJALA-24h'!J39,'29.09 Kyaliwajala-Kira'!J39)</f>
        <v>2.1428571428571428</v>
      </c>
      <c r="K39" s="48">
        <f>AVERAGE('23.09 Kyaliwajalla-Kira'!K39,'24.09 Kyaliwajalla-Kira'!K39,'25.09 Kyaliwajala-Kira'!K39,'27.09 Kyaliwajala-Kira'!K39,'28.09 KYALIWAJALA-KIRA-24h'!K39,'26.09 KIRA-KYALIWAJALA-24h'!K39,'29.09 Kyaliwajala-Kira'!K39)</f>
        <v>1.8571428571428572</v>
      </c>
      <c r="L39" s="48">
        <f>AVERAGE('23.09 Kyaliwajalla-Kira'!L39,'24.09 Kyaliwajalla-Kira'!L39,'25.09 Kyaliwajala-Kira'!L39,'27.09 Kyaliwajala-Kira'!L39,'28.09 KYALIWAJALA-KIRA-24h'!L39,'26.09 KIRA-KYALIWAJALA-24h'!L39,'29.09 Kyaliwajala-Kira'!L39)</f>
        <v>0</v>
      </c>
      <c r="M39" s="48">
        <f>AVERAGE('23.09 Kyaliwajalla-Kira'!M39,'24.09 Kyaliwajalla-Kira'!M39,'25.09 Kyaliwajala-Kira'!M39,'27.09 Kyaliwajala-Kira'!M39,'28.09 KYALIWAJALA-KIRA-24h'!M39,'26.09 KIRA-KYALIWAJALA-24h'!M39,'29.09 Kyaliwajala-Kira'!M39)</f>
        <v>63.428571428571431</v>
      </c>
      <c r="N39" s="48">
        <f>AVERAGE('23.09 Kyaliwajalla-Kira'!N39,'24.09 Kyaliwajalla-Kira'!N39,'25.09 Kyaliwajala-Kira'!N39,'27.09 Kyaliwajala-Kira'!N39,'28.09 KYALIWAJALA-KIRA-24h'!N39,'26.09 KIRA-KYALIWAJALA-24h'!N39,'29.09 Kyaliwajala-Kira'!N39)</f>
        <v>0</v>
      </c>
      <c r="O39" s="15">
        <f t="shared" si="0"/>
        <v>67.571428571428584</v>
      </c>
      <c r="P39" s="15">
        <f t="shared" si="1"/>
        <v>131</v>
      </c>
      <c r="R39" s="28" t="s">
        <v>87</v>
      </c>
      <c r="S39" s="57">
        <f t="shared" ref="S39:AF39" si="31">SUM(S19:S21)</f>
        <v>483.85714285714283</v>
      </c>
      <c r="T39" s="57">
        <f t="shared" si="31"/>
        <v>307.57142857142856</v>
      </c>
      <c r="U39" s="57">
        <f t="shared" si="31"/>
        <v>87.285714285714278</v>
      </c>
      <c r="V39" s="57">
        <f t="shared" si="31"/>
        <v>104.57142857142857</v>
      </c>
      <c r="W39" s="57">
        <f t="shared" si="31"/>
        <v>4.8571428571428568</v>
      </c>
      <c r="X39" s="57">
        <f t="shared" si="31"/>
        <v>0.8571428571428571</v>
      </c>
      <c r="Y39" s="57">
        <f t="shared" si="31"/>
        <v>48.428571428571431</v>
      </c>
      <c r="Z39" s="57">
        <f t="shared" si="31"/>
        <v>13.571428571428569</v>
      </c>
      <c r="AA39" s="57">
        <f t="shared" si="31"/>
        <v>4.7142857142857144</v>
      </c>
      <c r="AB39" s="57">
        <f t="shared" si="31"/>
        <v>1.2857142857142856</v>
      </c>
      <c r="AC39" s="57">
        <f t="shared" si="31"/>
        <v>847.14285714285711</v>
      </c>
      <c r="AD39" s="57">
        <f t="shared" si="31"/>
        <v>0.14285714285714285</v>
      </c>
      <c r="AE39" s="58">
        <f t="shared" si="31"/>
        <v>1057.1428571428571</v>
      </c>
      <c r="AF39" s="58">
        <f t="shared" si="31"/>
        <v>1904.2857142857142</v>
      </c>
    </row>
    <row r="40" spans="2:32" ht="23.1" customHeight="1" x14ac:dyDescent="0.25">
      <c r="B40" s="23" t="s">
        <v>67</v>
      </c>
      <c r="C40" s="48">
        <f>AVERAGE('23.09 Kyaliwajalla-Kira'!C40,'24.09 Kyaliwajalla-Kira'!C40,'25.09 Kyaliwajala-Kira'!C40,'27.09 Kyaliwajala-Kira'!C40,'28.09 KYALIWAJALA-KIRA-24h'!C40,'26.09 KIRA-KYALIWAJALA-24h'!C40,'29.09 Kyaliwajala-Kira'!C40)</f>
        <v>27.285714285714285</v>
      </c>
      <c r="D40" s="48">
        <f>AVERAGE('23.09 Kyaliwajalla-Kira'!D40,'24.09 Kyaliwajalla-Kira'!D40,'25.09 Kyaliwajala-Kira'!D40,'27.09 Kyaliwajala-Kira'!D40,'28.09 KYALIWAJALA-KIRA-24h'!D40,'26.09 KIRA-KYALIWAJALA-24h'!D40,'29.09 Kyaliwajala-Kira'!D40)</f>
        <v>14.571428571428571</v>
      </c>
      <c r="E40" s="48">
        <f>AVERAGE('23.09 Kyaliwajalla-Kira'!E40,'24.09 Kyaliwajalla-Kira'!E40,'25.09 Kyaliwajala-Kira'!E40,'27.09 Kyaliwajala-Kira'!E40,'28.09 KYALIWAJALA-KIRA-24h'!E40,'26.09 KIRA-KYALIWAJALA-24h'!E40,'29.09 Kyaliwajala-Kira'!E40)</f>
        <v>6.5714285714285712</v>
      </c>
      <c r="F40" s="48">
        <f>AVERAGE('23.09 Kyaliwajalla-Kira'!F40,'24.09 Kyaliwajalla-Kira'!F40,'25.09 Kyaliwajala-Kira'!F40,'27.09 Kyaliwajala-Kira'!F40,'28.09 KYALIWAJALA-KIRA-24h'!F40,'26.09 KIRA-KYALIWAJALA-24h'!F40,'29.09 Kyaliwajala-Kira'!F40)</f>
        <v>6</v>
      </c>
      <c r="G40" s="48">
        <f>AVERAGE('23.09 Kyaliwajalla-Kira'!G40,'24.09 Kyaliwajalla-Kira'!G40,'25.09 Kyaliwajala-Kira'!G40,'27.09 Kyaliwajala-Kira'!G40,'28.09 KYALIWAJALA-KIRA-24h'!G40,'26.09 KIRA-KYALIWAJALA-24h'!G40,'29.09 Kyaliwajala-Kira'!G40)</f>
        <v>0.2857142857142857</v>
      </c>
      <c r="H40" s="48">
        <f>AVERAGE('23.09 Kyaliwajalla-Kira'!H40,'24.09 Kyaliwajalla-Kira'!H40,'25.09 Kyaliwajala-Kira'!H40,'27.09 Kyaliwajala-Kira'!H40,'28.09 KYALIWAJALA-KIRA-24h'!H40,'26.09 KIRA-KYALIWAJALA-24h'!H40,'29.09 Kyaliwajala-Kira'!H40)</f>
        <v>0.14285714285714285</v>
      </c>
      <c r="I40" s="48">
        <f>AVERAGE('23.09 Kyaliwajalla-Kira'!I40,'24.09 Kyaliwajalla-Kira'!I40,'25.09 Kyaliwajala-Kira'!I40,'27.09 Kyaliwajala-Kira'!I40,'28.09 KYALIWAJALA-KIRA-24h'!I40,'26.09 KIRA-KYALIWAJALA-24h'!I40,'29.09 Kyaliwajala-Kira'!I40)</f>
        <v>4.8571428571428568</v>
      </c>
      <c r="J40" s="48">
        <f>AVERAGE('23.09 Kyaliwajalla-Kira'!J40,'24.09 Kyaliwajalla-Kira'!J40,'25.09 Kyaliwajala-Kira'!J40,'27.09 Kyaliwajala-Kira'!J40,'28.09 KYALIWAJALA-KIRA-24h'!J40,'26.09 KIRA-KYALIWAJALA-24h'!J40,'29.09 Kyaliwajala-Kira'!J40)</f>
        <v>2.2857142857142856</v>
      </c>
      <c r="K40" s="48">
        <f>AVERAGE('23.09 Kyaliwajalla-Kira'!K40,'24.09 Kyaliwajalla-Kira'!K40,'25.09 Kyaliwajala-Kira'!K40,'27.09 Kyaliwajala-Kira'!K40,'28.09 KYALIWAJALA-KIRA-24h'!K40,'26.09 KIRA-KYALIWAJALA-24h'!K40,'29.09 Kyaliwajala-Kira'!K40)</f>
        <v>0.7142857142857143</v>
      </c>
      <c r="L40" s="48">
        <f>AVERAGE('23.09 Kyaliwajalla-Kira'!L40,'24.09 Kyaliwajalla-Kira'!L40,'25.09 Kyaliwajala-Kira'!L40,'27.09 Kyaliwajala-Kira'!L40,'28.09 KYALIWAJALA-KIRA-24h'!L40,'26.09 KIRA-KYALIWAJALA-24h'!L40,'29.09 Kyaliwajala-Kira'!L40)</f>
        <v>0</v>
      </c>
      <c r="M40" s="48">
        <f>AVERAGE('23.09 Kyaliwajalla-Kira'!M40,'24.09 Kyaliwajalla-Kira'!M40,'25.09 Kyaliwajala-Kira'!M40,'27.09 Kyaliwajala-Kira'!M40,'28.09 KYALIWAJALA-KIRA-24h'!M40,'26.09 KIRA-KYALIWAJALA-24h'!M40,'29.09 Kyaliwajala-Kira'!M40)</f>
        <v>54</v>
      </c>
      <c r="N40" s="48">
        <f>AVERAGE('23.09 Kyaliwajalla-Kira'!N40,'24.09 Kyaliwajalla-Kira'!N40,'25.09 Kyaliwajala-Kira'!N40,'27.09 Kyaliwajala-Kira'!N40,'28.09 KYALIWAJALA-KIRA-24h'!N40,'26.09 KIRA-KYALIWAJALA-24h'!N40,'29.09 Kyaliwajala-Kira'!N40)</f>
        <v>0</v>
      </c>
      <c r="O40" s="15">
        <f t="shared" si="0"/>
        <v>62.714285714285708</v>
      </c>
      <c r="P40" s="15">
        <f t="shared" si="1"/>
        <v>116.71428571428571</v>
      </c>
      <c r="R40" s="5" t="s">
        <v>17</v>
      </c>
      <c r="S40" s="57">
        <f t="shared" ref="S40:AF40" si="32">SUM(S10:S21)</f>
        <v>1609.4285714285713</v>
      </c>
      <c r="T40" s="57">
        <f t="shared" si="32"/>
        <v>904.28571428571422</v>
      </c>
      <c r="U40" s="57">
        <f t="shared" si="32"/>
        <v>306.14285714285711</v>
      </c>
      <c r="V40" s="57">
        <f t="shared" si="32"/>
        <v>310.42857142857139</v>
      </c>
      <c r="W40" s="57">
        <f t="shared" si="32"/>
        <v>15.285714285714286</v>
      </c>
      <c r="X40" s="57">
        <f t="shared" si="32"/>
        <v>3.8571428571428563</v>
      </c>
      <c r="Y40" s="57">
        <f t="shared" si="32"/>
        <v>236.14285714285717</v>
      </c>
      <c r="Z40" s="57">
        <f t="shared" si="32"/>
        <v>69</v>
      </c>
      <c r="AA40" s="57">
        <f t="shared" si="32"/>
        <v>34.714285714285715</v>
      </c>
      <c r="AB40" s="57">
        <f t="shared" si="32"/>
        <v>11</v>
      </c>
      <c r="AC40" s="57">
        <f t="shared" si="32"/>
        <v>3373.0000000000005</v>
      </c>
      <c r="AD40" s="57">
        <f t="shared" si="32"/>
        <v>0.85714285714285698</v>
      </c>
      <c r="AE40" s="58">
        <f t="shared" si="32"/>
        <v>3501.1428571428573</v>
      </c>
      <c r="AF40" s="58">
        <f t="shared" si="32"/>
        <v>6874.1428571428578</v>
      </c>
    </row>
    <row r="41" spans="2:32" ht="23.1" customHeight="1" x14ac:dyDescent="0.25">
      <c r="B41" s="22" t="s">
        <v>68</v>
      </c>
      <c r="C41" s="48">
        <f>AVERAGE('23.09 Kyaliwajalla-Kira'!C41,'24.09 Kyaliwajalla-Kira'!C41,'25.09 Kyaliwajala-Kira'!C41,'27.09 Kyaliwajala-Kira'!C41,'28.09 KYALIWAJALA-KIRA-24h'!C41,'26.09 KIRA-KYALIWAJALA-24h'!C41,'29.09 Kyaliwajala-Kira'!C41)</f>
        <v>27.857142857142858</v>
      </c>
      <c r="D41" s="48">
        <f>AVERAGE('23.09 Kyaliwajalla-Kira'!D41,'24.09 Kyaliwajalla-Kira'!D41,'25.09 Kyaliwajala-Kira'!D41,'27.09 Kyaliwajala-Kira'!D41,'28.09 KYALIWAJALA-KIRA-24h'!D41,'26.09 KIRA-KYALIWAJALA-24h'!D41,'29.09 Kyaliwajala-Kira'!D41)</f>
        <v>12.142857142857142</v>
      </c>
      <c r="E41" s="48">
        <f>AVERAGE('23.09 Kyaliwajalla-Kira'!E41,'24.09 Kyaliwajalla-Kira'!E41,'25.09 Kyaliwajala-Kira'!E41,'27.09 Kyaliwajala-Kira'!E41,'28.09 KYALIWAJALA-KIRA-24h'!E41,'26.09 KIRA-KYALIWAJALA-24h'!E41,'29.09 Kyaliwajala-Kira'!E41)</f>
        <v>6.8571428571428568</v>
      </c>
      <c r="F41" s="48">
        <f>AVERAGE('23.09 Kyaliwajalla-Kira'!F41,'24.09 Kyaliwajalla-Kira'!F41,'25.09 Kyaliwajala-Kira'!F41,'27.09 Kyaliwajala-Kira'!F41,'28.09 KYALIWAJALA-KIRA-24h'!F41,'26.09 KIRA-KYALIWAJALA-24h'!F41,'29.09 Kyaliwajala-Kira'!F41)</f>
        <v>4.4285714285714288</v>
      </c>
      <c r="G41" s="48">
        <f>AVERAGE('23.09 Kyaliwajalla-Kira'!G41,'24.09 Kyaliwajalla-Kira'!G41,'25.09 Kyaliwajala-Kira'!G41,'27.09 Kyaliwajala-Kira'!G41,'28.09 KYALIWAJALA-KIRA-24h'!G41,'26.09 KIRA-KYALIWAJALA-24h'!G41,'29.09 Kyaliwajala-Kira'!G41)</f>
        <v>0.5714285714285714</v>
      </c>
      <c r="H41" s="48">
        <f>AVERAGE('23.09 Kyaliwajalla-Kira'!H41,'24.09 Kyaliwajalla-Kira'!H41,'25.09 Kyaliwajala-Kira'!H41,'27.09 Kyaliwajala-Kira'!H41,'28.09 KYALIWAJALA-KIRA-24h'!H41,'26.09 KIRA-KYALIWAJALA-24h'!H41,'29.09 Kyaliwajala-Kira'!H41)</f>
        <v>0.14285714285714285</v>
      </c>
      <c r="I41" s="48">
        <f>AVERAGE('23.09 Kyaliwajalla-Kira'!I41,'24.09 Kyaliwajalla-Kira'!I41,'25.09 Kyaliwajala-Kira'!I41,'27.09 Kyaliwajala-Kira'!I41,'28.09 KYALIWAJALA-KIRA-24h'!I41,'26.09 KIRA-KYALIWAJALA-24h'!I41,'29.09 Kyaliwajala-Kira'!I41)</f>
        <v>9.1428571428571423</v>
      </c>
      <c r="J41" s="48">
        <f>AVERAGE('23.09 Kyaliwajalla-Kira'!J41,'24.09 Kyaliwajalla-Kira'!J41,'25.09 Kyaliwajala-Kira'!J41,'27.09 Kyaliwajala-Kira'!J41,'28.09 KYALIWAJALA-KIRA-24h'!J41,'26.09 KIRA-KYALIWAJALA-24h'!J41,'29.09 Kyaliwajala-Kira'!J41)</f>
        <v>1.5714285714285714</v>
      </c>
      <c r="K41" s="48">
        <f>AVERAGE('23.09 Kyaliwajalla-Kira'!K41,'24.09 Kyaliwajalla-Kira'!K41,'25.09 Kyaliwajala-Kira'!K41,'27.09 Kyaliwajala-Kira'!K41,'28.09 KYALIWAJALA-KIRA-24h'!K41,'26.09 KIRA-KYALIWAJALA-24h'!K41,'29.09 Kyaliwajala-Kira'!K41)</f>
        <v>0.5714285714285714</v>
      </c>
      <c r="L41" s="48">
        <f>AVERAGE('23.09 Kyaliwajalla-Kira'!L41,'24.09 Kyaliwajalla-Kira'!L41,'25.09 Kyaliwajala-Kira'!L41,'27.09 Kyaliwajala-Kira'!L41,'28.09 KYALIWAJALA-KIRA-24h'!L41,'26.09 KIRA-KYALIWAJALA-24h'!L41,'29.09 Kyaliwajala-Kira'!L41)</f>
        <v>0.2857142857142857</v>
      </c>
      <c r="M41" s="48">
        <f>AVERAGE('23.09 Kyaliwajalla-Kira'!M41,'24.09 Kyaliwajalla-Kira'!M41,'25.09 Kyaliwajala-Kira'!M41,'27.09 Kyaliwajala-Kira'!M41,'28.09 KYALIWAJALA-KIRA-24h'!M41,'26.09 KIRA-KYALIWAJALA-24h'!M41,'29.09 Kyaliwajala-Kira'!M41)</f>
        <v>56.285714285714285</v>
      </c>
      <c r="N41" s="48">
        <f>AVERAGE('23.09 Kyaliwajalla-Kira'!N41,'24.09 Kyaliwajalla-Kira'!N41,'25.09 Kyaliwajala-Kira'!N41,'27.09 Kyaliwajala-Kira'!N41,'28.09 KYALIWAJALA-KIRA-24h'!N41,'26.09 KIRA-KYALIWAJALA-24h'!N41,'29.09 Kyaliwajala-Kira'!N41)</f>
        <v>0</v>
      </c>
      <c r="O41" s="15">
        <f t="shared" si="0"/>
        <v>63.571428571428562</v>
      </c>
      <c r="P41" s="15">
        <f t="shared" si="1"/>
        <v>119.85714285714285</v>
      </c>
      <c r="R41" s="5" t="s">
        <v>196</v>
      </c>
      <c r="S41" s="57">
        <f>SUM(S10:S33)</f>
        <v>2832.9285714285716</v>
      </c>
      <c r="T41" s="57">
        <f t="shared" ref="T41:AD41" si="33">SUM(T10:T33)</f>
        <v>1313.2857142857142</v>
      </c>
      <c r="U41" s="57">
        <f t="shared" si="33"/>
        <v>443.64285714285711</v>
      </c>
      <c r="V41" s="57">
        <f t="shared" si="33"/>
        <v>427.42857142857139</v>
      </c>
      <c r="W41" s="57">
        <f t="shared" si="33"/>
        <v>21.285714285714285</v>
      </c>
      <c r="X41" s="57">
        <f t="shared" si="33"/>
        <v>12.357142857142856</v>
      </c>
      <c r="Y41" s="57">
        <f t="shared" si="33"/>
        <v>277.64285714285717</v>
      </c>
      <c r="Z41" s="57">
        <f t="shared" si="33"/>
        <v>91</v>
      </c>
      <c r="AA41" s="57">
        <f t="shared" si="33"/>
        <v>40.214285714285715</v>
      </c>
      <c r="AB41" s="57">
        <f t="shared" si="33"/>
        <v>11.5</v>
      </c>
      <c r="AC41" s="57">
        <f t="shared" si="33"/>
        <v>4849</v>
      </c>
      <c r="AD41" s="57">
        <f t="shared" si="33"/>
        <v>0.85714285714285698</v>
      </c>
      <c r="AE41" s="58">
        <f>SUM(AE10:AE33)</f>
        <v>5472.1428571428569</v>
      </c>
      <c r="AF41" s="58">
        <f>SUM(AF10:AF33)</f>
        <v>10321.142857142859</v>
      </c>
    </row>
    <row r="42" spans="2:32" ht="23.1" customHeight="1" x14ac:dyDescent="0.25">
      <c r="B42" s="23" t="s">
        <v>69</v>
      </c>
      <c r="C42" s="48">
        <f>AVERAGE('23.09 Kyaliwajalla-Kira'!C42,'24.09 Kyaliwajalla-Kira'!C42,'25.09 Kyaliwajala-Kira'!C42,'27.09 Kyaliwajala-Kira'!C42,'28.09 KYALIWAJALA-KIRA-24h'!C42,'26.09 KIRA-KYALIWAJALA-24h'!C42,'29.09 Kyaliwajala-Kira'!C42)</f>
        <v>32.857142857142854</v>
      </c>
      <c r="D42" s="48">
        <f>AVERAGE('23.09 Kyaliwajalla-Kira'!D42,'24.09 Kyaliwajalla-Kira'!D42,'25.09 Kyaliwajala-Kira'!D42,'27.09 Kyaliwajala-Kira'!D42,'28.09 KYALIWAJALA-KIRA-24h'!D42,'26.09 KIRA-KYALIWAJALA-24h'!D42,'29.09 Kyaliwajala-Kira'!D42)</f>
        <v>13.142857142857142</v>
      </c>
      <c r="E42" s="48">
        <f>AVERAGE('23.09 Kyaliwajalla-Kira'!E42,'24.09 Kyaliwajalla-Kira'!E42,'25.09 Kyaliwajala-Kira'!E42,'27.09 Kyaliwajala-Kira'!E42,'28.09 KYALIWAJALA-KIRA-24h'!E42,'26.09 KIRA-KYALIWAJALA-24h'!E42,'29.09 Kyaliwajala-Kira'!E42)</f>
        <v>6.5714285714285712</v>
      </c>
      <c r="F42" s="48">
        <f>AVERAGE('23.09 Kyaliwajalla-Kira'!F42,'24.09 Kyaliwajalla-Kira'!F42,'25.09 Kyaliwajala-Kira'!F42,'27.09 Kyaliwajala-Kira'!F42,'28.09 KYALIWAJALA-KIRA-24h'!F42,'26.09 KIRA-KYALIWAJALA-24h'!F42,'29.09 Kyaliwajala-Kira'!F42)</f>
        <v>4</v>
      </c>
      <c r="G42" s="48">
        <f>AVERAGE('23.09 Kyaliwajalla-Kira'!G42,'24.09 Kyaliwajalla-Kira'!G42,'25.09 Kyaliwajala-Kira'!G42,'27.09 Kyaliwajala-Kira'!G42,'28.09 KYALIWAJALA-KIRA-24h'!G42,'26.09 KIRA-KYALIWAJALA-24h'!G42,'29.09 Kyaliwajala-Kira'!G42)</f>
        <v>0.14285714285714285</v>
      </c>
      <c r="H42" s="48">
        <f>AVERAGE('23.09 Kyaliwajalla-Kira'!H42,'24.09 Kyaliwajalla-Kira'!H42,'25.09 Kyaliwajala-Kira'!H42,'27.09 Kyaliwajala-Kira'!H42,'28.09 KYALIWAJALA-KIRA-24h'!H42,'26.09 KIRA-KYALIWAJALA-24h'!H42,'29.09 Kyaliwajala-Kira'!H42)</f>
        <v>0.2857142857142857</v>
      </c>
      <c r="I42" s="48">
        <f>AVERAGE('23.09 Kyaliwajalla-Kira'!I42,'24.09 Kyaliwajalla-Kira'!I42,'25.09 Kyaliwajala-Kira'!I42,'27.09 Kyaliwajala-Kira'!I42,'28.09 KYALIWAJALA-KIRA-24h'!I42,'26.09 KIRA-KYALIWAJALA-24h'!I42,'29.09 Kyaliwajala-Kira'!I42)</f>
        <v>5.5714285714285712</v>
      </c>
      <c r="J42" s="48">
        <f>AVERAGE('23.09 Kyaliwajalla-Kira'!J42,'24.09 Kyaliwajalla-Kira'!J42,'25.09 Kyaliwajala-Kira'!J42,'27.09 Kyaliwajala-Kira'!J42,'28.09 KYALIWAJALA-KIRA-24h'!J42,'26.09 KIRA-KYALIWAJALA-24h'!J42,'29.09 Kyaliwajala-Kira'!J42)</f>
        <v>1</v>
      </c>
      <c r="K42" s="48">
        <f>AVERAGE('23.09 Kyaliwajalla-Kira'!K42,'24.09 Kyaliwajalla-Kira'!K42,'25.09 Kyaliwajala-Kira'!K42,'27.09 Kyaliwajala-Kira'!K42,'28.09 KYALIWAJALA-KIRA-24h'!K42,'26.09 KIRA-KYALIWAJALA-24h'!K42,'29.09 Kyaliwajala-Kira'!K42)</f>
        <v>0.7142857142857143</v>
      </c>
      <c r="L42" s="48">
        <f>AVERAGE('23.09 Kyaliwajalla-Kira'!L42,'24.09 Kyaliwajalla-Kira'!L42,'25.09 Kyaliwajala-Kira'!L42,'27.09 Kyaliwajala-Kira'!L42,'28.09 KYALIWAJALA-KIRA-24h'!L42,'26.09 KIRA-KYALIWAJALA-24h'!L42,'29.09 Kyaliwajala-Kira'!L42)</f>
        <v>0.2857142857142857</v>
      </c>
      <c r="M42" s="48">
        <f>AVERAGE('23.09 Kyaliwajalla-Kira'!M42,'24.09 Kyaliwajalla-Kira'!M42,'25.09 Kyaliwajala-Kira'!M42,'27.09 Kyaliwajala-Kira'!M42,'28.09 KYALIWAJALA-KIRA-24h'!M42,'26.09 KIRA-KYALIWAJALA-24h'!M42,'29.09 Kyaliwajala-Kira'!M42)</f>
        <v>54.714285714285715</v>
      </c>
      <c r="N42" s="48">
        <f>AVERAGE('23.09 Kyaliwajalla-Kira'!N42,'24.09 Kyaliwajalla-Kira'!N42,'25.09 Kyaliwajala-Kira'!N42,'27.09 Kyaliwajala-Kira'!N42,'28.09 KYALIWAJALA-KIRA-24h'!N42,'26.09 KIRA-KYALIWAJALA-24h'!N42,'29.09 Kyaliwajala-Kira'!N42)</f>
        <v>0</v>
      </c>
      <c r="O42" s="15">
        <f t="shared" si="0"/>
        <v>64.571428571428569</v>
      </c>
      <c r="P42" s="15">
        <f t="shared" si="1"/>
        <v>119.28571428571428</v>
      </c>
      <c r="R42" s="5" t="s">
        <v>160</v>
      </c>
      <c r="S42" s="47">
        <f>S41/S40</f>
        <v>1.7602077045979054</v>
      </c>
      <c r="T42" s="47">
        <f t="shared" ref="T42:AF42" si="34">T41/T40</f>
        <v>1.4522906793048973</v>
      </c>
      <c r="U42" s="47">
        <f t="shared" si="34"/>
        <v>1.4491367242183855</v>
      </c>
      <c r="V42" s="47">
        <f t="shared" si="34"/>
        <v>1.3768982972848598</v>
      </c>
      <c r="W42" s="47">
        <f t="shared" si="34"/>
        <v>1.3925233644859811</v>
      </c>
      <c r="X42" s="47">
        <f t="shared" si="34"/>
        <v>3.2037037037037042</v>
      </c>
      <c r="Y42" s="47">
        <f t="shared" si="34"/>
        <v>1.1757410768300061</v>
      </c>
      <c r="Z42" s="47">
        <f t="shared" si="34"/>
        <v>1.318840579710145</v>
      </c>
      <c r="AA42" s="47">
        <f t="shared" si="34"/>
        <v>1.1584362139917694</v>
      </c>
      <c r="AB42" s="47">
        <f t="shared" si="34"/>
        <v>1.0454545454545454</v>
      </c>
      <c r="AC42" s="47">
        <f t="shared" si="34"/>
        <v>1.4375926474948115</v>
      </c>
      <c r="AD42" s="47">
        <f t="shared" si="34"/>
        <v>1</v>
      </c>
      <c r="AE42" s="56">
        <f t="shared" si="34"/>
        <v>1.5629590337848864</v>
      </c>
      <c r="AF42" s="56">
        <f t="shared" si="34"/>
        <v>1.5014443359172054</v>
      </c>
    </row>
    <row r="43" spans="2:32" ht="23.1" customHeight="1" x14ac:dyDescent="0.25">
      <c r="B43" s="22" t="s">
        <v>70</v>
      </c>
      <c r="C43" s="48">
        <f>AVERAGE('23.09 Kyaliwajalla-Kira'!C43,'24.09 Kyaliwajalla-Kira'!C43,'25.09 Kyaliwajala-Kira'!C43,'27.09 Kyaliwajala-Kira'!C43,'28.09 KYALIWAJALA-KIRA-24h'!C43,'26.09 KIRA-KYALIWAJALA-24h'!C43,'29.09 Kyaliwajala-Kira'!C43)</f>
        <v>31.857142857142858</v>
      </c>
      <c r="D43" s="48">
        <f>AVERAGE('23.09 Kyaliwajalla-Kira'!D43,'24.09 Kyaliwajalla-Kira'!D43,'25.09 Kyaliwajala-Kira'!D43,'27.09 Kyaliwajala-Kira'!D43,'28.09 KYALIWAJALA-KIRA-24h'!D43,'26.09 KIRA-KYALIWAJALA-24h'!D43,'29.09 Kyaliwajala-Kira'!D43)</f>
        <v>18.571428571428573</v>
      </c>
      <c r="E43" s="48">
        <f>AVERAGE('23.09 Kyaliwajalla-Kira'!E43,'24.09 Kyaliwajalla-Kira'!E43,'25.09 Kyaliwajala-Kira'!E43,'27.09 Kyaliwajala-Kira'!E43,'28.09 KYALIWAJALA-KIRA-24h'!E43,'26.09 KIRA-KYALIWAJALA-24h'!E43,'29.09 Kyaliwajala-Kira'!E43)</f>
        <v>5.8571428571428568</v>
      </c>
      <c r="F43" s="48">
        <f>AVERAGE('23.09 Kyaliwajalla-Kira'!F43,'24.09 Kyaliwajalla-Kira'!F43,'25.09 Kyaliwajala-Kira'!F43,'27.09 Kyaliwajala-Kira'!F43,'28.09 KYALIWAJALA-KIRA-24h'!F43,'26.09 KIRA-KYALIWAJALA-24h'!F43,'29.09 Kyaliwajala-Kira'!F43)</f>
        <v>6.1428571428571432</v>
      </c>
      <c r="G43" s="48">
        <f>AVERAGE('23.09 Kyaliwajalla-Kira'!G43,'24.09 Kyaliwajalla-Kira'!G43,'25.09 Kyaliwajala-Kira'!G43,'27.09 Kyaliwajala-Kira'!G43,'28.09 KYALIWAJALA-KIRA-24h'!G43,'26.09 KIRA-KYALIWAJALA-24h'!G43,'29.09 Kyaliwajala-Kira'!G43)</f>
        <v>0.5714285714285714</v>
      </c>
      <c r="H43" s="48">
        <f>AVERAGE('23.09 Kyaliwajalla-Kira'!H43,'24.09 Kyaliwajalla-Kira'!H43,'25.09 Kyaliwajala-Kira'!H43,'27.09 Kyaliwajala-Kira'!H43,'28.09 KYALIWAJALA-KIRA-24h'!H43,'26.09 KIRA-KYALIWAJALA-24h'!H43,'29.09 Kyaliwajala-Kira'!H43)</f>
        <v>0</v>
      </c>
      <c r="I43" s="48">
        <f>AVERAGE('23.09 Kyaliwajalla-Kira'!I43,'24.09 Kyaliwajalla-Kira'!I43,'25.09 Kyaliwajala-Kira'!I43,'27.09 Kyaliwajala-Kira'!I43,'28.09 KYALIWAJALA-KIRA-24h'!I43,'26.09 KIRA-KYALIWAJALA-24h'!I43,'29.09 Kyaliwajala-Kira'!I43)</f>
        <v>4.1428571428571432</v>
      </c>
      <c r="J43" s="48">
        <f>AVERAGE('23.09 Kyaliwajalla-Kira'!J43,'24.09 Kyaliwajalla-Kira'!J43,'25.09 Kyaliwajala-Kira'!J43,'27.09 Kyaliwajala-Kira'!J43,'28.09 KYALIWAJALA-KIRA-24h'!J43,'26.09 KIRA-KYALIWAJALA-24h'!J43,'29.09 Kyaliwajala-Kira'!J43)</f>
        <v>1.5714285714285714</v>
      </c>
      <c r="K43" s="48">
        <f>AVERAGE('23.09 Kyaliwajalla-Kira'!K43,'24.09 Kyaliwajalla-Kira'!K43,'25.09 Kyaliwajala-Kira'!K43,'27.09 Kyaliwajala-Kira'!K43,'28.09 KYALIWAJALA-KIRA-24h'!K43,'26.09 KIRA-KYALIWAJALA-24h'!K43,'29.09 Kyaliwajala-Kira'!K43)</f>
        <v>0.7142857142857143</v>
      </c>
      <c r="L43" s="48">
        <f>AVERAGE('23.09 Kyaliwajalla-Kira'!L43,'24.09 Kyaliwajalla-Kira'!L43,'25.09 Kyaliwajala-Kira'!L43,'27.09 Kyaliwajala-Kira'!L43,'28.09 KYALIWAJALA-KIRA-24h'!L43,'26.09 KIRA-KYALIWAJALA-24h'!L43,'29.09 Kyaliwajala-Kira'!L43)</f>
        <v>1</v>
      </c>
      <c r="M43" s="48">
        <f>AVERAGE('23.09 Kyaliwajalla-Kira'!M43,'24.09 Kyaliwajalla-Kira'!M43,'25.09 Kyaliwajala-Kira'!M43,'27.09 Kyaliwajala-Kira'!M43,'28.09 KYALIWAJALA-KIRA-24h'!M43,'26.09 KIRA-KYALIWAJALA-24h'!M43,'29.09 Kyaliwajala-Kira'!M43)</f>
        <v>62.428571428571431</v>
      </c>
      <c r="N43" s="48">
        <f>AVERAGE('23.09 Kyaliwajalla-Kira'!N43,'24.09 Kyaliwajalla-Kira'!N43,'25.09 Kyaliwajala-Kira'!N43,'27.09 Kyaliwajala-Kira'!N43,'28.09 KYALIWAJALA-KIRA-24h'!N43,'26.09 KIRA-KYALIWAJALA-24h'!N43,'29.09 Kyaliwajala-Kira'!N43)</f>
        <v>0</v>
      </c>
      <c r="O43" s="15">
        <f t="shared" si="0"/>
        <v>70.428571428571416</v>
      </c>
      <c r="P43" s="15">
        <f t="shared" si="1"/>
        <v>132.85714285714283</v>
      </c>
    </row>
    <row r="44" spans="2:32" ht="23.1" customHeight="1" x14ac:dyDescent="0.25">
      <c r="B44" s="24" t="s">
        <v>71</v>
      </c>
      <c r="C44" s="48">
        <f>AVERAGE('23.09 Kyaliwajalla-Kira'!C44,'24.09 Kyaliwajalla-Kira'!C44,'25.09 Kyaliwajala-Kira'!C44,'27.09 Kyaliwajala-Kira'!C44,'28.09 KYALIWAJALA-KIRA-24h'!C44,'26.09 KIRA-KYALIWAJALA-24h'!C44,'29.09 Kyaliwajala-Kira'!C44)</f>
        <v>30.142857142857142</v>
      </c>
      <c r="D44" s="48">
        <f>AVERAGE('23.09 Kyaliwajalla-Kira'!D44,'24.09 Kyaliwajalla-Kira'!D44,'25.09 Kyaliwajala-Kira'!D44,'27.09 Kyaliwajala-Kira'!D44,'28.09 KYALIWAJALA-KIRA-24h'!D44,'26.09 KIRA-KYALIWAJALA-24h'!D44,'29.09 Kyaliwajala-Kira'!D44)</f>
        <v>19.142857142857142</v>
      </c>
      <c r="E44" s="48">
        <f>AVERAGE('23.09 Kyaliwajalla-Kira'!E44,'24.09 Kyaliwajalla-Kira'!E44,'25.09 Kyaliwajala-Kira'!E44,'27.09 Kyaliwajala-Kira'!E44,'28.09 KYALIWAJALA-KIRA-24h'!E44,'26.09 KIRA-KYALIWAJALA-24h'!E44,'29.09 Kyaliwajala-Kira'!E44)</f>
        <v>6.1428571428571432</v>
      </c>
      <c r="F44" s="48">
        <f>AVERAGE('23.09 Kyaliwajalla-Kira'!F44,'24.09 Kyaliwajalla-Kira'!F44,'25.09 Kyaliwajala-Kira'!F44,'27.09 Kyaliwajala-Kira'!F44,'28.09 KYALIWAJALA-KIRA-24h'!F44,'26.09 KIRA-KYALIWAJALA-24h'!F44,'29.09 Kyaliwajala-Kira'!F44)</f>
        <v>8.4285714285714288</v>
      </c>
      <c r="G44" s="48">
        <f>AVERAGE('23.09 Kyaliwajalla-Kira'!G44,'24.09 Kyaliwajalla-Kira'!G44,'25.09 Kyaliwajala-Kira'!G44,'27.09 Kyaliwajala-Kira'!G44,'28.09 KYALIWAJALA-KIRA-24h'!G44,'26.09 KIRA-KYALIWAJALA-24h'!G44,'29.09 Kyaliwajala-Kira'!G44)</f>
        <v>0</v>
      </c>
      <c r="H44" s="48">
        <f>AVERAGE('23.09 Kyaliwajalla-Kira'!H44,'24.09 Kyaliwajalla-Kira'!H44,'25.09 Kyaliwajala-Kira'!H44,'27.09 Kyaliwajala-Kira'!H44,'28.09 KYALIWAJALA-KIRA-24h'!H44,'26.09 KIRA-KYALIWAJALA-24h'!H44,'29.09 Kyaliwajala-Kira'!H44)</f>
        <v>0</v>
      </c>
      <c r="I44" s="48">
        <f>AVERAGE('23.09 Kyaliwajalla-Kira'!I44,'24.09 Kyaliwajalla-Kira'!I44,'25.09 Kyaliwajala-Kira'!I44,'27.09 Kyaliwajala-Kira'!I44,'28.09 KYALIWAJALA-KIRA-24h'!I44,'26.09 KIRA-KYALIWAJALA-24h'!I44,'29.09 Kyaliwajala-Kira'!I44)</f>
        <v>4.1428571428571432</v>
      </c>
      <c r="J44" s="48">
        <f>AVERAGE('23.09 Kyaliwajalla-Kira'!J44,'24.09 Kyaliwajalla-Kira'!J44,'25.09 Kyaliwajala-Kira'!J44,'27.09 Kyaliwajala-Kira'!J44,'28.09 KYALIWAJALA-KIRA-24h'!J44,'26.09 KIRA-KYALIWAJALA-24h'!J44,'29.09 Kyaliwajala-Kira'!J44)</f>
        <v>1.5714285714285714</v>
      </c>
      <c r="K44" s="48">
        <f>AVERAGE('23.09 Kyaliwajalla-Kira'!K44,'24.09 Kyaliwajalla-Kira'!K44,'25.09 Kyaliwajala-Kira'!K44,'27.09 Kyaliwajala-Kira'!K44,'28.09 KYALIWAJALA-KIRA-24h'!K44,'26.09 KIRA-KYALIWAJALA-24h'!K44,'29.09 Kyaliwajala-Kira'!K44)</f>
        <v>0.7142857142857143</v>
      </c>
      <c r="L44" s="48">
        <f>AVERAGE('23.09 Kyaliwajalla-Kira'!L44,'24.09 Kyaliwajalla-Kira'!L44,'25.09 Kyaliwajala-Kira'!L44,'27.09 Kyaliwajala-Kira'!L44,'28.09 KYALIWAJALA-KIRA-24h'!L44,'26.09 KIRA-KYALIWAJALA-24h'!L44,'29.09 Kyaliwajala-Kira'!L44)</f>
        <v>0.2857142857142857</v>
      </c>
      <c r="M44" s="48">
        <f>AVERAGE('23.09 Kyaliwajalla-Kira'!M44,'24.09 Kyaliwajalla-Kira'!M44,'25.09 Kyaliwajala-Kira'!M44,'27.09 Kyaliwajala-Kira'!M44,'28.09 KYALIWAJALA-KIRA-24h'!M44,'26.09 KIRA-KYALIWAJALA-24h'!M44,'29.09 Kyaliwajala-Kira'!M44)</f>
        <v>58.714285714285715</v>
      </c>
      <c r="N44" s="48">
        <f>AVERAGE('23.09 Kyaliwajalla-Kira'!N44,'24.09 Kyaliwajalla-Kira'!N44,'25.09 Kyaliwajala-Kira'!N44,'27.09 Kyaliwajala-Kira'!N44,'28.09 KYALIWAJALA-KIRA-24h'!N44,'26.09 KIRA-KYALIWAJALA-24h'!N44,'29.09 Kyaliwajala-Kira'!N44)</f>
        <v>0</v>
      </c>
      <c r="O44" s="15">
        <f t="shared" si="0"/>
        <v>70.571428571428569</v>
      </c>
      <c r="P44" s="15">
        <f t="shared" si="1"/>
        <v>129.28571428571428</v>
      </c>
    </row>
    <row r="45" spans="2:32" ht="23.1" customHeight="1" x14ac:dyDescent="0.25">
      <c r="B45" s="22" t="s">
        <v>72</v>
      </c>
      <c r="C45" s="48">
        <f>AVERAGE('23.09 Kyaliwajalla-Kira'!C45,'24.09 Kyaliwajalla-Kira'!C45,'25.09 Kyaliwajala-Kira'!C45,'27.09 Kyaliwajala-Kira'!C45,'28.09 KYALIWAJALA-KIRA-24h'!C45,'26.09 KIRA-KYALIWAJALA-24h'!C45,'29.09 Kyaliwajala-Kira'!C45)</f>
        <v>32.714285714285715</v>
      </c>
      <c r="D45" s="48">
        <f>AVERAGE('23.09 Kyaliwajalla-Kira'!D45,'24.09 Kyaliwajalla-Kira'!D45,'25.09 Kyaliwajala-Kira'!D45,'27.09 Kyaliwajala-Kira'!D45,'28.09 KYALIWAJALA-KIRA-24h'!D45,'26.09 KIRA-KYALIWAJALA-24h'!D45,'29.09 Kyaliwajala-Kira'!D45)</f>
        <v>22.285714285714285</v>
      </c>
      <c r="E45" s="48">
        <f>AVERAGE('23.09 Kyaliwajalla-Kira'!E45,'24.09 Kyaliwajalla-Kira'!E45,'25.09 Kyaliwajala-Kira'!E45,'27.09 Kyaliwajala-Kira'!E45,'28.09 KYALIWAJALA-KIRA-24h'!E45,'26.09 KIRA-KYALIWAJALA-24h'!E45,'29.09 Kyaliwajala-Kira'!E45)</f>
        <v>7.4285714285714288</v>
      </c>
      <c r="F45" s="48">
        <f>AVERAGE('23.09 Kyaliwajalla-Kira'!F45,'24.09 Kyaliwajalla-Kira'!F45,'25.09 Kyaliwajala-Kira'!F45,'27.09 Kyaliwajala-Kira'!F45,'28.09 KYALIWAJALA-KIRA-24h'!F45,'26.09 KIRA-KYALIWAJALA-24h'!F45,'29.09 Kyaliwajala-Kira'!F45)</f>
        <v>5.8571428571428568</v>
      </c>
      <c r="G45" s="48">
        <f>AVERAGE('23.09 Kyaliwajalla-Kira'!G45,'24.09 Kyaliwajalla-Kira'!G45,'25.09 Kyaliwajala-Kira'!G45,'27.09 Kyaliwajala-Kira'!G45,'28.09 KYALIWAJALA-KIRA-24h'!G45,'26.09 KIRA-KYALIWAJALA-24h'!G45,'29.09 Kyaliwajala-Kira'!G45)</f>
        <v>0.14285714285714285</v>
      </c>
      <c r="H45" s="48">
        <f>AVERAGE('23.09 Kyaliwajalla-Kira'!H45,'24.09 Kyaliwajalla-Kira'!H45,'25.09 Kyaliwajala-Kira'!H45,'27.09 Kyaliwajala-Kira'!H45,'28.09 KYALIWAJALA-KIRA-24h'!H45,'26.09 KIRA-KYALIWAJALA-24h'!H45,'29.09 Kyaliwajala-Kira'!H45)</f>
        <v>0</v>
      </c>
      <c r="I45" s="48">
        <f>AVERAGE('23.09 Kyaliwajalla-Kira'!I45,'24.09 Kyaliwajalla-Kira'!I45,'25.09 Kyaliwajala-Kira'!I45,'27.09 Kyaliwajala-Kira'!I45,'28.09 KYALIWAJALA-KIRA-24h'!I45,'26.09 KIRA-KYALIWAJALA-24h'!I45,'29.09 Kyaliwajala-Kira'!I45)</f>
        <v>4.8571428571428568</v>
      </c>
      <c r="J45" s="48">
        <f>AVERAGE('23.09 Kyaliwajalla-Kira'!J45,'24.09 Kyaliwajalla-Kira'!J45,'25.09 Kyaliwajala-Kira'!J45,'27.09 Kyaliwajala-Kira'!J45,'28.09 KYALIWAJALA-KIRA-24h'!J45,'26.09 KIRA-KYALIWAJALA-24h'!J45,'29.09 Kyaliwajala-Kira'!J45)</f>
        <v>1</v>
      </c>
      <c r="K45" s="48">
        <f>AVERAGE('23.09 Kyaliwajalla-Kira'!K45,'24.09 Kyaliwajalla-Kira'!K45,'25.09 Kyaliwajala-Kira'!K45,'27.09 Kyaliwajala-Kira'!K45,'28.09 KYALIWAJALA-KIRA-24h'!K45,'26.09 KIRA-KYALIWAJALA-24h'!K45,'29.09 Kyaliwajala-Kira'!K45)</f>
        <v>0.5714285714285714</v>
      </c>
      <c r="L45" s="48">
        <f>AVERAGE('23.09 Kyaliwajalla-Kira'!L45,'24.09 Kyaliwajalla-Kira'!L45,'25.09 Kyaliwajala-Kira'!L45,'27.09 Kyaliwajala-Kira'!L45,'28.09 KYALIWAJALA-KIRA-24h'!L45,'26.09 KIRA-KYALIWAJALA-24h'!L45,'29.09 Kyaliwajala-Kira'!L45)</f>
        <v>0.14285714285714285</v>
      </c>
      <c r="M45" s="48">
        <f>AVERAGE('23.09 Kyaliwajalla-Kira'!M45,'24.09 Kyaliwajalla-Kira'!M45,'25.09 Kyaliwajala-Kira'!M45,'27.09 Kyaliwajala-Kira'!M45,'28.09 KYALIWAJALA-KIRA-24h'!M45,'26.09 KIRA-KYALIWAJALA-24h'!M45,'29.09 Kyaliwajala-Kira'!M45)</f>
        <v>59.714285714285715</v>
      </c>
      <c r="N45" s="48">
        <f>AVERAGE('23.09 Kyaliwajalla-Kira'!N45,'24.09 Kyaliwajalla-Kira'!N45,'25.09 Kyaliwajala-Kira'!N45,'27.09 Kyaliwajala-Kira'!N45,'28.09 KYALIWAJALA-KIRA-24h'!N45,'26.09 KIRA-KYALIWAJALA-24h'!N45,'29.09 Kyaliwajala-Kira'!N45)</f>
        <v>0</v>
      </c>
      <c r="O45" s="15">
        <f t="shared" si="0"/>
        <v>75</v>
      </c>
      <c r="P45" s="15">
        <f t="shared" si="1"/>
        <v>134.71428571428572</v>
      </c>
    </row>
    <row r="46" spans="2:32" ht="23.1" customHeight="1" x14ac:dyDescent="0.25">
      <c r="B46" s="23" t="s">
        <v>73</v>
      </c>
      <c r="C46" s="48">
        <f>AVERAGE('23.09 Kyaliwajalla-Kira'!C46,'24.09 Kyaliwajalla-Kira'!C46,'25.09 Kyaliwajala-Kira'!C46,'27.09 Kyaliwajala-Kira'!C46,'28.09 KYALIWAJALA-KIRA-24h'!C46,'26.09 KIRA-KYALIWAJALA-24h'!C46,'29.09 Kyaliwajala-Kira'!C46)</f>
        <v>35.857142857142854</v>
      </c>
      <c r="D46" s="48">
        <f>AVERAGE('23.09 Kyaliwajalla-Kira'!D46,'24.09 Kyaliwajalla-Kira'!D46,'25.09 Kyaliwajala-Kira'!D46,'27.09 Kyaliwajala-Kira'!D46,'28.09 KYALIWAJALA-KIRA-24h'!D46,'26.09 KIRA-KYALIWAJALA-24h'!D46,'29.09 Kyaliwajala-Kira'!D46)</f>
        <v>30.857142857142858</v>
      </c>
      <c r="E46" s="48">
        <f>AVERAGE('23.09 Kyaliwajalla-Kira'!E46,'24.09 Kyaliwajalla-Kira'!E46,'25.09 Kyaliwajala-Kira'!E46,'27.09 Kyaliwajala-Kira'!E46,'28.09 KYALIWAJALA-KIRA-24h'!E46,'26.09 KIRA-KYALIWAJALA-24h'!E46,'29.09 Kyaliwajala-Kira'!E46)</f>
        <v>6.1428571428571432</v>
      </c>
      <c r="F46" s="48">
        <f>AVERAGE('23.09 Kyaliwajalla-Kira'!F46,'24.09 Kyaliwajalla-Kira'!F46,'25.09 Kyaliwajala-Kira'!F46,'27.09 Kyaliwajala-Kira'!F46,'28.09 KYALIWAJALA-KIRA-24h'!F46,'26.09 KIRA-KYALIWAJALA-24h'!F46,'29.09 Kyaliwajala-Kira'!F46)</f>
        <v>5.8571428571428568</v>
      </c>
      <c r="G46" s="48">
        <f>AVERAGE('23.09 Kyaliwajalla-Kira'!G46,'24.09 Kyaliwajalla-Kira'!G46,'25.09 Kyaliwajala-Kira'!G46,'27.09 Kyaliwajala-Kira'!G46,'28.09 KYALIWAJALA-KIRA-24h'!G46,'26.09 KIRA-KYALIWAJALA-24h'!G46,'29.09 Kyaliwajala-Kira'!G46)</f>
        <v>0.42857142857142855</v>
      </c>
      <c r="H46" s="48">
        <f>AVERAGE('23.09 Kyaliwajalla-Kira'!H46,'24.09 Kyaliwajalla-Kira'!H46,'25.09 Kyaliwajala-Kira'!H46,'27.09 Kyaliwajala-Kira'!H46,'28.09 KYALIWAJALA-KIRA-24h'!H46,'26.09 KIRA-KYALIWAJALA-24h'!H46,'29.09 Kyaliwajala-Kira'!H46)</f>
        <v>0</v>
      </c>
      <c r="I46" s="48">
        <f>AVERAGE('23.09 Kyaliwajalla-Kira'!I46,'24.09 Kyaliwajalla-Kira'!I46,'25.09 Kyaliwajala-Kira'!I46,'27.09 Kyaliwajala-Kira'!I46,'28.09 KYALIWAJALA-KIRA-24h'!I46,'26.09 KIRA-KYALIWAJALA-24h'!I46,'29.09 Kyaliwajala-Kira'!I46)</f>
        <v>6.2857142857142856</v>
      </c>
      <c r="J46" s="48">
        <f>AVERAGE('23.09 Kyaliwajalla-Kira'!J46,'24.09 Kyaliwajalla-Kira'!J46,'25.09 Kyaliwajala-Kira'!J46,'27.09 Kyaliwajala-Kira'!J46,'28.09 KYALIWAJALA-KIRA-24h'!J46,'26.09 KIRA-KYALIWAJALA-24h'!J46,'29.09 Kyaliwajala-Kira'!J46)</f>
        <v>2.1428571428571428</v>
      </c>
      <c r="K46" s="48">
        <f>AVERAGE('23.09 Kyaliwajalla-Kira'!K46,'24.09 Kyaliwajalla-Kira'!K46,'25.09 Kyaliwajala-Kira'!K46,'27.09 Kyaliwajala-Kira'!K46,'28.09 KYALIWAJALA-KIRA-24h'!K46,'26.09 KIRA-KYALIWAJALA-24h'!K46,'29.09 Kyaliwajala-Kira'!K46)</f>
        <v>0.2857142857142857</v>
      </c>
      <c r="L46" s="48">
        <f>AVERAGE('23.09 Kyaliwajalla-Kira'!L46,'24.09 Kyaliwajalla-Kira'!L46,'25.09 Kyaliwajala-Kira'!L46,'27.09 Kyaliwajala-Kira'!L46,'28.09 KYALIWAJALA-KIRA-24h'!L46,'26.09 KIRA-KYALIWAJALA-24h'!L46,'29.09 Kyaliwajala-Kira'!L46)</f>
        <v>0.14285714285714285</v>
      </c>
      <c r="M46" s="48">
        <f>AVERAGE('23.09 Kyaliwajalla-Kira'!M46,'24.09 Kyaliwajalla-Kira'!M46,'25.09 Kyaliwajala-Kira'!M46,'27.09 Kyaliwajala-Kira'!M46,'28.09 KYALIWAJALA-KIRA-24h'!M46,'26.09 KIRA-KYALIWAJALA-24h'!M46,'29.09 Kyaliwajala-Kira'!M46)</f>
        <v>64.857142857142861</v>
      </c>
      <c r="N46" s="48">
        <f>AVERAGE('23.09 Kyaliwajalla-Kira'!N46,'24.09 Kyaliwajalla-Kira'!N46,'25.09 Kyaliwajala-Kira'!N46,'27.09 Kyaliwajala-Kira'!N46,'28.09 KYALIWAJALA-KIRA-24h'!N46,'26.09 KIRA-KYALIWAJALA-24h'!N46,'29.09 Kyaliwajala-Kira'!N46)</f>
        <v>0.14285714285714285</v>
      </c>
      <c r="O46" s="15">
        <f t="shared" si="0"/>
        <v>88.142857142857139</v>
      </c>
      <c r="P46" s="15">
        <f t="shared" si="1"/>
        <v>153</v>
      </c>
      <c r="R46" s="8"/>
      <c r="T46"/>
    </row>
    <row r="47" spans="2:32" ht="23.1" customHeight="1" x14ac:dyDescent="0.25">
      <c r="B47" s="23" t="s">
        <v>74</v>
      </c>
      <c r="C47" s="48">
        <f>AVERAGE('23.09 Kyaliwajalla-Kira'!C47,'24.09 Kyaliwajalla-Kira'!C47,'25.09 Kyaliwajala-Kira'!C47,'27.09 Kyaliwajala-Kira'!C47,'28.09 KYALIWAJALA-KIRA-24h'!C47,'26.09 KIRA-KYALIWAJALA-24h'!C47,'29.09 Kyaliwajala-Kira'!C47)</f>
        <v>38.142857142857146</v>
      </c>
      <c r="D47" s="48">
        <f>AVERAGE('23.09 Kyaliwajalla-Kira'!D47,'24.09 Kyaliwajalla-Kira'!D47,'25.09 Kyaliwajala-Kira'!D47,'27.09 Kyaliwajala-Kira'!D47,'28.09 KYALIWAJALA-KIRA-24h'!D47,'26.09 KIRA-KYALIWAJALA-24h'!D47,'29.09 Kyaliwajala-Kira'!D47)</f>
        <v>29</v>
      </c>
      <c r="E47" s="48">
        <f>AVERAGE('23.09 Kyaliwajalla-Kira'!E47,'24.09 Kyaliwajalla-Kira'!E47,'25.09 Kyaliwajala-Kira'!E47,'27.09 Kyaliwajala-Kira'!E47,'28.09 KYALIWAJALA-KIRA-24h'!E47,'26.09 KIRA-KYALIWAJALA-24h'!E47,'29.09 Kyaliwajala-Kira'!E47)</f>
        <v>5.7142857142857144</v>
      </c>
      <c r="F47" s="48">
        <f>AVERAGE('23.09 Kyaliwajalla-Kira'!F47,'24.09 Kyaliwajalla-Kira'!F47,'25.09 Kyaliwajala-Kira'!F47,'27.09 Kyaliwajala-Kira'!F47,'28.09 KYALIWAJALA-KIRA-24h'!F47,'26.09 KIRA-KYALIWAJALA-24h'!F47,'29.09 Kyaliwajala-Kira'!F47)</f>
        <v>8.2857142857142865</v>
      </c>
      <c r="G47" s="48">
        <f>AVERAGE('23.09 Kyaliwajalla-Kira'!G47,'24.09 Kyaliwajalla-Kira'!G47,'25.09 Kyaliwajala-Kira'!G47,'27.09 Kyaliwajala-Kira'!G47,'28.09 KYALIWAJALA-KIRA-24h'!G47,'26.09 KIRA-KYALIWAJALA-24h'!G47,'29.09 Kyaliwajala-Kira'!G47)</f>
        <v>0.2857142857142857</v>
      </c>
      <c r="H47" s="48">
        <f>AVERAGE('23.09 Kyaliwajalla-Kira'!H47,'24.09 Kyaliwajalla-Kira'!H47,'25.09 Kyaliwajala-Kira'!H47,'27.09 Kyaliwajala-Kira'!H47,'28.09 KYALIWAJALA-KIRA-24h'!H47,'26.09 KIRA-KYALIWAJALA-24h'!H47,'29.09 Kyaliwajala-Kira'!H47)</f>
        <v>0</v>
      </c>
      <c r="I47" s="48">
        <f>AVERAGE('23.09 Kyaliwajalla-Kira'!I47,'24.09 Kyaliwajalla-Kira'!I47,'25.09 Kyaliwajala-Kira'!I47,'27.09 Kyaliwajala-Kira'!I47,'28.09 KYALIWAJALA-KIRA-24h'!I47,'26.09 KIRA-KYALIWAJALA-24h'!I47,'29.09 Kyaliwajala-Kira'!I47)</f>
        <v>4.4285714285714288</v>
      </c>
      <c r="J47" s="48">
        <f>AVERAGE('23.09 Kyaliwajalla-Kira'!J47,'24.09 Kyaliwajalla-Kira'!J47,'25.09 Kyaliwajala-Kira'!J47,'27.09 Kyaliwajala-Kira'!J47,'28.09 KYALIWAJALA-KIRA-24h'!J47,'26.09 KIRA-KYALIWAJALA-24h'!J47,'29.09 Kyaliwajala-Kira'!J47)</f>
        <v>2</v>
      </c>
      <c r="K47" s="48">
        <f>AVERAGE('23.09 Kyaliwajalla-Kira'!K47,'24.09 Kyaliwajalla-Kira'!K47,'25.09 Kyaliwajala-Kira'!K47,'27.09 Kyaliwajala-Kira'!K47,'28.09 KYALIWAJALA-KIRA-24h'!K47,'26.09 KIRA-KYALIWAJALA-24h'!K47,'29.09 Kyaliwajala-Kira'!K47)</f>
        <v>0.5714285714285714</v>
      </c>
      <c r="L47" s="48">
        <f>AVERAGE('23.09 Kyaliwajalla-Kira'!L47,'24.09 Kyaliwajalla-Kira'!L47,'25.09 Kyaliwajala-Kira'!L47,'27.09 Kyaliwajala-Kira'!L47,'28.09 KYALIWAJALA-KIRA-24h'!L47,'26.09 KIRA-KYALIWAJALA-24h'!L47,'29.09 Kyaliwajala-Kira'!L47)</f>
        <v>0.14285714285714285</v>
      </c>
      <c r="M47" s="48">
        <f>AVERAGE('23.09 Kyaliwajalla-Kira'!M47,'24.09 Kyaliwajalla-Kira'!M47,'25.09 Kyaliwajala-Kira'!M47,'27.09 Kyaliwajala-Kira'!M47,'28.09 KYALIWAJALA-KIRA-24h'!M47,'26.09 KIRA-KYALIWAJALA-24h'!M47,'29.09 Kyaliwajala-Kira'!M47)</f>
        <v>70.571428571428569</v>
      </c>
      <c r="N47" s="48">
        <f>AVERAGE('23.09 Kyaliwajalla-Kira'!N47,'24.09 Kyaliwajalla-Kira'!N47,'25.09 Kyaliwajala-Kira'!N47,'27.09 Kyaliwajala-Kira'!N47,'28.09 KYALIWAJALA-KIRA-24h'!N47,'26.09 KIRA-KYALIWAJALA-24h'!N47,'29.09 Kyaliwajala-Kira'!N47)</f>
        <v>0</v>
      </c>
      <c r="O47" s="15">
        <f t="shared" si="0"/>
        <v>88.571428571428569</v>
      </c>
      <c r="P47" s="15">
        <f t="shared" si="1"/>
        <v>159.14285714285714</v>
      </c>
      <c r="R47" s="8"/>
      <c r="T47"/>
    </row>
    <row r="48" spans="2:32" ht="23.1" customHeight="1" x14ac:dyDescent="0.25">
      <c r="B48" s="23" t="s">
        <v>75</v>
      </c>
      <c r="C48" s="48">
        <f>AVERAGE('23.09 Kyaliwajalla-Kira'!C48,'24.09 Kyaliwajalla-Kira'!C48,'25.09 Kyaliwajala-Kira'!C48,'27.09 Kyaliwajala-Kira'!C48,'28.09 KYALIWAJALA-KIRA-24h'!C48,'26.09 KIRA-KYALIWAJALA-24h'!C48,'29.09 Kyaliwajala-Kira'!C48)</f>
        <v>44.714285714285715</v>
      </c>
      <c r="D48" s="48">
        <f>AVERAGE('23.09 Kyaliwajalla-Kira'!D48,'24.09 Kyaliwajalla-Kira'!D48,'25.09 Kyaliwajala-Kira'!D48,'27.09 Kyaliwajala-Kira'!D48,'28.09 KYALIWAJALA-KIRA-24h'!D48,'26.09 KIRA-KYALIWAJALA-24h'!D48,'29.09 Kyaliwajala-Kira'!D48)</f>
        <v>30.142857142857142</v>
      </c>
      <c r="E48" s="48">
        <f>AVERAGE('23.09 Kyaliwajalla-Kira'!E48,'24.09 Kyaliwajalla-Kira'!E48,'25.09 Kyaliwajala-Kira'!E48,'27.09 Kyaliwajala-Kira'!E48,'28.09 KYALIWAJALA-KIRA-24h'!E48,'26.09 KIRA-KYALIWAJALA-24h'!E48,'29.09 Kyaliwajala-Kira'!E48)</f>
        <v>8</v>
      </c>
      <c r="F48" s="48">
        <f>AVERAGE('23.09 Kyaliwajalla-Kira'!F48,'24.09 Kyaliwajalla-Kira'!F48,'25.09 Kyaliwajala-Kira'!F48,'27.09 Kyaliwajala-Kira'!F48,'28.09 KYALIWAJALA-KIRA-24h'!F48,'26.09 KIRA-KYALIWAJALA-24h'!F48,'29.09 Kyaliwajala-Kira'!F48)</f>
        <v>13.714285714285714</v>
      </c>
      <c r="G48" s="48">
        <f>AVERAGE('23.09 Kyaliwajalla-Kira'!G48,'24.09 Kyaliwajalla-Kira'!G48,'25.09 Kyaliwajala-Kira'!G48,'27.09 Kyaliwajala-Kira'!G48,'28.09 KYALIWAJALA-KIRA-24h'!G48,'26.09 KIRA-KYALIWAJALA-24h'!G48,'29.09 Kyaliwajala-Kira'!G48)</f>
        <v>0.2857142857142857</v>
      </c>
      <c r="H48" s="48">
        <f>AVERAGE('23.09 Kyaliwajalla-Kira'!H48,'24.09 Kyaliwajalla-Kira'!H48,'25.09 Kyaliwajala-Kira'!H48,'27.09 Kyaliwajala-Kira'!H48,'28.09 KYALIWAJALA-KIRA-24h'!H48,'26.09 KIRA-KYALIWAJALA-24h'!H48,'29.09 Kyaliwajala-Kira'!H48)</f>
        <v>0</v>
      </c>
      <c r="I48" s="48">
        <f>AVERAGE('23.09 Kyaliwajalla-Kira'!I48,'24.09 Kyaliwajalla-Kira'!I48,'25.09 Kyaliwajala-Kira'!I48,'27.09 Kyaliwajala-Kira'!I48,'28.09 KYALIWAJALA-KIRA-24h'!I48,'26.09 KIRA-KYALIWAJALA-24h'!I48,'29.09 Kyaliwajala-Kira'!I48)</f>
        <v>3.5714285714285716</v>
      </c>
      <c r="J48" s="48">
        <f>AVERAGE('23.09 Kyaliwajalla-Kira'!J48,'24.09 Kyaliwajalla-Kira'!J48,'25.09 Kyaliwajala-Kira'!J48,'27.09 Kyaliwajala-Kira'!J48,'28.09 KYALIWAJALA-KIRA-24h'!J48,'26.09 KIRA-KYALIWAJALA-24h'!J48,'29.09 Kyaliwajala-Kira'!J48)</f>
        <v>1.5714285714285714</v>
      </c>
      <c r="K48" s="48">
        <f>AVERAGE('23.09 Kyaliwajalla-Kira'!K48,'24.09 Kyaliwajalla-Kira'!K48,'25.09 Kyaliwajala-Kira'!K48,'27.09 Kyaliwajala-Kira'!K48,'28.09 KYALIWAJALA-KIRA-24h'!K48,'26.09 KIRA-KYALIWAJALA-24h'!K48,'29.09 Kyaliwajala-Kira'!K48)</f>
        <v>0.5714285714285714</v>
      </c>
      <c r="L48" s="48">
        <f>AVERAGE('23.09 Kyaliwajalla-Kira'!L48,'24.09 Kyaliwajalla-Kira'!L48,'25.09 Kyaliwajala-Kira'!L48,'27.09 Kyaliwajala-Kira'!L48,'28.09 KYALIWAJALA-KIRA-24h'!L48,'26.09 KIRA-KYALIWAJALA-24h'!L48,'29.09 Kyaliwajala-Kira'!L48)</f>
        <v>0.14285714285714285</v>
      </c>
      <c r="M48" s="48">
        <f>AVERAGE('23.09 Kyaliwajalla-Kira'!M48,'24.09 Kyaliwajalla-Kira'!M48,'25.09 Kyaliwajala-Kira'!M48,'27.09 Kyaliwajala-Kira'!M48,'28.09 KYALIWAJALA-KIRA-24h'!M48,'26.09 KIRA-KYALIWAJALA-24h'!M48,'29.09 Kyaliwajala-Kira'!M48)</f>
        <v>78.714285714285708</v>
      </c>
      <c r="N48" s="48">
        <f>AVERAGE('23.09 Kyaliwajalla-Kira'!N48,'24.09 Kyaliwajalla-Kira'!N48,'25.09 Kyaliwajala-Kira'!N48,'27.09 Kyaliwajala-Kira'!N48,'28.09 KYALIWAJALA-KIRA-24h'!N48,'26.09 KIRA-KYALIWAJALA-24h'!N48,'29.09 Kyaliwajala-Kira'!N48)</f>
        <v>0</v>
      </c>
      <c r="O48" s="15">
        <f t="shared" si="0"/>
        <v>102.71428571428571</v>
      </c>
      <c r="P48" s="15">
        <f t="shared" si="1"/>
        <v>181.42857142857142</v>
      </c>
      <c r="R48" s="8"/>
      <c r="T48"/>
    </row>
    <row r="49" spans="2:20" ht="23.1" customHeight="1" x14ac:dyDescent="0.25">
      <c r="B49" s="22" t="s">
        <v>76</v>
      </c>
      <c r="C49" s="48">
        <f>AVERAGE('23.09 Kyaliwajalla-Kira'!C49,'24.09 Kyaliwajalla-Kira'!C49,'25.09 Kyaliwajala-Kira'!C49,'27.09 Kyaliwajala-Kira'!C49,'28.09 KYALIWAJALA-KIRA-24h'!C49,'26.09 KIRA-KYALIWAJALA-24h'!C49,'29.09 Kyaliwajala-Kira'!C49)</f>
        <v>39.285714285714285</v>
      </c>
      <c r="D49" s="48">
        <f>AVERAGE('23.09 Kyaliwajalla-Kira'!D49,'24.09 Kyaliwajalla-Kira'!D49,'25.09 Kyaliwajala-Kira'!D49,'27.09 Kyaliwajala-Kira'!D49,'28.09 KYALIWAJALA-KIRA-24h'!D49,'26.09 KIRA-KYALIWAJALA-24h'!D49,'29.09 Kyaliwajala-Kira'!D49)</f>
        <v>25.142857142857142</v>
      </c>
      <c r="E49" s="48">
        <f>AVERAGE('23.09 Kyaliwajalla-Kira'!E49,'24.09 Kyaliwajalla-Kira'!E49,'25.09 Kyaliwajala-Kira'!E49,'27.09 Kyaliwajala-Kira'!E49,'28.09 KYALIWAJALA-KIRA-24h'!E49,'26.09 KIRA-KYALIWAJALA-24h'!E49,'29.09 Kyaliwajala-Kira'!E49)</f>
        <v>7.2857142857142856</v>
      </c>
      <c r="F49" s="48">
        <f>AVERAGE('23.09 Kyaliwajalla-Kira'!F49,'24.09 Kyaliwajalla-Kira'!F49,'25.09 Kyaliwajala-Kira'!F49,'27.09 Kyaliwajala-Kira'!F49,'28.09 KYALIWAJALA-KIRA-24h'!F49,'26.09 KIRA-KYALIWAJALA-24h'!F49,'29.09 Kyaliwajala-Kira'!F49)</f>
        <v>8.4285714285714288</v>
      </c>
      <c r="G49" s="48">
        <f>AVERAGE('23.09 Kyaliwajalla-Kira'!G49,'24.09 Kyaliwajalla-Kira'!G49,'25.09 Kyaliwajala-Kira'!G49,'27.09 Kyaliwajala-Kira'!G49,'28.09 KYALIWAJALA-KIRA-24h'!G49,'26.09 KIRA-KYALIWAJALA-24h'!G49,'29.09 Kyaliwajala-Kira'!G49)</f>
        <v>0.5714285714285714</v>
      </c>
      <c r="H49" s="48">
        <f>AVERAGE('23.09 Kyaliwajalla-Kira'!H49,'24.09 Kyaliwajalla-Kira'!H49,'25.09 Kyaliwajala-Kira'!H49,'27.09 Kyaliwajala-Kira'!H49,'28.09 KYALIWAJALA-KIRA-24h'!H49,'26.09 KIRA-KYALIWAJALA-24h'!H49,'29.09 Kyaliwajala-Kira'!H49)</f>
        <v>0.2857142857142857</v>
      </c>
      <c r="I49" s="48">
        <f>AVERAGE('23.09 Kyaliwajalla-Kira'!I49,'24.09 Kyaliwajalla-Kira'!I49,'25.09 Kyaliwajala-Kira'!I49,'27.09 Kyaliwajala-Kira'!I49,'28.09 KYALIWAJALA-KIRA-24h'!I49,'26.09 KIRA-KYALIWAJALA-24h'!I49,'29.09 Kyaliwajala-Kira'!I49)</f>
        <v>4.4285714285714288</v>
      </c>
      <c r="J49" s="48">
        <f>AVERAGE('23.09 Kyaliwajalla-Kira'!J49,'24.09 Kyaliwajalla-Kira'!J49,'25.09 Kyaliwajala-Kira'!J49,'27.09 Kyaliwajala-Kira'!J49,'28.09 KYALIWAJALA-KIRA-24h'!J49,'26.09 KIRA-KYALIWAJALA-24h'!J49,'29.09 Kyaliwajala-Kira'!J49)</f>
        <v>1.2857142857142858</v>
      </c>
      <c r="K49" s="48">
        <f>AVERAGE('23.09 Kyaliwajalla-Kira'!K49,'24.09 Kyaliwajalla-Kira'!K49,'25.09 Kyaliwajala-Kira'!K49,'27.09 Kyaliwajala-Kira'!K49,'28.09 KYALIWAJALA-KIRA-24h'!K49,'26.09 KIRA-KYALIWAJALA-24h'!K49,'29.09 Kyaliwajala-Kira'!K49)</f>
        <v>0.5714285714285714</v>
      </c>
      <c r="L49" s="48">
        <f>AVERAGE('23.09 Kyaliwajalla-Kira'!L49,'24.09 Kyaliwajalla-Kira'!L49,'25.09 Kyaliwajala-Kira'!L49,'27.09 Kyaliwajala-Kira'!L49,'28.09 KYALIWAJALA-KIRA-24h'!L49,'26.09 KIRA-KYALIWAJALA-24h'!L49,'29.09 Kyaliwajala-Kira'!L49)</f>
        <v>0.14285714285714285</v>
      </c>
      <c r="M49" s="48">
        <f>AVERAGE('23.09 Kyaliwajalla-Kira'!M49,'24.09 Kyaliwajalla-Kira'!M49,'25.09 Kyaliwajala-Kira'!M49,'27.09 Kyaliwajala-Kira'!M49,'28.09 KYALIWAJALA-KIRA-24h'!M49,'26.09 KIRA-KYALIWAJALA-24h'!M49,'29.09 Kyaliwajala-Kira'!M49)</f>
        <v>67.857142857142861</v>
      </c>
      <c r="N49" s="48">
        <f>AVERAGE('23.09 Kyaliwajalla-Kira'!N49,'24.09 Kyaliwajalla-Kira'!N49,'25.09 Kyaliwajala-Kira'!N49,'27.09 Kyaliwajala-Kira'!N49,'28.09 KYALIWAJALA-KIRA-24h'!N49,'26.09 KIRA-KYALIWAJALA-24h'!N49,'29.09 Kyaliwajala-Kira'!N49)</f>
        <v>0</v>
      </c>
      <c r="O49" s="15">
        <f t="shared" si="0"/>
        <v>87.428571428571445</v>
      </c>
      <c r="P49" s="15">
        <f t="shared" si="1"/>
        <v>155.28571428571431</v>
      </c>
      <c r="R49" s="8"/>
      <c r="T49"/>
    </row>
    <row r="50" spans="2:20" ht="23.1" customHeight="1" x14ac:dyDescent="0.25">
      <c r="B50" s="23" t="s">
        <v>77</v>
      </c>
      <c r="C50" s="48">
        <f>AVERAGE('23.09 Kyaliwajalla-Kira'!C50,'24.09 Kyaliwajalla-Kira'!C50,'25.09 Kyaliwajala-Kira'!C50,'27.09 Kyaliwajala-Kira'!C50,'28.09 KYALIWAJALA-KIRA-24h'!C50,'26.09 KIRA-KYALIWAJALA-24h'!C50,'29.09 Kyaliwajala-Kira'!C50)</f>
        <v>37</v>
      </c>
      <c r="D50" s="48">
        <f>AVERAGE('23.09 Kyaliwajalla-Kira'!D50,'24.09 Kyaliwajalla-Kira'!D50,'25.09 Kyaliwajala-Kira'!D50,'27.09 Kyaliwajala-Kira'!D50,'28.09 KYALIWAJALA-KIRA-24h'!D50,'26.09 KIRA-KYALIWAJALA-24h'!D50,'29.09 Kyaliwajala-Kira'!D50)</f>
        <v>25</v>
      </c>
      <c r="E50" s="48">
        <f>AVERAGE('23.09 Kyaliwajalla-Kira'!E50,'24.09 Kyaliwajalla-Kira'!E50,'25.09 Kyaliwajala-Kira'!E50,'27.09 Kyaliwajala-Kira'!E50,'28.09 KYALIWAJALA-KIRA-24h'!E50,'26.09 KIRA-KYALIWAJALA-24h'!E50,'29.09 Kyaliwajala-Kira'!E50)</f>
        <v>6</v>
      </c>
      <c r="F50" s="48">
        <f>AVERAGE('23.09 Kyaliwajalla-Kira'!F50,'24.09 Kyaliwajalla-Kira'!F50,'25.09 Kyaliwajala-Kira'!F50,'27.09 Kyaliwajala-Kira'!F50,'28.09 KYALIWAJALA-KIRA-24h'!F50,'26.09 KIRA-KYALIWAJALA-24h'!F50,'29.09 Kyaliwajala-Kira'!F50)</f>
        <v>9.7142857142857135</v>
      </c>
      <c r="G50" s="48">
        <f>AVERAGE('23.09 Kyaliwajalla-Kira'!G50,'24.09 Kyaliwajalla-Kira'!G50,'25.09 Kyaliwajala-Kira'!G50,'27.09 Kyaliwajala-Kira'!G50,'28.09 KYALIWAJALA-KIRA-24h'!G50,'26.09 KIRA-KYALIWAJALA-24h'!G50,'29.09 Kyaliwajala-Kira'!G50)</f>
        <v>1</v>
      </c>
      <c r="H50" s="48">
        <f>AVERAGE('23.09 Kyaliwajalla-Kira'!H50,'24.09 Kyaliwajalla-Kira'!H50,'25.09 Kyaliwajala-Kira'!H50,'27.09 Kyaliwajala-Kira'!H50,'28.09 KYALIWAJALA-KIRA-24h'!H50,'26.09 KIRA-KYALIWAJALA-24h'!H50,'29.09 Kyaliwajala-Kira'!H50)</f>
        <v>0.14285714285714285</v>
      </c>
      <c r="I50" s="48">
        <f>AVERAGE('23.09 Kyaliwajalla-Kira'!I50,'24.09 Kyaliwajalla-Kira'!I50,'25.09 Kyaliwajala-Kira'!I50,'27.09 Kyaliwajala-Kira'!I50,'28.09 KYALIWAJALA-KIRA-24h'!I50,'26.09 KIRA-KYALIWAJALA-24h'!I50,'29.09 Kyaliwajala-Kira'!I50)</f>
        <v>3.8571428571428572</v>
      </c>
      <c r="J50" s="48">
        <f>AVERAGE('23.09 Kyaliwajalla-Kira'!J50,'24.09 Kyaliwajalla-Kira'!J50,'25.09 Kyaliwajala-Kira'!J50,'27.09 Kyaliwajala-Kira'!J50,'28.09 KYALIWAJALA-KIRA-24h'!J50,'26.09 KIRA-KYALIWAJALA-24h'!J50,'29.09 Kyaliwajala-Kira'!J50)</f>
        <v>0.8571428571428571</v>
      </c>
      <c r="K50" s="48">
        <f>AVERAGE('23.09 Kyaliwajalla-Kira'!K50,'24.09 Kyaliwajalla-Kira'!K50,'25.09 Kyaliwajala-Kira'!K50,'27.09 Kyaliwajala-Kira'!K50,'28.09 KYALIWAJALA-KIRA-24h'!K50,'26.09 KIRA-KYALIWAJALA-24h'!K50,'29.09 Kyaliwajala-Kira'!K50)</f>
        <v>0.42857142857142855</v>
      </c>
      <c r="L50" s="48">
        <f>AVERAGE('23.09 Kyaliwajalla-Kira'!L50,'24.09 Kyaliwajalla-Kira'!L50,'25.09 Kyaliwajala-Kira'!L50,'27.09 Kyaliwajala-Kira'!L50,'28.09 KYALIWAJALA-KIRA-24h'!L50,'26.09 KIRA-KYALIWAJALA-24h'!L50,'29.09 Kyaliwajala-Kira'!L50)</f>
        <v>0.14285714285714285</v>
      </c>
      <c r="M50" s="48">
        <f>AVERAGE('23.09 Kyaliwajalla-Kira'!M50,'24.09 Kyaliwajalla-Kira'!M50,'25.09 Kyaliwajala-Kira'!M50,'27.09 Kyaliwajala-Kira'!M50,'28.09 KYALIWAJALA-KIRA-24h'!M50,'26.09 KIRA-KYALIWAJALA-24h'!M50,'29.09 Kyaliwajala-Kira'!M50)</f>
        <v>65.857142857142861</v>
      </c>
      <c r="N50" s="48">
        <f>AVERAGE('23.09 Kyaliwajalla-Kira'!N50,'24.09 Kyaliwajalla-Kira'!N50,'25.09 Kyaliwajala-Kira'!N50,'27.09 Kyaliwajala-Kira'!N50,'28.09 KYALIWAJALA-KIRA-24h'!N50,'26.09 KIRA-KYALIWAJALA-24h'!N50,'29.09 Kyaliwajala-Kira'!N50)</f>
        <v>0</v>
      </c>
      <c r="O50" s="15">
        <f t="shared" si="0"/>
        <v>84.142857142857139</v>
      </c>
      <c r="P50" s="15">
        <f t="shared" si="1"/>
        <v>150</v>
      </c>
      <c r="R50" s="8"/>
      <c r="T50"/>
    </row>
    <row r="51" spans="2:20" ht="23.1" customHeight="1" x14ac:dyDescent="0.25">
      <c r="B51" s="23" t="s">
        <v>78</v>
      </c>
      <c r="C51" s="48">
        <f>AVERAGE('23.09 Kyaliwajalla-Kira'!C51,'24.09 Kyaliwajalla-Kira'!C51,'25.09 Kyaliwajala-Kira'!C51,'27.09 Kyaliwajala-Kira'!C51,'28.09 KYALIWAJALA-KIRA-24h'!C51,'26.09 KIRA-KYALIWAJALA-24h'!C51,'29.09 Kyaliwajala-Kira'!C51)</f>
        <v>38.857142857142854</v>
      </c>
      <c r="D51" s="48">
        <f>AVERAGE('23.09 Kyaliwajalla-Kira'!D51,'24.09 Kyaliwajalla-Kira'!D51,'25.09 Kyaliwajala-Kira'!D51,'27.09 Kyaliwajala-Kira'!D51,'28.09 KYALIWAJALA-KIRA-24h'!D51,'26.09 KIRA-KYALIWAJALA-24h'!D51,'29.09 Kyaliwajala-Kira'!D51)</f>
        <v>24.714285714285715</v>
      </c>
      <c r="E51" s="48">
        <f>AVERAGE('23.09 Kyaliwajalla-Kira'!E51,'24.09 Kyaliwajalla-Kira'!E51,'25.09 Kyaliwajala-Kira'!E51,'27.09 Kyaliwajala-Kira'!E51,'28.09 KYALIWAJALA-KIRA-24h'!E51,'26.09 KIRA-KYALIWAJALA-24h'!E51,'29.09 Kyaliwajala-Kira'!E51)</f>
        <v>7</v>
      </c>
      <c r="F51" s="48">
        <f>AVERAGE('23.09 Kyaliwajalla-Kira'!F51,'24.09 Kyaliwajalla-Kira'!F51,'25.09 Kyaliwajala-Kira'!F51,'27.09 Kyaliwajala-Kira'!F51,'28.09 KYALIWAJALA-KIRA-24h'!F51,'26.09 KIRA-KYALIWAJALA-24h'!F51,'29.09 Kyaliwajala-Kira'!F51)</f>
        <v>7.8571428571428568</v>
      </c>
      <c r="G51" s="48">
        <f>AVERAGE('23.09 Kyaliwajalla-Kira'!G51,'24.09 Kyaliwajalla-Kira'!G51,'25.09 Kyaliwajala-Kira'!G51,'27.09 Kyaliwajala-Kira'!G51,'28.09 KYALIWAJALA-KIRA-24h'!G51,'26.09 KIRA-KYALIWAJALA-24h'!G51,'29.09 Kyaliwajala-Kira'!G51)</f>
        <v>0.2857142857142857</v>
      </c>
      <c r="H51" s="48">
        <f>AVERAGE('23.09 Kyaliwajalla-Kira'!H51,'24.09 Kyaliwajalla-Kira'!H51,'25.09 Kyaliwajala-Kira'!H51,'27.09 Kyaliwajala-Kira'!H51,'28.09 KYALIWAJALA-KIRA-24h'!H51,'26.09 KIRA-KYALIWAJALA-24h'!H51,'29.09 Kyaliwajala-Kira'!H51)</f>
        <v>0</v>
      </c>
      <c r="I51" s="48">
        <f>AVERAGE('23.09 Kyaliwajalla-Kira'!I51,'24.09 Kyaliwajalla-Kira'!I51,'25.09 Kyaliwajala-Kira'!I51,'27.09 Kyaliwajala-Kira'!I51,'28.09 KYALIWAJALA-KIRA-24h'!I51,'26.09 KIRA-KYALIWAJALA-24h'!I51,'29.09 Kyaliwajala-Kira'!I51)</f>
        <v>3.8571428571428572</v>
      </c>
      <c r="J51" s="48">
        <f>AVERAGE('23.09 Kyaliwajalla-Kira'!J51,'24.09 Kyaliwajalla-Kira'!J51,'25.09 Kyaliwajala-Kira'!J51,'27.09 Kyaliwajala-Kira'!J51,'28.09 KYALIWAJALA-KIRA-24h'!J51,'26.09 KIRA-KYALIWAJALA-24h'!J51,'29.09 Kyaliwajala-Kira'!J51)</f>
        <v>0.7142857142857143</v>
      </c>
      <c r="K51" s="48">
        <f>AVERAGE('23.09 Kyaliwajalla-Kira'!K51,'24.09 Kyaliwajalla-Kira'!K51,'25.09 Kyaliwajala-Kira'!K51,'27.09 Kyaliwajala-Kira'!K51,'28.09 KYALIWAJALA-KIRA-24h'!K51,'26.09 KIRA-KYALIWAJALA-24h'!K51,'29.09 Kyaliwajala-Kira'!K51)</f>
        <v>0.14285714285714285</v>
      </c>
      <c r="L51" s="48">
        <f>AVERAGE('23.09 Kyaliwajalla-Kira'!L51,'24.09 Kyaliwajalla-Kira'!L51,'25.09 Kyaliwajala-Kira'!L51,'27.09 Kyaliwajala-Kira'!L51,'28.09 KYALIWAJALA-KIRA-24h'!L51,'26.09 KIRA-KYALIWAJALA-24h'!L51,'29.09 Kyaliwajala-Kira'!L51)</f>
        <v>0</v>
      </c>
      <c r="M51" s="48">
        <f>AVERAGE('23.09 Kyaliwajalla-Kira'!M51,'24.09 Kyaliwajalla-Kira'!M51,'25.09 Kyaliwajala-Kira'!M51,'27.09 Kyaliwajala-Kira'!M51,'28.09 KYALIWAJALA-KIRA-24h'!M51,'26.09 KIRA-KYALIWAJALA-24h'!M51,'29.09 Kyaliwajala-Kira'!M51)</f>
        <v>65.285714285714292</v>
      </c>
      <c r="N51" s="48">
        <f>AVERAGE('23.09 Kyaliwajalla-Kira'!N51,'24.09 Kyaliwajalla-Kira'!N51,'25.09 Kyaliwajala-Kira'!N51,'27.09 Kyaliwajala-Kira'!N51,'28.09 KYALIWAJALA-KIRA-24h'!N51,'26.09 KIRA-KYALIWAJALA-24h'!N51,'29.09 Kyaliwajala-Kira'!N51)</f>
        <v>0</v>
      </c>
      <c r="O51" s="15">
        <f t="shared" si="0"/>
        <v>83.428571428571431</v>
      </c>
      <c r="P51" s="15">
        <f t="shared" si="1"/>
        <v>148.71428571428572</v>
      </c>
      <c r="R51" s="8"/>
      <c r="T51"/>
    </row>
    <row r="52" spans="2:20" ht="23.1" customHeight="1" x14ac:dyDescent="0.25">
      <c r="B52" s="23" t="s">
        <v>79</v>
      </c>
      <c r="C52" s="48">
        <f>AVERAGE('23.09 Kyaliwajalla-Kira'!C52,'24.09 Kyaliwajalla-Kira'!C52,'25.09 Kyaliwajala-Kira'!C52,'27.09 Kyaliwajala-Kira'!C52,'28.09 KYALIWAJALA-KIRA-24h'!C52,'26.09 KIRA-KYALIWAJALA-24h'!C52,'29.09 Kyaliwajala-Kira'!C52)</f>
        <v>42.428571428571431</v>
      </c>
      <c r="D52" s="48">
        <f>AVERAGE('23.09 Kyaliwajalla-Kira'!D52,'24.09 Kyaliwajalla-Kira'!D52,'25.09 Kyaliwajala-Kira'!D52,'27.09 Kyaliwajala-Kira'!D52,'28.09 KYALIWAJALA-KIRA-24h'!D52,'26.09 KIRA-KYALIWAJALA-24h'!D52,'29.09 Kyaliwajala-Kira'!D52)</f>
        <v>26.571428571428573</v>
      </c>
      <c r="E52" s="48">
        <f>AVERAGE('23.09 Kyaliwajalla-Kira'!E52,'24.09 Kyaliwajalla-Kira'!E52,'25.09 Kyaliwajala-Kira'!E52,'27.09 Kyaliwajala-Kira'!E52,'28.09 KYALIWAJALA-KIRA-24h'!E52,'26.09 KIRA-KYALIWAJALA-24h'!E52,'29.09 Kyaliwajala-Kira'!E52)</f>
        <v>7.1428571428571432</v>
      </c>
      <c r="F52" s="48">
        <f>AVERAGE('23.09 Kyaliwajalla-Kira'!F52,'24.09 Kyaliwajalla-Kira'!F52,'25.09 Kyaliwajala-Kira'!F52,'27.09 Kyaliwajala-Kira'!F52,'28.09 KYALIWAJALA-KIRA-24h'!F52,'26.09 KIRA-KYALIWAJALA-24h'!F52,'29.09 Kyaliwajala-Kira'!F52)</f>
        <v>9.4285714285714288</v>
      </c>
      <c r="G52" s="48">
        <f>AVERAGE('23.09 Kyaliwajalla-Kira'!G52,'24.09 Kyaliwajalla-Kira'!G52,'25.09 Kyaliwajala-Kira'!G52,'27.09 Kyaliwajala-Kira'!G52,'28.09 KYALIWAJALA-KIRA-24h'!G52,'26.09 KIRA-KYALIWAJALA-24h'!G52,'29.09 Kyaliwajala-Kira'!G52)</f>
        <v>0.14285714285714285</v>
      </c>
      <c r="H52" s="48">
        <f>AVERAGE('23.09 Kyaliwajalla-Kira'!H52,'24.09 Kyaliwajalla-Kira'!H52,'25.09 Kyaliwajala-Kira'!H52,'27.09 Kyaliwajala-Kira'!H52,'28.09 KYALIWAJALA-KIRA-24h'!H52,'26.09 KIRA-KYALIWAJALA-24h'!H52,'29.09 Kyaliwajala-Kira'!H52)</f>
        <v>0</v>
      </c>
      <c r="I52" s="48">
        <f>AVERAGE('23.09 Kyaliwajalla-Kira'!I52,'24.09 Kyaliwajalla-Kira'!I52,'25.09 Kyaliwajala-Kira'!I52,'27.09 Kyaliwajala-Kira'!I52,'28.09 KYALIWAJALA-KIRA-24h'!I52,'26.09 KIRA-KYALIWAJALA-24h'!I52,'29.09 Kyaliwajala-Kira'!I52)</f>
        <v>3.8571428571428572</v>
      </c>
      <c r="J52" s="48">
        <f>AVERAGE('23.09 Kyaliwajalla-Kira'!J52,'24.09 Kyaliwajalla-Kira'!J52,'25.09 Kyaliwajala-Kira'!J52,'27.09 Kyaliwajala-Kira'!J52,'28.09 KYALIWAJALA-KIRA-24h'!J52,'26.09 KIRA-KYALIWAJALA-24h'!J52,'29.09 Kyaliwajala-Kira'!J52)</f>
        <v>0.2857142857142857</v>
      </c>
      <c r="K52" s="48">
        <f>AVERAGE('23.09 Kyaliwajalla-Kira'!K52,'24.09 Kyaliwajalla-Kira'!K52,'25.09 Kyaliwajala-Kira'!K52,'27.09 Kyaliwajala-Kira'!K52,'28.09 KYALIWAJALA-KIRA-24h'!K52,'26.09 KIRA-KYALIWAJALA-24h'!K52,'29.09 Kyaliwajala-Kira'!K52)</f>
        <v>0</v>
      </c>
      <c r="L52" s="48">
        <f>AVERAGE('23.09 Kyaliwajalla-Kira'!L52,'24.09 Kyaliwajalla-Kira'!L52,'25.09 Kyaliwajala-Kira'!L52,'27.09 Kyaliwajala-Kira'!L52,'28.09 KYALIWAJALA-KIRA-24h'!L52,'26.09 KIRA-KYALIWAJALA-24h'!L52,'29.09 Kyaliwajala-Kira'!L52)</f>
        <v>0</v>
      </c>
      <c r="M52" s="48">
        <f>AVERAGE('23.09 Kyaliwajalla-Kira'!M52,'24.09 Kyaliwajalla-Kira'!M52,'25.09 Kyaliwajala-Kira'!M52,'27.09 Kyaliwajala-Kira'!M52,'28.09 KYALIWAJALA-KIRA-24h'!M52,'26.09 KIRA-KYALIWAJALA-24h'!M52,'29.09 Kyaliwajala-Kira'!M52)</f>
        <v>69.428571428571431</v>
      </c>
      <c r="N52" s="48">
        <f>AVERAGE('23.09 Kyaliwajalla-Kira'!N52,'24.09 Kyaliwajalla-Kira'!N52,'25.09 Kyaliwajala-Kira'!N52,'27.09 Kyaliwajala-Kira'!N52,'28.09 KYALIWAJALA-KIRA-24h'!N52,'26.09 KIRA-KYALIWAJALA-24h'!N52,'29.09 Kyaliwajala-Kira'!N52)</f>
        <v>0</v>
      </c>
      <c r="O52" s="15">
        <f t="shared" si="0"/>
        <v>89.857142857142861</v>
      </c>
      <c r="P52" s="15">
        <f t="shared" si="1"/>
        <v>159.28571428571428</v>
      </c>
      <c r="R52" s="8"/>
      <c r="T52"/>
    </row>
    <row r="53" spans="2:20" ht="23.1" customHeight="1" x14ac:dyDescent="0.25">
      <c r="B53" s="22" t="s">
        <v>80</v>
      </c>
      <c r="C53" s="48">
        <f>AVERAGE('23.09 Kyaliwajalla-Kira'!C53,'24.09 Kyaliwajalla-Kira'!C53,'25.09 Kyaliwajala-Kira'!C53,'27.09 Kyaliwajala-Kira'!C53,'28.09 KYALIWAJALA-KIRA-24h'!C53,'26.09 KIRA-KYALIWAJALA-24h'!C53,'29.09 Kyaliwajala-Kira'!C53)</f>
        <v>39.857142857142854</v>
      </c>
      <c r="D53" s="48">
        <f>AVERAGE('23.09 Kyaliwajalla-Kira'!D53,'24.09 Kyaliwajalla-Kira'!D53,'25.09 Kyaliwajala-Kira'!D53,'27.09 Kyaliwajala-Kira'!D53,'28.09 KYALIWAJALA-KIRA-24h'!D53,'26.09 KIRA-KYALIWAJALA-24h'!D53,'29.09 Kyaliwajala-Kira'!D53)</f>
        <v>24.285714285714285</v>
      </c>
      <c r="E53" s="48">
        <f>AVERAGE('23.09 Kyaliwajalla-Kira'!E53,'24.09 Kyaliwajalla-Kira'!E53,'25.09 Kyaliwajala-Kira'!E53,'27.09 Kyaliwajala-Kira'!E53,'28.09 KYALIWAJALA-KIRA-24h'!E53,'26.09 KIRA-KYALIWAJALA-24h'!E53,'29.09 Kyaliwajala-Kira'!E53)</f>
        <v>7.7142857142857144</v>
      </c>
      <c r="F53" s="48">
        <f>AVERAGE('23.09 Kyaliwajalla-Kira'!F53,'24.09 Kyaliwajalla-Kira'!F53,'25.09 Kyaliwajala-Kira'!F53,'27.09 Kyaliwajala-Kira'!F53,'28.09 KYALIWAJALA-KIRA-24h'!F53,'26.09 KIRA-KYALIWAJALA-24h'!F53,'29.09 Kyaliwajala-Kira'!F53)</f>
        <v>8.7142857142857135</v>
      </c>
      <c r="G53" s="48">
        <f>AVERAGE('23.09 Kyaliwajalla-Kira'!G53,'24.09 Kyaliwajalla-Kira'!G53,'25.09 Kyaliwajala-Kira'!G53,'27.09 Kyaliwajala-Kira'!G53,'28.09 KYALIWAJALA-KIRA-24h'!G53,'26.09 KIRA-KYALIWAJALA-24h'!G53,'29.09 Kyaliwajala-Kira'!G53)</f>
        <v>0.2857142857142857</v>
      </c>
      <c r="H53" s="48">
        <f>AVERAGE('23.09 Kyaliwajalla-Kira'!H53,'24.09 Kyaliwajalla-Kira'!H53,'25.09 Kyaliwajala-Kira'!H53,'27.09 Kyaliwajala-Kira'!H53,'28.09 KYALIWAJALA-KIRA-24h'!H53,'26.09 KIRA-KYALIWAJALA-24h'!H53,'29.09 Kyaliwajala-Kira'!H53)</f>
        <v>0</v>
      </c>
      <c r="I53" s="48">
        <f>AVERAGE('23.09 Kyaliwajalla-Kira'!I53,'24.09 Kyaliwajalla-Kira'!I53,'25.09 Kyaliwajala-Kira'!I53,'27.09 Kyaliwajala-Kira'!I53,'28.09 KYALIWAJALA-KIRA-24h'!I53,'26.09 KIRA-KYALIWAJALA-24h'!I53,'29.09 Kyaliwajala-Kira'!I53)</f>
        <v>4</v>
      </c>
      <c r="J53" s="48">
        <f>AVERAGE('23.09 Kyaliwajalla-Kira'!J53,'24.09 Kyaliwajalla-Kira'!J53,'25.09 Kyaliwajala-Kira'!J53,'27.09 Kyaliwajala-Kira'!J53,'28.09 KYALIWAJALA-KIRA-24h'!J53,'26.09 KIRA-KYALIWAJALA-24h'!J53,'29.09 Kyaliwajala-Kira'!J53)</f>
        <v>1.5714285714285714</v>
      </c>
      <c r="K53" s="48">
        <f>AVERAGE('23.09 Kyaliwajalla-Kira'!K53,'24.09 Kyaliwajalla-Kira'!K53,'25.09 Kyaliwajala-Kira'!K53,'27.09 Kyaliwajala-Kira'!K53,'28.09 KYALIWAJALA-KIRA-24h'!K53,'26.09 KIRA-KYALIWAJALA-24h'!K53,'29.09 Kyaliwajala-Kira'!K53)</f>
        <v>0.42857142857142855</v>
      </c>
      <c r="L53" s="48">
        <f>AVERAGE('23.09 Kyaliwajalla-Kira'!L53,'24.09 Kyaliwajalla-Kira'!L53,'25.09 Kyaliwajala-Kira'!L53,'27.09 Kyaliwajala-Kira'!L53,'28.09 KYALIWAJALA-KIRA-24h'!L53,'26.09 KIRA-KYALIWAJALA-24h'!L53,'29.09 Kyaliwajala-Kira'!L53)</f>
        <v>0.14285714285714285</v>
      </c>
      <c r="M53" s="48">
        <f>AVERAGE('23.09 Kyaliwajalla-Kira'!M53,'24.09 Kyaliwajalla-Kira'!M53,'25.09 Kyaliwajala-Kira'!M53,'27.09 Kyaliwajala-Kira'!M53,'28.09 KYALIWAJALA-KIRA-24h'!M53,'26.09 KIRA-KYALIWAJALA-24h'!M53,'29.09 Kyaliwajala-Kira'!M53)</f>
        <v>70.857142857142861</v>
      </c>
      <c r="N53" s="48">
        <f>AVERAGE('23.09 Kyaliwajalla-Kira'!N53,'24.09 Kyaliwajalla-Kira'!N53,'25.09 Kyaliwajala-Kira'!N53,'27.09 Kyaliwajala-Kira'!N53,'28.09 KYALIWAJALA-KIRA-24h'!N53,'26.09 KIRA-KYALIWAJALA-24h'!N53,'29.09 Kyaliwajala-Kira'!N53)</f>
        <v>0</v>
      </c>
      <c r="O53" s="15">
        <f t="shared" si="0"/>
        <v>86.999999999999986</v>
      </c>
      <c r="P53" s="15">
        <f t="shared" si="1"/>
        <v>157.85714285714283</v>
      </c>
      <c r="R53" s="8"/>
      <c r="T53"/>
    </row>
    <row r="54" spans="2:20" ht="23.1" customHeight="1" x14ac:dyDescent="0.25">
      <c r="B54" s="22" t="s">
        <v>81</v>
      </c>
      <c r="C54" s="48">
        <f>AVERAGE('23.09 Kyaliwajalla-Kira'!C54,'24.09 Kyaliwajalla-Kira'!C54,'25.09 Kyaliwajala-Kira'!C54,'27.09 Kyaliwajala-Kira'!C54,'28.09 KYALIWAJALA-KIRA-24h'!C54,'26.09 KIRA-KYALIWAJALA-24h'!C54,'29.09 Kyaliwajala-Kira'!C54)</f>
        <v>42.714285714285715</v>
      </c>
      <c r="D54" s="48">
        <f>AVERAGE('23.09 Kyaliwajalla-Kira'!D54,'24.09 Kyaliwajalla-Kira'!D54,'25.09 Kyaliwajala-Kira'!D54,'27.09 Kyaliwajala-Kira'!D54,'28.09 KYALIWAJALA-KIRA-24h'!D54,'26.09 KIRA-KYALIWAJALA-24h'!D54,'29.09 Kyaliwajala-Kira'!D54)</f>
        <v>26.142857142857142</v>
      </c>
      <c r="E54" s="48">
        <f>AVERAGE('23.09 Kyaliwajalla-Kira'!E54,'24.09 Kyaliwajalla-Kira'!E54,'25.09 Kyaliwajala-Kira'!E54,'27.09 Kyaliwajala-Kira'!E54,'28.09 KYALIWAJALA-KIRA-24h'!E54,'26.09 KIRA-KYALIWAJALA-24h'!E54,'29.09 Kyaliwajala-Kira'!E54)</f>
        <v>9.7142857142857135</v>
      </c>
      <c r="F54" s="48">
        <f>AVERAGE('23.09 Kyaliwajalla-Kira'!F54,'24.09 Kyaliwajalla-Kira'!F54,'25.09 Kyaliwajala-Kira'!F54,'27.09 Kyaliwajala-Kira'!F54,'28.09 KYALIWAJALA-KIRA-24h'!F54,'26.09 KIRA-KYALIWAJALA-24h'!F54,'29.09 Kyaliwajala-Kira'!F54)</f>
        <v>8.7142857142857135</v>
      </c>
      <c r="G54" s="48">
        <f>AVERAGE('23.09 Kyaliwajalla-Kira'!G54,'24.09 Kyaliwajalla-Kira'!G54,'25.09 Kyaliwajala-Kira'!G54,'27.09 Kyaliwajala-Kira'!G54,'28.09 KYALIWAJALA-KIRA-24h'!G54,'26.09 KIRA-KYALIWAJALA-24h'!G54,'29.09 Kyaliwajala-Kira'!G54)</f>
        <v>0.5714285714285714</v>
      </c>
      <c r="H54" s="48">
        <f>AVERAGE('23.09 Kyaliwajalla-Kira'!H54,'24.09 Kyaliwajalla-Kira'!H54,'25.09 Kyaliwajala-Kira'!H54,'27.09 Kyaliwajala-Kira'!H54,'28.09 KYALIWAJALA-KIRA-24h'!H54,'26.09 KIRA-KYALIWAJALA-24h'!H54,'29.09 Kyaliwajala-Kira'!H54)</f>
        <v>0</v>
      </c>
      <c r="I54" s="48">
        <f>AVERAGE('23.09 Kyaliwajalla-Kira'!I54,'24.09 Kyaliwajalla-Kira'!I54,'25.09 Kyaliwajala-Kira'!I54,'27.09 Kyaliwajala-Kira'!I54,'28.09 KYALIWAJALA-KIRA-24h'!I54,'26.09 KIRA-KYALIWAJALA-24h'!I54,'29.09 Kyaliwajala-Kira'!I54)</f>
        <v>3.4285714285714284</v>
      </c>
      <c r="J54" s="48">
        <f>AVERAGE('23.09 Kyaliwajalla-Kira'!J54,'24.09 Kyaliwajalla-Kira'!J54,'25.09 Kyaliwajala-Kira'!J54,'27.09 Kyaliwajala-Kira'!J54,'28.09 KYALIWAJALA-KIRA-24h'!J54,'26.09 KIRA-KYALIWAJALA-24h'!J54,'29.09 Kyaliwajala-Kira'!J54)</f>
        <v>1</v>
      </c>
      <c r="K54" s="48">
        <f>AVERAGE('23.09 Kyaliwajalla-Kira'!K54,'24.09 Kyaliwajalla-Kira'!K54,'25.09 Kyaliwajala-Kira'!K54,'27.09 Kyaliwajala-Kira'!K54,'28.09 KYALIWAJALA-KIRA-24h'!K54,'26.09 KIRA-KYALIWAJALA-24h'!K54,'29.09 Kyaliwajala-Kira'!K54)</f>
        <v>0.2857142857142857</v>
      </c>
      <c r="L54" s="48">
        <f>AVERAGE('23.09 Kyaliwajalla-Kira'!L54,'24.09 Kyaliwajalla-Kira'!L54,'25.09 Kyaliwajala-Kira'!L54,'27.09 Kyaliwajala-Kira'!L54,'28.09 KYALIWAJALA-KIRA-24h'!L54,'26.09 KIRA-KYALIWAJALA-24h'!L54,'29.09 Kyaliwajala-Kira'!L54)</f>
        <v>0.14285714285714285</v>
      </c>
      <c r="M54" s="48">
        <f>AVERAGE('23.09 Kyaliwajalla-Kira'!M54,'24.09 Kyaliwajalla-Kira'!M54,'25.09 Kyaliwajala-Kira'!M54,'27.09 Kyaliwajala-Kira'!M54,'28.09 KYALIWAJALA-KIRA-24h'!M54,'26.09 KIRA-KYALIWAJALA-24h'!M54,'29.09 Kyaliwajala-Kira'!M54)</f>
        <v>76.571428571428569</v>
      </c>
      <c r="N54" s="48">
        <f>AVERAGE('23.09 Kyaliwajalla-Kira'!N54,'24.09 Kyaliwajalla-Kira'!N54,'25.09 Kyaliwajala-Kira'!N54,'27.09 Kyaliwajala-Kira'!N54,'28.09 KYALIWAJALA-KIRA-24h'!N54,'26.09 KIRA-KYALIWAJALA-24h'!N54,'29.09 Kyaliwajala-Kira'!N54)</f>
        <v>0</v>
      </c>
      <c r="O54" s="15">
        <f t="shared" si="0"/>
        <v>92.714285714285708</v>
      </c>
      <c r="P54" s="15">
        <f t="shared" si="1"/>
        <v>169.28571428571428</v>
      </c>
      <c r="R54" s="8"/>
      <c r="T54"/>
    </row>
    <row r="55" spans="2:20" ht="23.1" customHeight="1" x14ac:dyDescent="0.25">
      <c r="B55" s="22" t="s">
        <v>82</v>
      </c>
      <c r="C55" s="48">
        <f>AVERAGE('23.09 Kyaliwajalla-Kira'!C55,'24.09 Kyaliwajalla-Kira'!C55,'25.09 Kyaliwajala-Kira'!C55,'27.09 Kyaliwajala-Kira'!C55,'28.09 KYALIWAJALA-KIRA-24h'!C55,'26.09 KIRA-KYALIWAJALA-24h'!C55,'29.09 Kyaliwajala-Kira'!C55)</f>
        <v>42.428571428571431</v>
      </c>
      <c r="D55" s="48">
        <f>AVERAGE('23.09 Kyaliwajalla-Kira'!D55,'24.09 Kyaliwajalla-Kira'!D55,'25.09 Kyaliwajala-Kira'!D55,'27.09 Kyaliwajala-Kira'!D55,'28.09 KYALIWAJALA-KIRA-24h'!D55,'26.09 KIRA-KYALIWAJALA-24h'!D55,'29.09 Kyaliwajala-Kira'!D55)</f>
        <v>24.714285714285715</v>
      </c>
      <c r="E55" s="48">
        <f>AVERAGE('23.09 Kyaliwajalla-Kira'!E55,'24.09 Kyaliwajalla-Kira'!E55,'25.09 Kyaliwajala-Kira'!E55,'27.09 Kyaliwajala-Kira'!E55,'28.09 KYALIWAJALA-KIRA-24h'!E55,'26.09 KIRA-KYALIWAJALA-24h'!E55,'29.09 Kyaliwajala-Kira'!E55)</f>
        <v>8.1428571428571423</v>
      </c>
      <c r="F55" s="48">
        <f>AVERAGE('23.09 Kyaliwajalla-Kira'!F55,'24.09 Kyaliwajalla-Kira'!F55,'25.09 Kyaliwajala-Kira'!F55,'27.09 Kyaliwajala-Kira'!F55,'28.09 KYALIWAJALA-KIRA-24h'!F55,'26.09 KIRA-KYALIWAJALA-24h'!F55,'29.09 Kyaliwajala-Kira'!F55)</f>
        <v>9.5714285714285712</v>
      </c>
      <c r="G55" s="48">
        <f>AVERAGE('23.09 Kyaliwajalla-Kira'!G55,'24.09 Kyaliwajalla-Kira'!G55,'25.09 Kyaliwajala-Kira'!G55,'27.09 Kyaliwajala-Kira'!G55,'28.09 KYALIWAJALA-KIRA-24h'!G55,'26.09 KIRA-KYALIWAJALA-24h'!G55,'29.09 Kyaliwajala-Kira'!G55)</f>
        <v>0</v>
      </c>
      <c r="H55" s="48">
        <f>AVERAGE('23.09 Kyaliwajalla-Kira'!H55,'24.09 Kyaliwajalla-Kira'!H55,'25.09 Kyaliwajala-Kira'!H55,'27.09 Kyaliwajala-Kira'!H55,'28.09 KYALIWAJALA-KIRA-24h'!H55,'26.09 KIRA-KYALIWAJALA-24h'!H55,'29.09 Kyaliwajala-Kira'!H55)</f>
        <v>0.42857142857142855</v>
      </c>
      <c r="I55" s="48">
        <f>AVERAGE('23.09 Kyaliwajalla-Kira'!I55,'24.09 Kyaliwajalla-Kira'!I55,'25.09 Kyaliwajala-Kira'!I55,'27.09 Kyaliwajala-Kira'!I55,'28.09 KYALIWAJALA-KIRA-24h'!I55,'26.09 KIRA-KYALIWAJALA-24h'!I55,'29.09 Kyaliwajala-Kira'!I55)</f>
        <v>4</v>
      </c>
      <c r="J55" s="48">
        <f>AVERAGE('23.09 Kyaliwajalla-Kira'!J55,'24.09 Kyaliwajalla-Kira'!J55,'25.09 Kyaliwajala-Kira'!J55,'27.09 Kyaliwajala-Kira'!J55,'28.09 KYALIWAJALA-KIRA-24h'!J55,'26.09 KIRA-KYALIWAJALA-24h'!J55,'29.09 Kyaliwajala-Kira'!J55)</f>
        <v>1.1428571428571428</v>
      </c>
      <c r="K55" s="48">
        <f>AVERAGE('23.09 Kyaliwajalla-Kira'!K55,'24.09 Kyaliwajalla-Kira'!K55,'25.09 Kyaliwajala-Kira'!K55,'27.09 Kyaliwajala-Kira'!K55,'28.09 KYALIWAJALA-KIRA-24h'!K55,'26.09 KIRA-KYALIWAJALA-24h'!K55,'29.09 Kyaliwajala-Kira'!K55)</f>
        <v>0.14285714285714285</v>
      </c>
      <c r="L55" s="48">
        <f>AVERAGE('23.09 Kyaliwajalla-Kira'!L55,'24.09 Kyaliwajalla-Kira'!L55,'25.09 Kyaliwajala-Kira'!L55,'27.09 Kyaliwajala-Kira'!L55,'28.09 KYALIWAJALA-KIRA-24h'!L55,'26.09 KIRA-KYALIWAJALA-24h'!L55,'29.09 Kyaliwajala-Kira'!L55)</f>
        <v>0.14285714285714285</v>
      </c>
      <c r="M55" s="48">
        <f>AVERAGE('23.09 Kyaliwajalla-Kira'!M55,'24.09 Kyaliwajalla-Kira'!M55,'25.09 Kyaliwajala-Kira'!M55,'27.09 Kyaliwajala-Kira'!M55,'28.09 KYALIWAJALA-KIRA-24h'!M55,'26.09 KIRA-KYALIWAJALA-24h'!M55,'29.09 Kyaliwajala-Kira'!M55)</f>
        <v>69.285714285714292</v>
      </c>
      <c r="N55" s="48">
        <f>AVERAGE('23.09 Kyaliwajalla-Kira'!N55,'24.09 Kyaliwajalla-Kira'!N55,'25.09 Kyaliwajala-Kira'!N55,'27.09 Kyaliwajala-Kira'!N55,'28.09 KYALIWAJALA-KIRA-24h'!N55,'26.09 KIRA-KYALIWAJALA-24h'!N55,'29.09 Kyaliwajala-Kira'!N55)</f>
        <v>0</v>
      </c>
      <c r="O55" s="15">
        <f t="shared" si="0"/>
        <v>90.714285714285694</v>
      </c>
      <c r="P55" s="15">
        <f t="shared" si="1"/>
        <v>160</v>
      </c>
      <c r="R55" s="8"/>
      <c r="T55"/>
    </row>
    <row r="56" spans="2:20" ht="23.1" customHeight="1" x14ac:dyDescent="0.25">
      <c r="B56" s="22" t="s">
        <v>83</v>
      </c>
      <c r="C56" s="48">
        <f>AVERAGE('23.09 Kyaliwajalla-Kira'!C56,'24.09 Kyaliwajalla-Kira'!C56,'25.09 Kyaliwajala-Kira'!C56,'27.09 Kyaliwajala-Kira'!C56,'28.09 KYALIWAJALA-KIRA-24h'!C56,'26.09 KIRA-KYALIWAJALA-24h'!C56,'29.09 Kyaliwajala-Kira'!C56)</f>
        <v>39.428571428571431</v>
      </c>
      <c r="D56" s="48">
        <f>AVERAGE('23.09 Kyaliwajalla-Kira'!D56,'24.09 Kyaliwajalla-Kira'!D56,'25.09 Kyaliwajala-Kira'!D56,'27.09 Kyaliwajala-Kira'!D56,'28.09 KYALIWAJALA-KIRA-24h'!D56,'26.09 KIRA-KYALIWAJALA-24h'!D56,'29.09 Kyaliwajala-Kira'!D56)</f>
        <v>18.571428571428573</v>
      </c>
      <c r="E56" s="48">
        <f>AVERAGE('23.09 Kyaliwajalla-Kira'!E56,'24.09 Kyaliwajalla-Kira'!E56,'25.09 Kyaliwajala-Kira'!E56,'27.09 Kyaliwajala-Kira'!E56,'28.09 KYALIWAJALA-KIRA-24h'!E56,'26.09 KIRA-KYALIWAJALA-24h'!E56,'29.09 Kyaliwajala-Kira'!E56)</f>
        <v>7.5714285714285712</v>
      </c>
      <c r="F56" s="48">
        <f>AVERAGE('23.09 Kyaliwajalla-Kira'!F56,'24.09 Kyaliwajalla-Kira'!F56,'25.09 Kyaliwajala-Kira'!F56,'27.09 Kyaliwajala-Kira'!F56,'28.09 KYALIWAJALA-KIRA-24h'!F56,'26.09 KIRA-KYALIWAJALA-24h'!F56,'29.09 Kyaliwajala-Kira'!F56)</f>
        <v>7.5714285714285712</v>
      </c>
      <c r="G56" s="48">
        <f>AVERAGE('23.09 Kyaliwajalla-Kira'!G56,'24.09 Kyaliwajalla-Kira'!G56,'25.09 Kyaliwajala-Kira'!G56,'27.09 Kyaliwajala-Kira'!G56,'28.09 KYALIWAJALA-KIRA-24h'!G56,'26.09 KIRA-KYALIWAJALA-24h'!G56,'29.09 Kyaliwajala-Kira'!G56)</f>
        <v>0.5714285714285714</v>
      </c>
      <c r="H56" s="48">
        <f>AVERAGE('23.09 Kyaliwajalla-Kira'!H56,'24.09 Kyaliwajalla-Kira'!H56,'25.09 Kyaliwajala-Kira'!H56,'27.09 Kyaliwajala-Kira'!H56,'28.09 KYALIWAJALA-KIRA-24h'!H56,'26.09 KIRA-KYALIWAJALA-24h'!H56,'29.09 Kyaliwajala-Kira'!H56)</f>
        <v>0</v>
      </c>
      <c r="I56" s="48">
        <f>AVERAGE('23.09 Kyaliwajalla-Kira'!I56,'24.09 Kyaliwajalla-Kira'!I56,'25.09 Kyaliwajala-Kira'!I56,'27.09 Kyaliwajala-Kira'!I56,'28.09 KYALIWAJALA-KIRA-24h'!I56,'26.09 KIRA-KYALIWAJALA-24h'!I56,'29.09 Kyaliwajala-Kira'!I56)</f>
        <v>3.4285714285714284</v>
      </c>
      <c r="J56" s="48">
        <f>AVERAGE('23.09 Kyaliwajalla-Kira'!J56,'24.09 Kyaliwajalla-Kira'!J56,'25.09 Kyaliwajala-Kira'!J56,'27.09 Kyaliwajala-Kira'!J56,'28.09 KYALIWAJALA-KIRA-24h'!J56,'26.09 KIRA-KYALIWAJALA-24h'!J56,'29.09 Kyaliwajala-Kira'!J56)</f>
        <v>0.14285714285714285</v>
      </c>
      <c r="K56" s="48">
        <f>AVERAGE('23.09 Kyaliwajalla-Kira'!K56,'24.09 Kyaliwajalla-Kira'!K56,'25.09 Kyaliwajala-Kira'!K56,'27.09 Kyaliwajala-Kira'!K56,'28.09 KYALIWAJALA-KIRA-24h'!K56,'26.09 KIRA-KYALIWAJALA-24h'!K56,'29.09 Kyaliwajala-Kira'!K56)</f>
        <v>0.42857142857142855</v>
      </c>
      <c r="L56" s="48">
        <f>AVERAGE('23.09 Kyaliwajalla-Kira'!L56,'24.09 Kyaliwajalla-Kira'!L56,'25.09 Kyaliwajala-Kira'!L56,'27.09 Kyaliwajala-Kira'!L56,'28.09 KYALIWAJALA-KIRA-24h'!L56,'26.09 KIRA-KYALIWAJALA-24h'!L56,'29.09 Kyaliwajala-Kira'!L56)</f>
        <v>0</v>
      </c>
      <c r="M56" s="48">
        <f>AVERAGE('23.09 Kyaliwajalla-Kira'!M56,'24.09 Kyaliwajalla-Kira'!M56,'25.09 Kyaliwajala-Kira'!M56,'27.09 Kyaliwajala-Kira'!M56,'28.09 KYALIWAJALA-KIRA-24h'!M56,'26.09 KIRA-KYALIWAJALA-24h'!M56,'29.09 Kyaliwajala-Kira'!M56)</f>
        <v>71.714285714285708</v>
      </c>
      <c r="N56" s="48">
        <f>AVERAGE('23.09 Kyaliwajalla-Kira'!N56,'24.09 Kyaliwajalla-Kira'!N56,'25.09 Kyaliwajala-Kira'!N56,'27.09 Kyaliwajala-Kira'!N56,'28.09 KYALIWAJALA-KIRA-24h'!N56,'26.09 KIRA-KYALIWAJALA-24h'!N56,'29.09 Kyaliwajala-Kira'!N56)</f>
        <v>0</v>
      </c>
      <c r="O56" s="15">
        <f t="shared" si="0"/>
        <v>77.714285714285708</v>
      </c>
      <c r="P56" s="15">
        <f t="shared" si="1"/>
        <v>149.42857142857142</v>
      </c>
      <c r="R56" s="8"/>
      <c r="T56"/>
    </row>
    <row r="57" spans="2:20" ht="23.1" customHeight="1" x14ac:dyDescent="0.25">
      <c r="B57" s="22" t="s">
        <v>84</v>
      </c>
      <c r="C57" s="48">
        <f>AVERAGE('23.09 Kyaliwajalla-Kira'!C57,'24.09 Kyaliwajalla-Kira'!C57,'25.09 Kyaliwajala-Kira'!C57,'27.09 Kyaliwajala-Kira'!C57,'28.09 KYALIWAJALA-KIRA-24h'!C57,'26.09 KIRA-KYALIWAJALA-24h'!C57,'29.09 Kyaliwajala-Kira'!C57)</f>
        <v>43.142857142857146</v>
      </c>
      <c r="D57" s="48">
        <f>AVERAGE('23.09 Kyaliwajalla-Kira'!D57,'24.09 Kyaliwajalla-Kira'!D57,'25.09 Kyaliwajala-Kira'!D57,'27.09 Kyaliwajala-Kira'!D57,'28.09 KYALIWAJALA-KIRA-24h'!D57,'26.09 KIRA-KYALIWAJALA-24h'!D57,'29.09 Kyaliwajala-Kira'!D57)</f>
        <v>22.428571428571427</v>
      </c>
      <c r="E57" s="48">
        <f>AVERAGE('23.09 Kyaliwajalla-Kira'!E57,'24.09 Kyaliwajalla-Kira'!E57,'25.09 Kyaliwajala-Kira'!E57,'27.09 Kyaliwajala-Kira'!E57,'28.09 KYALIWAJALA-KIRA-24h'!E57,'26.09 KIRA-KYALIWAJALA-24h'!E57,'29.09 Kyaliwajala-Kira'!E57)</f>
        <v>6.8571428571428568</v>
      </c>
      <c r="F57" s="48">
        <f>AVERAGE('23.09 Kyaliwajalla-Kira'!F57,'24.09 Kyaliwajalla-Kira'!F57,'25.09 Kyaliwajala-Kira'!F57,'27.09 Kyaliwajala-Kira'!F57,'28.09 KYALIWAJALA-KIRA-24h'!F57,'26.09 KIRA-KYALIWAJALA-24h'!F57,'29.09 Kyaliwajala-Kira'!F57)</f>
        <v>6.7142857142857144</v>
      </c>
      <c r="G57" s="48">
        <f>AVERAGE('23.09 Kyaliwajalla-Kira'!G57,'24.09 Kyaliwajalla-Kira'!G57,'25.09 Kyaliwajala-Kira'!G57,'27.09 Kyaliwajala-Kira'!G57,'28.09 KYALIWAJALA-KIRA-24h'!G57,'26.09 KIRA-KYALIWAJALA-24h'!G57,'29.09 Kyaliwajala-Kira'!G57)</f>
        <v>0.42857142857142855</v>
      </c>
      <c r="H57" s="48">
        <f>AVERAGE('23.09 Kyaliwajalla-Kira'!H57,'24.09 Kyaliwajalla-Kira'!H57,'25.09 Kyaliwajala-Kira'!H57,'27.09 Kyaliwajala-Kira'!H57,'28.09 KYALIWAJALA-KIRA-24h'!H57,'26.09 KIRA-KYALIWAJALA-24h'!H57,'29.09 Kyaliwajala-Kira'!H57)</f>
        <v>0</v>
      </c>
      <c r="I57" s="48">
        <f>AVERAGE('23.09 Kyaliwajalla-Kira'!I57,'24.09 Kyaliwajalla-Kira'!I57,'25.09 Kyaliwajala-Kira'!I57,'27.09 Kyaliwajala-Kira'!I57,'28.09 KYALIWAJALA-KIRA-24h'!I57,'26.09 KIRA-KYALIWAJALA-24h'!I57,'29.09 Kyaliwajala-Kira'!I57)</f>
        <v>3.2857142857142856</v>
      </c>
      <c r="J57" s="48">
        <f>AVERAGE('23.09 Kyaliwajalla-Kira'!J57,'24.09 Kyaliwajalla-Kira'!J57,'25.09 Kyaliwajala-Kira'!J57,'27.09 Kyaliwajala-Kira'!J57,'28.09 KYALIWAJALA-KIRA-24h'!J57,'26.09 KIRA-KYALIWAJALA-24h'!J57,'29.09 Kyaliwajala-Kira'!J57)</f>
        <v>0.8571428571428571</v>
      </c>
      <c r="K57" s="48">
        <f>AVERAGE('23.09 Kyaliwajalla-Kira'!K57,'24.09 Kyaliwajalla-Kira'!K57,'25.09 Kyaliwajala-Kira'!K57,'27.09 Kyaliwajala-Kira'!K57,'28.09 KYALIWAJALA-KIRA-24h'!K57,'26.09 KIRA-KYALIWAJALA-24h'!K57,'29.09 Kyaliwajala-Kira'!K57)</f>
        <v>0.8571428571428571</v>
      </c>
      <c r="L57" s="48">
        <f>AVERAGE('23.09 Kyaliwajalla-Kira'!L57,'24.09 Kyaliwajalla-Kira'!L57,'25.09 Kyaliwajala-Kira'!L57,'27.09 Kyaliwajala-Kira'!L57,'28.09 KYALIWAJALA-KIRA-24h'!L57,'26.09 KIRA-KYALIWAJALA-24h'!L57,'29.09 Kyaliwajala-Kira'!L57)</f>
        <v>0.14285714285714285</v>
      </c>
      <c r="M57" s="48">
        <f>AVERAGE('23.09 Kyaliwajalla-Kira'!M57,'24.09 Kyaliwajalla-Kira'!M57,'25.09 Kyaliwajala-Kira'!M57,'27.09 Kyaliwajala-Kira'!M57,'28.09 KYALIWAJALA-KIRA-24h'!M57,'26.09 KIRA-KYALIWAJALA-24h'!M57,'29.09 Kyaliwajala-Kira'!M57)</f>
        <v>76.142857142857139</v>
      </c>
      <c r="N57" s="48">
        <f>AVERAGE('23.09 Kyaliwajalla-Kira'!N57,'24.09 Kyaliwajalla-Kira'!N57,'25.09 Kyaliwajala-Kira'!N57,'27.09 Kyaliwajala-Kira'!N57,'28.09 KYALIWAJALA-KIRA-24h'!N57,'26.09 KIRA-KYALIWAJALA-24h'!N57,'29.09 Kyaliwajala-Kira'!N57)</f>
        <v>0</v>
      </c>
      <c r="O57" s="15">
        <f t="shared" si="0"/>
        <v>84.714285714285722</v>
      </c>
      <c r="P57" s="15">
        <f t="shared" si="1"/>
        <v>160.85714285714286</v>
      </c>
      <c r="R57" s="8"/>
      <c r="T57"/>
    </row>
    <row r="58" spans="2:20" ht="23.1" customHeight="1" x14ac:dyDescent="0.25">
      <c r="B58" s="22" t="s">
        <v>99</v>
      </c>
      <c r="C58" s="48">
        <f>AVERAGE('26.09 KYALIWAJALA-KIRA-24h'!C58,'28.09 KYALIWAJALA-KIRA-24h'!C58)</f>
        <v>57</v>
      </c>
      <c r="D58" s="48">
        <f>AVERAGE('26.09 KYALIWAJALA-KIRA-24h'!D58,'28.09 KYALIWAJALA-KIRA-24h'!D58)</f>
        <v>16.5</v>
      </c>
      <c r="E58" s="48">
        <f>AVERAGE('26.09 KYALIWAJALA-KIRA-24h'!E58,'28.09 KYALIWAJALA-KIRA-24h'!E58)</f>
        <v>8</v>
      </c>
      <c r="F58" s="48">
        <f>AVERAGE('26.09 KYALIWAJALA-KIRA-24h'!F58,'28.09 KYALIWAJALA-KIRA-24h'!F58)</f>
        <v>4.5</v>
      </c>
      <c r="G58" s="48">
        <f>AVERAGE('26.09 KYALIWAJALA-KIRA-24h'!G58,'28.09 KYALIWAJALA-KIRA-24h'!G58)</f>
        <v>0</v>
      </c>
      <c r="H58" s="48">
        <f>AVERAGE('26.09 KYALIWAJALA-KIRA-24h'!H58,'28.09 KYALIWAJALA-KIRA-24h'!H58)</f>
        <v>0</v>
      </c>
      <c r="I58" s="48">
        <f>AVERAGE('26.09 KYALIWAJALA-KIRA-24h'!I58,'28.09 KYALIWAJALA-KIRA-24h'!I58)</f>
        <v>2.5</v>
      </c>
      <c r="J58" s="48">
        <f>AVERAGE('26.09 KYALIWAJALA-KIRA-24h'!J58,'28.09 KYALIWAJALA-KIRA-24h'!J58)</f>
        <v>1.5</v>
      </c>
      <c r="K58" s="48">
        <f>AVERAGE('26.09 KYALIWAJALA-KIRA-24h'!K58,'28.09 KYALIWAJALA-KIRA-24h'!K58)</f>
        <v>0</v>
      </c>
      <c r="L58" s="48">
        <f>AVERAGE('26.09 KYALIWAJALA-KIRA-24h'!L58,'28.09 KYALIWAJALA-KIRA-24h'!L58)</f>
        <v>0</v>
      </c>
      <c r="M58" s="48">
        <f>AVERAGE('26.09 KYALIWAJALA-KIRA-24h'!M58,'28.09 KYALIWAJALA-KIRA-24h'!M58)</f>
        <v>76.5</v>
      </c>
      <c r="N58" s="48">
        <f>AVERAGE('26.09 KYALIWAJALA-KIRA-24h'!N58,'28.09 KYALIWAJALA-KIRA-24h'!N58)</f>
        <v>0</v>
      </c>
      <c r="O58" s="15">
        <f t="shared" si="0"/>
        <v>90</v>
      </c>
      <c r="P58" s="15">
        <f t="shared" si="1"/>
        <v>166.5</v>
      </c>
      <c r="R58" s="8"/>
      <c r="T58"/>
    </row>
    <row r="59" spans="2:20" ht="23.1" customHeight="1" x14ac:dyDescent="0.25">
      <c r="B59" s="22" t="s">
        <v>100</v>
      </c>
      <c r="C59" s="48">
        <f>AVERAGE('26.09 KYALIWAJALA-KIRA-24h'!C59,'28.09 KYALIWAJALA-KIRA-24h'!C59)</f>
        <v>43</v>
      </c>
      <c r="D59" s="48">
        <f>AVERAGE('26.09 KYALIWAJALA-KIRA-24h'!D59,'28.09 KYALIWAJALA-KIRA-24h'!D59)</f>
        <v>13.5</v>
      </c>
      <c r="E59" s="48">
        <f>AVERAGE('26.09 KYALIWAJALA-KIRA-24h'!E59,'28.09 KYALIWAJALA-KIRA-24h'!E59)</f>
        <v>6</v>
      </c>
      <c r="F59" s="48">
        <f>AVERAGE('26.09 KYALIWAJALA-KIRA-24h'!F59,'28.09 KYALIWAJALA-KIRA-24h'!F59)</f>
        <v>4</v>
      </c>
      <c r="G59" s="48">
        <f>AVERAGE('26.09 KYALIWAJALA-KIRA-24h'!G59,'28.09 KYALIWAJALA-KIRA-24h'!G59)</f>
        <v>0</v>
      </c>
      <c r="H59" s="48">
        <f>AVERAGE('26.09 KYALIWAJALA-KIRA-24h'!H59,'28.09 KYALIWAJALA-KIRA-24h'!H59)</f>
        <v>0</v>
      </c>
      <c r="I59" s="48">
        <f>AVERAGE('26.09 KYALIWAJALA-KIRA-24h'!I59,'28.09 KYALIWAJALA-KIRA-24h'!I59)</f>
        <v>3</v>
      </c>
      <c r="J59" s="48">
        <f>AVERAGE('26.09 KYALIWAJALA-KIRA-24h'!J59,'28.09 KYALIWAJALA-KIRA-24h'!J59)</f>
        <v>0.5</v>
      </c>
      <c r="K59" s="48">
        <f>AVERAGE('26.09 KYALIWAJALA-KIRA-24h'!K59,'28.09 KYALIWAJALA-KIRA-24h'!K59)</f>
        <v>0.5</v>
      </c>
      <c r="L59" s="48">
        <f>AVERAGE('26.09 KYALIWAJALA-KIRA-24h'!L59,'28.09 KYALIWAJALA-KIRA-24h'!L59)</f>
        <v>0</v>
      </c>
      <c r="M59" s="48">
        <f>AVERAGE('26.09 KYALIWAJALA-KIRA-24h'!M59,'28.09 KYALIWAJALA-KIRA-24h'!M59)</f>
        <v>76.5</v>
      </c>
      <c r="N59" s="48">
        <f>AVERAGE('26.09 KYALIWAJALA-KIRA-24h'!N59,'28.09 KYALIWAJALA-KIRA-24h'!N59)</f>
        <v>0</v>
      </c>
      <c r="O59" s="15">
        <f t="shared" si="0"/>
        <v>70.5</v>
      </c>
      <c r="P59" s="15">
        <f t="shared" si="1"/>
        <v>147</v>
      </c>
      <c r="R59" s="8"/>
      <c r="T59"/>
    </row>
    <row r="60" spans="2:20" ht="23.1" customHeight="1" x14ac:dyDescent="0.25">
      <c r="B60" s="22" t="s">
        <v>101</v>
      </c>
      <c r="C60" s="48">
        <f>AVERAGE('26.09 KYALIWAJALA-KIRA-24h'!C60,'28.09 KYALIWAJALA-KIRA-24h'!C60)</f>
        <v>49</v>
      </c>
      <c r="D60" s="48">
        <f>AVERAGE('26.09 KYALIWAJALA-KIRA-24h'!D60,'28.09 KYALIWAJALA-KIRA-24h'!D60)</f>
        <v>13</v>
      </c>
      <c r="E60" s="48">
        <f>AVERAGE('26.09 KYALIWAJALA-KIRA-24h'!E60,'28.09 KYALIWAJALA-KIRA-24h'!E60)</f>
        <v>6</v>
      </c>
      <c r="F60" s="48">
        <f>AVERAGE('26.09 KYALIWAJALA-KIRA-24h'!F60,'28.09 KYALIWAJALA-KIRA-24h'!F60)</f>
        <v>2</v>
      </c>
      <c r="G60" s="48">
        <f>AVERAGE('26.09 KYALIWAJALA-KIRA-24h'!G60,'28.09 KYALIWAJALA-KIRA-24h'!G60)</f>
        <v>0.5</v>
      </c>
      <c r="H60" s="48">
        <f>AVERAGE('26.09 KYALIWAJALA-KIRA-24h'!H60,'28.09 KYALIWAJALA-KIRA-24h'!H60)</f>
        <v>0</v>
      </c>
      <c r="I60" s="48">
        <f>AVERAGE('26.09 KYALIWAJALA-KIRA-24h'!I60,'28.09 KYALIWAJALA-KIRA-24h'!I60)</f>
        <v>0.5</v>
      </c>
      <c r="J60" s="48">
        <f>AVERAGE('26.09 KYALIWAJALA-KIRA-24h'!J60,'28.09 KYALIWAJALA-KIRA-24h'!J60)</f>
        <v>1</v>
      </c>
      <c r="K60" s="48">
        <f>AVERAGE('26.09 KYALIWAJALA-KIRA-24h'!K60,'28.09 KYALIWAJALA-KIRA-24h'!K60)</f>
        <v>0</v>
      </c>
      <c r="L60" s="48">
        <f>AVERAGE('26.09 KYALIWAJALA-KIRA-24h'!L60,'28.09 KYALIWAJALA-KIRA-24h'!L60)</f>
        <v>0</v>
      </c>
      <c r="M60" s="48">
        <f>AVERAGE('26.09 KYALIWAJALA-KIRA-24h'!M60,'28.09 KYALIWAJALA-KIRA-24h'!M60)</f>
        <v>86.5</v>
      </c>
      <c r="N60" s="48">
        <f>AVERAGE('26.09 KYALIWAJALA-KIRA-24h'!N60,'28.09 KYALIWAJALA-KIRA-24h'!N60)</f>
        <v>0</v>
      </c>
      <c r="O60" s="15">
        <f t="shared" si="0"/>
        <v>72</v>
      </c>
      <c r="P60" s="15">
        <f t="shared" si="1"/>
        <v>158.5</v>
      </c>
      <c r="R60" s="8"/>
      <c r="T60"/>
    </row>
    <row r="61" spans="2:20" ht="23.1" customHeight="1" x14ac:dyDescent="0.25">
      <c r="B61" s="22" t="s">
        <v>102</v>
      </c>
      <c r="C61" s="48">
        <f>AVERAGE('26.09 KYALIWAJALA-KIRA-24h'!C61,'28.09 KYALIWAJALA-KIRA-24h'!C61)</f>
        <v>44.5</v>
      </c>
      <c r="D61" s="48">
        <f>AVERAGE('26.09 KYALIWAJALA-KIRA-24h'!D61,'28.09 KYALIWAJALA-KIRA-24h'!D61)</f>
        <v>12.5</v>
      </c>
      <c r="E61" s="48">
        <f>AVERAGE('26.09 KYALIWAJALA-KIRA-24h'!E61,'28.09 KYALIWAJALA-KIRA-24h'!E61)</f>
        <v>5</v>
      </c>
      <c r="F61" s="48">
        <f>AVERAGE('26.09 KYALIWAJALA-KIRA-24h'!F61,'28.09 KYALIWAJALA-KIRA-24h'!F61)</f>
        <v>3.5</v>
      </c>
      <c r="G61" s="48">
        <f>AVERAGE('26.09 KYALIWAJALA-KIRA-24h'!G61,'28.09 KYALIWAJALA-KIRA-24h'!G61)</f>
        <v>0</v>
      </c>
      <c r="H61" s="48">
        <f>AVERAGE('26.09 KYALIWAJALA-KIRA-24h'!H61,'28.09 KYALIWAJALA-KIRA-24h'!H61)</f>
        <v>5.5</v>
      </c>
      <c r="I61" s="48">
        <f>AVERAGE('26.09 KYALIWAJALA-KIRA-24h'!I61,'28.09 KYALIWAJALA-KIRA-24h'!I61)</f>
        <v>1.5</v>
      </c>
      <c r="J61" s="48">
        <f>AVERAGE('26.09 KYALIWAJALA-KIRA-24h'!J61,'28.09 KYALIWAJALA-KIRA-24h'!J61)</f>
        <v>0</v>
      </c>
      <c r="K61" s="48">
        <f>AVERAGE('26.09 KYALIWAJALA-KIRA-24h'!K61,'28.09 KYALIWAJALA-KIRA-24h'!K61)</f>
        <v>0</v>
      </c>
      <c r="L61" s="48">
        <f>AVERAGE('26.09 KYALIWAJALA-KIRA-24h'!L61,'28.09 KYALIWAJALA-KIRA-24h'!L61)</f>
        <v>0</v>
      </c>
      <c r="M61" s="48">
        <f>AVERAGE('26.09 KYALIWAJALA-KIRA-24h'!M61,'28.09 KYALIWAJALA-KIRA-24h'!M61)</f>
        <v>83</v>
      </c>
      <c r="N61" s="48">
        <f>AVERAGE('26.09 KYALIWAJALA-KIRA-24h'!N61,'28.09 KYALIWAJALA-KIRA-24h'!N61)</f>
        <v>0</v>
      </c>
      <c r="O61" s="15">
        <f t="shared" si="0"/>
        <v>72.5</v>
      </c>
      <c r="P61" s="15">
        <f t="shared" si="1"/>
        <v>155.5</v>
      </c>
      <c r="R61" s="8"/>
      <c r="T61"/>
    </row>
    <row r="62" spans="2:20" ht="23.1" customHeight="1" x14ac:dyDescent="0.25">
      <c r="B62" s="22" t="s">
        <v>107</v>
      </c>
      <c r="C62" s="48">
        <f>AVERAGE('26.09 KYALIWAJALA-KIRA-24h'!C62,'28.09 KYALIWAJALA-KIRA-24h'!C62)</f>
        <v>43.5</v>
      </c>
      <c r="D62" s="48">
        <f>AVERAGE('26.09 KYALIWAJALA-KIRA-24h'!D62,'28.09 KYALIWAJALA-KIRA-24h'!D62)</f>
        <v>10</v>
      </c>
      <c r="E62" s="48">
        <f>AVERAGE('26.09 KYALIWAJALA-KIRA-24h'!E62,'28.09 KYALIWAJALA-KIRA-24h'!E62)</f>
        <v>4.5</v>
      </c>
      <c r="F62" s="48">
        <f>AVERAGE('26.09 KYALIWAJALA-KIRA-24h'!F62,'28.09 KYALIWAJALA-KIRA-24h'!F62)</f>
        <v>5</v>
      </c>
      <c r="G62" s="48">
        <f>AVERAGE('26.09 KYALIWAJALA-KIRA-24h'!G62,'28.09 KYALIWAJALA-KIRA-24h'!G62)</f>
        <v>1</v>
      </c>
      <c r="H62" s="48">
        <f>AVERAGE('26.09 KYALIWAJALA-KIRA-24h'!H62,'28.09 KYALIWAJALA-KIRA-24h'!H62)</f>
        <v>1.5</v>
      </c>
      <c r="I62" s="48">
        <f>AVERAGE('26.09 KYALIWAJALA-KIRA-24h'!I62,'28.09 KYALIWAJALA-KIRA-24h'!I62)</f>
        <v>2.5</v>
      </c>
      <c r="J62" s="48">
        <f>AVERAGE('26.09 KYALIWAJALA-KIRA-24h'!J62,'28.09 KYALIWAJALA-KIRA-24h'!J62)</f>
        <v>1.5</v>
      </c>
      <c r="K62" s="48">
        <f>AVERAGE('26.09 KYALIWAJALA-KIRA-24h'!K62,'28.09 KYALIWAJALA-KIRA-24h'!K62)</f>
        <v>1</v>
      </c>
      <c r="L62" s="48">
        <f>AVERAGE('26.09 KYALIWAJALA-KIRA-24h'!L62,'28.09 KYALIWAJALA-KIRA-24h'!L62)</f>
        <v>0</v>
      </c>
      <c r="M62" s="48">
        <f>AVERAGE('26.09 KYALIWAJALA-KIRA-24h'!M62,'28.09 KYALIWAJALA-KIRA-24h'!M62)</f>
        <v>78.5</v>
      </c>
      <c r="N62" s="48">
        <f>AVERAGE('26.09 KYALIWAJALA-KIRA-24h'!N62,'28.09 KYALIWAJALA-KIRA-24h'!N62)</f>
        <v>0</v>
      </c>
      <c r="O62" s="15">
        <f t="shared" si="0"/>
        <v>70.5</v>
      </c>
      <c r="P62" s="15">
        <f t="shared" si="1"/>
        <v>149</v>
      </c>
      <c r="R62" s="8"/>
      <c r="T62"/>
    </row>
    <row r="63" spans="2:20" ht="23.1" customHeight="1" x14ac:dyDescent="0.25">
      <c r="B63" s="22" t="s">
        <v>108</v>
      </c>
      <c r="C63" s="48">
        <f>AVERAGE('26.09 KYALIWAJALA-KIRA-24h'!C63,'28.09 KYALIWAJALA-KIRA-24h'!C63)</f>
        <v>43</v>
      </c>
      <c r="D63" s="48">
        <f>AVERAGE('26.09 KYALIWAJALA-KIRA-24h'!D63,'28.09 KYALIWAJALA-KIRA-24h'!D63)</f>
        <v>8.5</v>
      </c>
      <c r="E63" s="48">
        <f>AVERAGE('26.09 KYALIWAJALA-KIRA-24h'!E63,'28.09 KYALIWAJALA-KIRA-24h'!E63)</f>
        <v>5.5</v>
      </c>
      <c r="F63" s="48">
        <f>AVERAGE('26.09 KYALIWAJALA-KIRA-24h'!F63,'28.09 KYALIWAJALA-KIRA-24h'!F63)</f>
        <v>5.5</v>
      </c>
      <c r="G63" s="48">
        <f>AVERAGE('26.09 KYALIWAJALA-KIRA-24h'!G63,'28.09 KYALIWAJALA-KIRA-24h'!G63)</f>
        <v>0</v>
      </c>
      <c r="H63" s="48">
        <f>AVERAGE('26.09 KYALIWAJALA-KIRA-24h'!H63,'28.09 KYALIWAJALA-KIRA-24h'!H63)</f>
        <v>0</v>
      </c>
      <c r="I63" s="48">
        <f>AVERAGE('26.09 KYALIWAJALA-KIRA-24h'!I63,'28.09 KYALIWAJALA-KIRA-24h'!I63)</f>
        <v>0.5</v>
      </c>
      <c r="J63" s="48">
        <f>AVERAGE('26.09 KYALIWAJALA-KIRA-24h'!J63,'28.09 KYALIWAJALA-KIRA-24h'!J63)</f>
        <v>0.5</v>
      </c>
      <c r="K63" s="48">
        <f>AVERAGE('26.09 KYALIWAJALA-KIRA-24h'!K63,'28.09 KYALIWAJALA-KIRA-24h'!K63)</f>
        <v>0</v>
      </c>
      <c r="L63" s="48">
        <f>AVERAGE('26.09 KYALIWAJALA-KIRA-24h'!L63,'28.09 KYALIWAJALA-KIRA-24h'!L63)</f>
        <v>0</v>
      </c>
      <c r="M63" s="48">
        <f>AVERAGE('26.09 KYALIWAJALA-KIRA-24h'!M63,'28.09 KYALIWAJALA-KIRA-24h'!M63)</f>
        <v>69.5</v>
      </c>
      <c r="N63" s="48">
        <f>AVERAGE('26.09 KYALIWAJALA-KIRA-24h'!N63,'28.09 KYALIWAJALA-KIRA-24h'!N63)</f>
        <v>0</v>
      </c>
      <c r="O63" s="15">
        <f t="shared" si="0"/>
        <v>63.5</v>
      </c>
      <c r="P63" s="15">
        <f t="shared" si="1"/>
        <v>133</v>
      </c>
      <c r="R63" s="8"/>
      <c r="T63"/>
    </row>
    <row r="64" spans="2:20" ht="23.1" customHeight="1" x14ac:dyDescent="0.25">
      <c r="B64" s="22" t="s">
        <v>109</v>
      </c>
      <c r="C64" s="48">
        <f>AVERAGE('26.09 KYALIWAJALA-KIRA-24h'!C64,'28.09 KYALIWAJALA-KIRA-24h'!C64)</f>
        <v>54</v>
      </c>
      <c r="D64" s="48">
        <f>AVERAGE('26.09 KYALIWAJALA-KIRA-24h'!D64,'28.09 KYALIWAJALA-KIRA-24h'!D64)</f>
        <v>10.5</v>
      </c>
      <c r="E64" s="48">
        <f>AVERAGE('26.09 KYALIWAJALA-KIRA-24h'!E64,'28.09 KYALIWAJALA-KIRA-24h'!E64)</f>
        <v>3.5</v>
      </c>
      <c r="F64" s="48">
        <f>AVERAGE('26.09 KYALIWAJALA-KIRA-24h'!F64,'28.09 KYALIWAJALA-KIRA-24h'!F64)</f>
        <v>5.5</v>
      </c>
      <c r="G64" s="48">
        <f>AVERAGE('26.09 KYALIWAJALA-KIRA-24h'!G64,'28.09 KYALIWAJALA-KIRA-24h'!G64)</f>
        <v>0.5</v>
      </c>
      <c r="H64" s="48">
        <f>AVERAGE('26.09 KYALIWAJALA-KIRA-24h'!H64,'28.09 KYALIWAJALA-KIRA-24h'!H64)</f>
        <v>0.5</v>
      </c>
      <c r="I64" s="48">
        <f>AVERAGE('26.09 KYALIWAJALA-KIRA-24h'!I64,'28.09 KYALIWAJALA-KIRA-24h'!I64)</f>
        <v>2.5</v>
      </c>
      <c r="J64" s="48">
        <f>AVERAGE('26.09 KYALIWAJALA-KIRA-24h'!J64,'28.09 KYALIWAJALA-KIRA-24h'!J64)</f>
        <v>0</v>
      </c>
      <c r="K64" s="48">
        <f>AVERAGE('26.09 KYALIWAJALA-KIRA-24h'!K64,'28.09 KYALIWAJALA-KIRA-24h'!K64)</f>
        <v>0</v>
      </c>
      <c r="L64" s="48">
        <f>AVERAGE('26.09 KYALIWAJALA-KIRA-24h'!L64,'28.09 KYALIWAJALA-KIRA-24h'!L64)</f>
        <v>0</v>
      </c>
      <c r="M64" s="48">
        <f>AVERAGE('26.09 KYALIWAJALA-KIRA-24h'!M64,'28.09 KYALIWAJALA-KIRA-24h'!M64)</f>
        <v>71.5</v>
      </c>
      <c r="N64" s="48">
        <f>AVERAGE('26.09 KYALIWAJALA-KIRA-24h'!N64,'28.09 KYALIWAJALA-KIRA-24h'!N64)</f>
        <v>0</v>
      </c>
      <c r="O64" s="15">
        <f t="shared" si="0"/>
        <v>77</v>
      </c>
      <c r="P64" s="15">
        <f t="shared" si="1"/>
        <v>148.5</v>
      </c>
      <c r="R64" s="8"/>
      <c r="T64"/>
    </row>
    <row r="65" spans="2:20" ht="23.1" customHeight="1" x14ac:dyDescent="0.25">
      <c r="B65" s="22" t="s">
        <v>158</v>
      </c>
      <c r="C65" s="48">
        <f>AVERAGE('26.09 KYALIWAJALA-KIRA-24h'!C65,'28.09 KYALIWAJALA-KIRA-24h'!C65)</f>
        <v>44</v>
      </c>
      <c r="D65" s="48">
        <f>AVERAGE('26.09 KYALIWAJALA-KIRA-24h'!D65,'28.09 KYALIWAJALA-KIRA-24h'!D65)</f>
        <v>8.5</v>
      </c>
      <c r="E65" s="48">
        <f>AVERAGE('26.09 KYALIWAJALA-KIRA-24h'!E65,'28.09 KYALIWAJALA-KIRA-24h'!E65)</f>
        <v>1.5</v>
      </c>
      <c r="F65" s="48">
        <f>AVERAGE('26.09 KYALIWAJALA-KIRA-24h'!F65,'28.09 KYALIWAJALA-KIRA-24h'!F65)</f>
        <v>4.5</v>
      </c>
      <c r="G65" s="48">
        <f>AVERAGE('26.09 KYALIWAJALA-KIRA-24h'!G65,'28.09 KYALIWAJALA-KIRA-24h'!G65)</f>
        <v>0</v>
      </c>
      <c r="H65" s="48">
        <f>AVERAGE('26.09 KYALIWAJALA-KIRA-24h'!H65,'28.09 KYALIWAJALA-KIRA-24h'!H65)</f>
        <v>0</v>
      </c>
      <c r="I65" s="48">
        <f>AVERAGE('26.09 KYALIWAJALA-KIRA-24h'!I65,'28.09 KYALIWAJALA-KIRA-24h'!I65)</f>
        <v>1</v>
      </c>
      <c r="J65" s="48">
        <f>AVERAGE('26.09 KYALIWAJALA-KIRA-24h'!J65,'28.09 KYALIWAJALA-KIRA-24h'!J65)</f>
        <v>1</v>
      </c>
      <c r="K65" s="48">
        <f>AVERAGE('26.09 KYALIWAJALA-KIRA-24h'!K65,'28.09 KYALIWAJALA-KIRA-24h'!K65)</f>
        <v>0</v>
      </c>
      <c r="L65" s="48">
        <f>AVERAGE('26.09 KYALIWAJALA-KIRA-24h'!L65,'28.09 KYALIWAJALA-KIRA-24h'!L65)</f>
        <v>0</v>
      </c>
      <c r="M65" s="48">
        <f>AVERAGE('26.09 KYALIWAJALA-KIRA-24h'!M65,'28.09 KYALIWAJALA-KIRA-24h'!M65)</f>
        <v>53</v>
      </c>
      <c r="N65" s="48">
        <f>AVERAGE('26.09 KYALIWAJALA-KIRA-24h'!N65,'28.09 KYALIWAJALA-KIRA-24h'!N65)</f>
        <v>0</v>
      </c>
      <c r="O65" s="15">
        <f t="shared" si="0"/>
        <v>60.5</v>
      </c>
      <c r="P65" s="15">
        <f t="shared" si="1"/>
        <v>113.5</v>
      </c>
      <c r="R65" s="8"/>
      <c r="T65"/>
    </row>
    <row r="66" spans="2:20" ht="23.1" customHeight="1" x14ac:dyDescent="0.25">
      <c r="B66" s="22" t="s">
        <v>103</v>
      </c>
      <c r="C66" s="48">
        <f>AVERAGE('26.09 KYALIWAJALA-KIRA-24h'!C66,'28.09 KYALIWAJALA-KIRA-24h'!C66)</f>
        <v>45</v>
      </c>
      <c r="D66" s="48">
        <f>AVERAGE('26.09 KYALIWAJALA-KIRA-24h'!D66,'28.09 KYALIWAJALA-KIRA-24h'!D66)</f>
        <v>14</v>
      </c>
      <c r="E66" s="48">
        <f>AVERAGE('26.09 KYALIWAJALA-KIRA-24h'!E66,'28.09 KYALIWAJALA-KIRA-24h'!E66)</f>
        <v>4</v>
      </c>
      <c r="F66" s="48">
        <f>AVERAGE('26.09 KYALIWAJALA-KIRA-24h'!F66,'28.09 KYALIWAJALA-KIRA-24h'!F66)</f>
        <v>5</v>
      </c>
      <c r="G66" s="48">
        <f>AVERAGE('26.09 KYALIWAJALA-KIRA-24h'!G66,'28.09 KYALIWAJALA-KIRA-24h'!G66)</f>
        <v>1</v>
      </c>
      <c r="H66" s="48">
        <f>AVERAGE('26.09 KYALIWAJALA-KIRA-24h'!H66,'28.09 KYALIWAJALA-KIRA-24h'!H66)</f>
        <v>0</v>
      </c>
      <c r="I66" s="48">
        <f>AVERAGE('26.09 KYALIWAJALA-KIRA-24h'!I66,'28.09 KYALIWAJALA-KIRA-24h'!I66)</f>
        <v>0</v>
      </c>
      <c r="J66" s="48">
        <f>AVERAGE('26.09 KYALIWAJALA-KIRA-24h'!J66,'28.09 KYALIWAJALA-KIRA-24h'!J66)</f>
        <v>1</v>
      </c>
      <c r="K66" s="48">
        <f>AVERAGE('26.09 KYALIWAJALA-KIRA-24h'!K66,'28.09 KYALIWAJALA-KIRA-24h'!K66)</f>
        <v>1</v>
      </c>
      <c r="L66" s="48">
        <f>AVERAGE('26.09 KYALIWAJALA-KIRA-24h'!L66,'28.09 KYALIWAJALA-KIRA-24h'!L66)</f>
        <v>0</v>
      </c>
      <c r="M66" s="48">
        <f>AVERAGE('26.09 KYALIWAJALA-KIRA-24h'!M66,'28.09 KYALIWAJALA-KIRA-24h'!M66)</f>
        <v>51.5</v>
      </c>
      <c r="N66" s="48">
        <f>AVERAGE('26.09 KYALIWAJALA-KIRA-24h'!N66,'28.09 KYALIWAJALA-KIRA-24h'!N66)</f>
        <v>0</v>
      </c>
      <c r="O66" s="15">
        <f t="shared" si="0"/>
        <v>71</v>
      </c>
      <c r="P66" s="15">
        <f t="shared" si="1"/>
        <v>122.5</v>
      </c>
      <c r="R66" s="8"/>
      <c r="T66"/>
    </row>
    <row r="67" spans="2:20" ht="23.1" customHeight="1" x14ac:dyDescent="0.25">
      <c r="B67" s="22" t="s">
        <v>104</v>
      </c>
      <c r="C67" s="48">
        <f>AVERAGE('26.09 KYALIWAJALA-KIRA-24h'!C67,'28.09 KYALIWAJALA-KIRA-24h'!C67)</f>
        <v>37.5</v>
      </c>
      <c r="D67" s="48">
        <f>AVERAGE('26.09 KYALIWAJALA-KIRA-24h'!D67,'28.09 KYALIWAJALA-KIRA-24h'!D67)</f>
        <v>14.5</v>
      </c>
      <c r="E67" s="48">
        <f>AVERAGE('26.09 KYALIWAJALA-KIRA-24h'!E67,'28.09 KYALIWAJALA-KIRA-24h'!E67)</f>
        <v>6</v>
      </c>
      <c r="F67" s="48">
        <f>AVERAGE('26.09 KYALIWAJALA-KIRA-24h'!F67,'28.09 KYALIWAJALA-KIRA-24h'!F67)</f>
        <v>3</v>
      </c>
      <c r="G67" s="48">
        <f>AVERAGE('26.09 KYALIWAJALA-KIRA-24h'!G67,'28.09 KYALIWAJALA-KIRA-24h'!G67)</f>
        <v>0</v>
      </c>
      <c r="H67" s="48">
        <f>AVERAGE('26.09 KYALIWAJALA-KIRA-24h'!H67,'28.09 KYALIWAJALA-KIRA-24h'!H67)</f>
        <v>0.5</v>
      </c>
      <c r="I67" s="48">
        <f>AVERAGE('26.09 KYALIWAJALA-KIRA-24h'!I67,'28.09 KYALIWAJALA-KIRA-24h'!I67)</f>
        <v>0.5</v>
      </c>
      <c r="J67" s="48">
        <f>AVERAGE('26.09 KYALIWAJALA-KIRA-24h'!J67,'28.09 KYALIWAJALA-KIRA-24h'!J67)</f>
        <v>0</v>
      </c>
      <c r="K67" s="48">
        <f>AVERAGE('26.09 KYALIWAJALA-KIRA-24h'!K67,'28.09 KYALIWAJALA-KIRA-24h'!K67)</f>
        <v>0</v>
      </c>
      <c r="L67" s="48">
        <f>AVERAGE('26.09 KYALIWAJALA-KIRA-24h'!L67,'28.09 KYALIWAJALA-KIRA-24h'!L67)</f>
        <v>0</v>
      </c>
      <c r="M67" s="48">
        <f>AVERAGE('26.09 KYALIWAJALA-KIRA-24h'!M67,'28.09 KYALIWAJALA-KIRA-24h'!M67)</f>
        <v>56</v>
      </c>
      <c r="N67" s="48">
        <f>AVERAGE('26.09 KYALIWAJALA-KIRA-24h'!N67,'28.09 KYALIWAJALA-KIRA-24h'!N67)</f>
        <v>0</v>
      </c>
      <c r="O67" s="15">
        <f t="shared" si="0"/>
        <v>62</v>
      </c>
      <c r="P67" s="15">
        <f t="shared" si="1"/>
        <v>118</v>
      </c>
      <c r="R67" s="8"/>
      <c r="T67"/>
    </row>
    <row r="68" spans="2:20" ht="23.1" customHeight="1" x14ac:dyDescent="0.25">
      <c r="B68" s="22" t="s">
        <v>105</v>
      </c>
      <c r="C68" s="48">
        <f>AVERAGE('26.09 KYALIWAJALA-KIRA-24h'!C68,'28.09 KYALIWAJALA-KIRA-24h'!C68)</f>
        <v>43</v>
      </c>
      <c r="D68" s="48">
        <f>AVERAGE('26.09 KYALIWAJALA-KIRA-24h'!D68,'28.09 KYALIWAJALA-KIRA-24h'!D68)</f>
        <v>10</v>
      </c>
      <c r="E68" s="48">
        <f>AVERAGE('26.09 KYALIWAJALA-KIRA-24h'!E68,'28.09 KYALIWAJALA-KIRA-24h'!E68)</f>
        <v>4.5</v>
      </c>
      <c r="F68" s="48">
        <f>AVERAGE('26.09 KYALIWAJALA-KIRA-24h'!F68,'28.09 KYALIWAJALA-KIRA-24h'!F68)</f>
        <v>6</v>
      </c>
      <c r="G68" s="48">
        <f>AVERAGE('26.09 KYALIWAJALA-KIRA-24h'!G68,'28.09 KYALIWAJALA-KIRA-24h'!G68)</f>
        <v>0</v>
      </c>
      <c r="H68" s="48">
        <f>AVERAGE('26.09 KYALIWAJALA-KIRA-24h'!H68,'28.09 KYALIWAJALA-KIRA-24h'!H68)</f>
        <v>0</v>
      </c>
      <c r="I68" s="48">
        <f>AVERAGE('26.09 KYALIWAJALA-KIRA-24h'!I68,'28.09 KYALIWAJALA-KIRA-24h'!I68)</f>
        <v>1</v>
      </c>
      <c r="J68" s="48">
        <f>AVERAGE('26.09 KYALIWAJALA-KIRA-24h'!J68,'28.09 KYALIWAJALA-KIRA-24h'!J68)</f>
        <v>0.5</v>
      </c>
      <c r="K68" s="48">
        <f>AVERAGE('26.09 KYALIWAJALA-KIRA-24h'!K68,'28.09 KYALIWAJALA-KIRA-24h'!K68)</f>
        <v>0</v>
      </c>
      <c r="L68" s="48">
        <f>AVERAGE('26.09 KYALIWAJALA-KIRA-24h'!L68,'28.09 KYALIWAJALA-KIRA-24h'!L68)</f>
        <v>0</v>
      </c>
      <c r="M68" s="48">
        <f>AVERAGE('26.09 KYALIWAJALA-KIRA-24h'!M68,'28.09 KYALIWAJALA-KIRA-24h'!M68)</f>
        <v>48.5</v>
      </c>
      <c r="N68" s="48">
        <f>AVERAGE('26.09 KYALIWAJALA-KIRA-24h'!N68,'28.09 KYALIWAJALA-KIRA-24h'!N68)</f>
        <v>0</v>
      </c>
      <c r="O68" s="15">
        <f t="shared" si="0"/>
        <v>65</v>
      </c>
      <c r="P68" s="15">
        <f t="shared" si="1"/>
        <v>113.5</v>
      </c>
      <c r="R68" s="8"/>
      <c r="T68"/>
    </row>
    <row r="69" spans="2:20" ht="23.1" customHeight="1" x14ac:dyDescent="0.25">
      <c r="B69" s="22" t="s">
        <v>106</v>
      </c>
      <c r="C69" s="48">
        <f>AVERAGE('26.09 KYALIWAJALA-KIRA-24h'!C69,'28.09 KYALIWAJALA-KIRA-24h'!C69)</f>
        <v>29.5</v>
      </c>
      <c r="D69" s="48">
        <f>AVERAGE('26.09 KYALIWAJALA-KIRA-24h'!D69,'28.09 KYALIWAJALA-KIRA-24h'!D69)</f>
        <v>10.5</v>
      </c>
      <c r="E69" s="48">
        <f>AVERAGE('26.09 KYALIWAJALA-KIRA-24h'!E69,'28.09 KYALIWAJALA-KIRA-24h'!E69)</f>
        <v>4.5</v>
      </c>
      <c r="F69" s="48">
        <f>AVERAGE('26.09 KYALIWAJALA-KIRA-24h'!F69,'28.09 KYALIWAJALA-KIRA-24h'!F69)</f>
        <v>3</v>
      </c>
      <c r="G69" s="48">
        <f>AVERAGE('26.09 KYALIWAJALA-KIRA-24h'!G69,'28.09 KYALIWAJALA-KIRA-24h'!G69)</f>
        <v>0</v>
      </c>
      <c r="H69" s="48">
        <f>AVERAGE('26.09 KYALIWAJALA-KIRA-24h'!H69,'28.09 KYALIWAJALA-KIRA-24h'!H69)</f>
        <v>0</v>
      </c>
      <c r="I69" s="48">
        <f>AVERAGE('26.09 KYALIWAJALA-KIRA-24h'!I69,'28.09 KYALIWAJALA-KIRA-24h'!I69)</f>
        <v>0</v>
      </c>
      <c r="J69" s="48">
        <f>AVERAGE('26.09 KYALIWAJALA-KIRA-24h'!J69,'28.09 KYALIWAJALA-KIRA-24h'!J69)</f>
        <v>0.5</v>
      </c>
      <c r="K69" s="48">
        <f>AVERAGE('26.09 KYALIWAJALA-KIRA-24h'!K69,'28.09 KYALIWAJALA-KIRA-24h'!K69)</f>
        <v>0</v>
      </c>
      <c r="L69" s="48">
        <f>AVERAGE('26.09 KYALIWAJALA-KIRA-24h'!L69,'28.09 KYALIWAJALA-KIRA-24h'!L69)</f>
        <v>0</v>
      </c>
      <c r="M69" s="48">
        <f>AVERAGE('26.09 KYALIWAJALA-KIRA-24h'!M69,'28.09 KYALIWAJALA-KIRA-24h'!M69)</f>
        <v>45.5</v>
      </c>
      <c r="N69" s="48">
        <f>AVERAGE('26.09 KYALIWAJALA-KIRA-24h'!N69,'28.09 KYALIWAJALA-KIRA-24h'!N69)</f>
        <v>0</v>
      </c>
      <c r="O69" s="15">
        <f t="shared" si="0"/>
        <v>48</v>
      </c>
      <c r="P69" s="15">
        <f t="shared" si="1"/>
        <v>93.5</v>
      </c>
      <c r="R69" s="8"/>
      <c r="T69"/>
    </row>
    <row r="70" spans="2:20" ht="23.1" customHeight="1" x14ac:dyDescent="0.25">
      <c r="B70" s="22" t="s">
        <v>110</v>
      </c>
      <c r="C70" s="48">
        <f>AVERAGE('26.09 KYALIWAJALA-KIRA-24h'!C70,'28.09 KYALIWAJALA-KIRA-24h'!C70)</f>
        <v>42.5</v>
      </c>
      <c r="D70" s="48">
        <f>AVERAGE('26.09 KYALIWAJALA-KIRA-24h'!D70,'28.09 KYALIWAJALA-KIRA-24h'!D70)</f>
        <v>14.5</v>
      </c>
      <c r="E70" s="48">
        <f>AVERAGE('26.09 KYALIWAJALA-KIRA-24h'!E70,'28.09 KYALIWAJALA-KIRA-24h'!E70)</f>
        <v>2</v>
      </c>
      <c r="F70" s="48">
        <f>AVERAGE('26.09 KYALIWAJALA-KIRA-24h'!F70,'28.09 KYALIWAJALA-KIRA-24h'!F70)</f>
        <v>5</v>
      </c>
      <c r="G70" s="48">
        <f>AVERAGE('26.09 KYALIWAJALA-KIRA-24h'!G70,'28.09 KYALIWAJALA-KIRA-24h'!G70)</f>
        <v>0</v>
      </c>
      <c r="H70" s="48">
        <f>AVERAGE('26.09 KYALIWAJALA-KIRA-24h'!H70,'28.09 KYALIWAJALA-KIRA-24h'!H70)</f>
        <v>0</v>
      </c>
      <c r="I70" s="48">
        <f>AVERAGE('26.09 KYALIWAJALA-KIRA-24h'!I70,'28.09 KYALIWAJALA-KIRA-24h'!I70)</f>
        <v>0</v>
      </c>
      <c r="J70" s="48">
        <f>AVERAGE('26.09 KYALIWAJALA-KIRA-24h'!J70,'28.09 KYALIWAJALA-KIRA-24h'!J70)</f>
        <v>0</v>
      </c>
      <c r="K70" s="48">
        <f>AVERAGE('26.09 KYALIWAJALA-KIRA-24h'!K70,'28.09 KYALIWAJALA-KIRA-24h'!K70)</f>
        <v>0</v>
      </c>
      <c r="L70" s="48">
        <f>AVERAGE('26.09 KYALIWAJALA-KIRA-24h'!L70,'28.09 KYALIWAJALA-KIRA-24h'!L70)</f>
        <v>0</v>
      </c>
      <c r="M70" s="48">
        <f>AVERAGE('26.09 KYALIWAJALA-KIRA-24h'!M70,'28.09 KYALIWAJALA-KIRA-24h'!M70)</f>
        <v>38.5</v>
      </c>
      <c r="N70" s="48">
        <f>AVERAGE('26.09 KYALIWAJALA-KIRA-24h'!N70,'28.09 KYALIWAJALA-KIRA-24h'!N70)</f>
        <v>0</v>
      </c>
      <c r="O70" s="15">
        <f t="shared" si="0"/>
        <v>64</v>
      </c>
      <c r="P70" s="15">
        <f t="shared" si="1"/>
        <v>102.5</v>
      </c>
      <c r="R70" s="8"/>
      <c r="T70"/>
    </row>
    <row r="71" spans="2:20" ht="23.1" customHeight="1" x14ac:dyDescent="0.25">
      <c r="B71" s="22" t="s">
        <v>111</v>
      </c>
      <c r="C71" s="48">
        <f>AVERAGE('26.09 KYALIWAJALA-KIRA-24h'!C71,'28.09 KYALIWAJALA-KIRA-24h'!C71)</f>
        <v>43.5</v>
      </c>
      <c r="D71" s="48">
        <f>AVERAGE('26.09 KYALIWAJALA-KIRA-24h'!D71,'28.09 KYALIWAJALA-KIRA-24h'!D71)</f>
        <v>19.5</v>
      </c>
      <c r="E71" s="48">
        <f>AVERAGE('26.09 KYALIWAJALA-KIRA-24h'!E71,'28.09 KYALIWAJALA-KIRA-24h'!E71)</f>
        <v>4</v>
      </c>
      <c r="F71" s="48">
        <f>AVERAGE('26.09 KYALIWAJALA-KIRA-24h'!F71,'28.09 KYALIWAJALA-KIRA-24h'!F71)</f>
        <v>4.5</v>
      </c>
      <c r="G71" s="48">
        <f>AVERAGE('26.09 KYALIWAJALA-KIRA-24h'!G71,'28.09 KYALIWAJALA-KIRA-24h'!G71)</f>
        <v>0</v>
      </c>
      <c r="H71" s="48">
        <f>AVERAGE('26.09 KYALIWAJALA-KIRA-24h'!H71,'28.09 KYALIWAJALA-KIRA-24h'!H71)</f>
        <v>0</v>
      </c>
      <c r="I71" s="48">
        <f>AVERAGE('26.09 KYALIWAJALA-KIRA-24h'!I71,'28.09 KYALIWAJALA-KIRA-24h'!I71)</f>
        <v>2</v>
      </c>
      <c r="J71" s="48">
        <f>AVERAGE('26.09 KYALIWAJALA-KIRA-24h'!J71,'28.09 KYALIWAJALA-KIRA-24h'!J71)</f>
        <v>0</v>
      </c>
      <c r="K71" s="48">
        <f>AVERAGE('26.09 KYALIWAJALA-KIRA-24h'!K71,'28.09 KYALIWAJALA-KIRA-24h'!K71)</f>
        <v>1</v>
      </c>
      <c r="L71" s="48">
        <f>AVERAGE('26.09 KYALIWAJALA-KIRA-24h'!L71,'28.09 KYALIWAJALA-KIRA-24h'!L71)</f>
        <v>0</v>
      </c>
      <c r="M71" s="48">
        <f>AVERAGE('26.09 KYALIWAJALA-KIRA-24h'!M71,'28.09 KYALIWAJALA-KIRA-24h'!M71)</f>
        <v>44.5</v>
      </c>
      <c r="N71" s="48">
        <f>AVERAGE('26.09 KYALIWAJALA-KIRA-24h'!N71,'28.09 KYALIWAJALA-KIRA-24h'!N71)</f>
        <v>0</v>
      </c>
      <c r="O71" s="15">
        <f t="shared" si="0"/>
        <v>74.5</v>
      </c>
      <c r="P71" s="15">
        <f t="shared" si="1"/>
        <v>119</v>
      </c>
      <c r="R71" s="8"/>
      <c r="T71"/>
    </row>
    <row r="72" spans="2:20" ht="23.1" customHeight="1" x14ac:dyDescent="0.25">
      <c r="B72" s="22" t="s">
        <v>112</v>
      </c>
      <c r="C72" s="48">
        <f>AVERAGE('26.09 KYALIWAJALA-KIRA-24h'!C72,'28.09 KYALIWAJALA-KIRA-24h'!C72)</f>
        <v>41</v>
      </c>
      <c r="D72" s="48">
        <f>AVERAGE('26.09 KYALIWAJALA-KIRA-24h'!D72,'28.09 KYALIWAJALA-KIRA-24h'!D72)</f>
        <v>17</v>
      </c>
      <c r="E72" s="48">
        <f>AVERAGE('26.09 KYALIWAJALA-KIRA-24h'!E72,'28.09 KYALIWAJALA-KIRA-24h'!E72)</f>
        <v>4.5</v>
      </c>
      <c r="F72" s="48">
        <f>AVERAGE('26.09 KYALIWAJALA-KIRA-24h'!F72,'28.09 KYALIWAJALA-KIRA-24h'!F72)</f>
        <v>3</v>
      </c>
      <c r="G72" s="48">
        <f>AVERAGE('26.09 KYALIWAJALA-KIRA-24h'!G72,'28.09 KYALIWAJALA-KIRA-24h'!G72)</f>
        <v>0</v>
      </c>
      <c r="H72" s="48">
        <f>AVERAGE('26.09 KYALIWAJALA-KIRA-24h'!H72,'28.09 KYALIWAJALA-KIRA-24h'!H72)</f>
        <v>0</v>
      </c>
      <c r="I72" s="48">
        <f>AVERAGE('26.09 KYALIWAJALA-KIRA-24h'!I72,'28.09 KYALIWAJALA-KIRA-24h'!I72)</f>
        <v>3</v>
      </c>
      <c r="J72" s="48">
        <f>AVERAGE('26.09 KYALIWAJALA-KIRA-24h'!J72,'28.09 KYALIWAJALA-KIRA-24h'!J72)</f>
        <v>1.5</v>
      </c>
      <c r="K72" s="48">
        <f>AVERAGE('26.09 KYALIWAJALA-KIRA-24h'!K72,'28.09 KYALIWAJALA-KIRA-24h'!K72)</f>
        <v>0</v>
      </c>
      <c r="L72" s="48">
        <f>AVERAGE('26.09 KYALIWAJALA-KIRA-24h'!L72,'28.09 KYALIWAJALA-KIRA-24h'!L72)</f>
        <v>0</v>
      </c>
      <c r="M72" s="48">
        <f>AVERAGE('26.09 KYALIWAJALA-KIRA-24h'!M72,'28.09 KYALIWAJALA-KIRA-24h'!M72)</f>
        <v>39.5</v>
      </c>
      <c r="N72" s="48">
        <f>AVERAGE('26.09 KYALIWAJALA-KIRA-24h'!N72,'28.09 KYALIWAJALA-KIRA-24h'!N72)</f>
        <v>0</v>
      </c>
      <c r="O72" s="15">
        <f t="shared" si="0"/>
        <v>70</v>
      </c>
      <c r="P72" s="15">
        <f t="shared" si="1"/>
        <v>109.5</v>
      </c>
      <c r="R72" s="8"/>
      <c r="T72"/>
    </row>
    <row r="73" spans="2:20" ht="23.1" customHeight="1" x14ac:dyDescent="0.25">
      <c r="B73" s="22" t="s">
        <v>113</v>
      </c>
      <c r="C73" s="48">
        <f>AVERAGE('26.09 KYALIWAJALA-KIRA-24h'!C73,'28.09 KYALIWAJALA-KIRA-24h'!C73)</f>
        <v>54.5</v>
      </c>
      <c r="D73" s="48">
        <f>AVERAGE('26.09 KYALIWAJALA-KIRA-24h'!D73,'28.09 KYALIWAJALA-KIRA-24h'!D73)</f>
        <v>14.5</v>
      </c>
      <c r="E73" s="48">
        <f>AVERAGE('26.09 KYALIWAJALA-KIRA-24h'!E73,'28.09 KYALIWAJALA-KIRA-24h'!E73)</f>
        <v>6.5</v>
      </c>
      <c r="F73" s="48">
        <f>AVERAGE('26.09 KYALIWAJALA-KIRA-24h'!F73,'28.09 KYALIWAJALA-KIRA-24h'!F73)</f>
        <v>1.5</v>
      </c>
      <c r="G73" s="48">
        <f>AVERAGE('26.09 KYALIWAJALA-KIRA-24h'!G73,'28.09 KYALIWAJALA-KIRA-24h'!G73)</f>
        <v>0</v>
      </c>
      <c r="H73" s="48">
        <f>AVERAGE('26.09 KYALIWAJALA-KIRA-24h'!H73,'28.09 KYALIWAJALA-KIRA-24h'!H73)</f>
        <v>0</v>
      </c>
      <c r="I73" s="48">
        <f>AVERAGE('26.09 KYALIWAJALA-KIRA-24h'!I73,'28.09 KYALIWAJALA-KIRA-24h'!I73)</f>
        <v>0.5</v>
      </c>
      <c r="J73" s="48">
        <f>AVERAGE('26.09 KYALIWAJALA-KIRA-24h'!J73,'28.09 KYALIWAJALA-KIRA-24h'!J73)</f>
        <v>0</v>
      </c>
      <c r="K73" s="48">
        <f>AVERAGE('26.09 KYALIWAJALA-KIRA-24h'!K73,'28.09 KYALIWAJALA-KIRA-24h'!K73)</f>
        <v>0</v>
      </c>
      <c r="L73" s="48">
        <f>AVERAGE('26.09 KYALIWAJALA-KIRA-24h'!L73,'28.09 KYALIWAJALA-KIRA-24h'!L73)</f>
        <v>0</v>
      </c>
      <c r="M73" s="48">
        <f>AVERAGE('26.09 KYALIWAJALA-KIRA-24h'!M73,'28.09 KYALIWAJALA-KIRA-24h'!M73)</f>
        <v>40</v>
      </c>
      <c r="N73" s="48">
        <f>AVERAGE('26.09 KYALIWAJALA-KIRA-24h'!N73,'28.09 KYALIWAJALA-KIRA-24h'!N73)</f>
        <v>0</v>
      </c>
      <c r="O73" s="15">
        <f t="shared" si="0"/>
        <v>77.5</v>
      </c>
      <c r="P73" s="15">
        <f t="shared" si="1"/>
        <v>117.5</v>
      </c>
      <c r="R73" s="8"/>
      <c r="T73"/>
    </row>
    <row r="74" spans="2:20" ht="23.1" customHeight="1" x14ac:dyDescent="0.25">
      <c r="B74" s="22" t="s">
        <v>114</v>
      </c>
      <c r="C74" s="48">
        <f>AVERAGE('26.09 KYALIWAJALA-KIRA-24h'!C74,'28.09 KYALIWAJALA-KIRA-24h'!C74)</f>
        <v>37</v>
      </c>
      <c r="D74" s="48">
        <f>AVERAGE('26.09 KYALIWAJALA-KIRA-24h'!D74,'28.09 KYALIWAJALA-KIRA-24h'!D74)</f>
        <v>5.5</v>
      </c>
      <c r="E74" s="48">
        <f>AVERAGE('26.09 KYALIWAJALA-KIRA-24h'!E74,'28.09 KYALIWAJALA-KIRA-24h'!E74)</f>
        <v>0.5</v>
      </c>
      <c r="F74" s="48">
        <f>AVERAGE('26.09 KYALIWAJALA-KIRA-24h'!F74,'28.09 KYALIWAJALA-KIRA-24h'!F74)</f>
        <v>2</v>
      </c>
      <c r="G74" s="48">
        <f>AVERAGE('26.09 KYALIWAJALA-KIRA-24h'!G74,'28.09 KYALIWAJALA-KIRA-24h'!G74)</f>
        <v>0.5</v>
      </c>
      <c r="H74" s="48">
        <f>AVERAGE('26.09 KYALIWAJALA-KIRA-24h'!H74,'28.09 KYALIWAJALA-KIRA-24h'!H74)</f>
        <v>0</v>
      </c>
      <c r="I74" s="48">
        <f>AVERAGE('26.09 KYALIWAJALA-KIRA-24h'!I74,'28.09 KYALIWAJALA-KIRA-24h'!I74)</f>
        <v>1</v>
      </c>
      <c r="J74" s="48">
        <f>AVERAGE('26.09 KYALIWAJALA-KIRA-24h'!J74,'28.09 KYALIWAJALA-KIRA-24h'!J74)</f>
        <v>0</v>
      </c>
      <c r="K74" s="48">
        <f>AVERAGE('26.09 KYALIWAJALA-KIRA-24h'!K74,'28.09 KYALIWAJALA-KIRA-24h'!K74)</f>
        <v>0</v>
      </c>
      <c r="L74" s="48">
        <f>AVERAGE('26.09 KYALIWAJALA-KIRA-24h'!L74,'28.09 KYALIWAJALA-KIRA-24h'!L74)</f>
        <v>0</v>
      </c>
      <c r="M74" s="48">
        <f>AVERAGE('26.09 KYALIWAJALA-KIRA-24h'!M74,'28.09 KYALIWAJALA-KIRA-24h'!M74)</f>
        <v>35.5</v>
      </c>
      <c r="N74" s="48">
        <f>AVERAGE('26.09 KYALIWAJALA-KIRA-24h'!N74,'28.09 KYALIWAJALA-KIRA-24h'!N74)</f>
        <v>0</v>
      </c>
      <c r="O74" s="15">
        <f t="shared" ref="O74:O105" si="35">SUM(C74:L74,N74)</f>
        <v>46.5</v>
      </c>
      <c r="P74" s="15">
        <f t="shared" ref="P74:P105" si="36">SUM(C74:N74)</f>
        <v>82</v>
      </c>
      <c r="R74" s="8"/>
      <c r="T74"/>
    </row>
    <row r="75" spans="2:20" ht="23.1" customHeight="1" x14ac:dyDescent="0.25">
      <c r="B75" s="22" t="s">
        <v>115</v>
      </c>
      <c r="C75" s="48">
        <f>AVERAGE('26.09 KYALIWAJALA-KIRA-24h'!C75,'28.09 KYALIWAJALA-KIRA-24h'!C75)</f>
        <v>31.5</v>
      </c>
      <c r="D75" s="48">
        <f>AVERAGE('26.09 KYALIWAJALA-KIRA-24h'!D75,'28.09 KYALIWAJALA-KIRA-24h'!D75)</f>
        <v>6.5</v>
      </c>
      <c r="E75" s="48">
        <f>AVERAGE('26.09 KYALIWAJALA-KIRA-24h'!E75,'28.09 KYALIWAJALA-KIRA-24h'!E75)</f>
        <v>1.5</v>
      </c>
      <c r="F75" s="48">
        <f>AVERAGE('26.09 KYALIWAJALA-KIRA-24h'!F75,'28.09 KYALIWAJALA-KIRA-24h'!F75)</f>
        <v>2</v>
      </c>
      <c r="G75" s="48">
        <f>AVERAGE('26.09 KYALIWAJALA-KIRA-24h'!G75,'28.09 KYALIWAJALA-KIRA-24h'!G75)</f>
        <v>0</v>
      </c>
      <c r="H75" s="48">
        <f>AVERAGE('26.09 KYALIWAJALA-KIRA-24h'!H75,'28.09 KYALIWAJALA-KIRA-24h'!H75)</f>
        <v>0</v>
      </c>
      <c r="I75" s="48">
        <f>AVERAGE('26.09 KYALIWAJALA-KIRA-24h'!I75,'28.09 KYALIWAJALA-KIRA-24h'!I75)</f>
        <v>1</v>
      </c>
      <c r="J75" s="48">
        <f>AVERAGE('26.09 KYALIWAJALA-KIRA-24h'!J75,'28.09 KYALIWAJALA-KIRA-24h'!J75)</f>
        <v>0.5</v>
      </c>
      <c r="K75" s="48">
        <f>AVERAGE('26.09 KYALIWAJALA-KIRA-24h'!K75,'28.09 KYALIWAJALA-KIRA-24h'!K75)</f>
        <v>0</v>
      </c>
      <c r="L75" s="48">
        <f>AVERAGE('26.09 KYALIWAJALA-KIRA-24h'!L75,'28.09 KYALIWAJALA-KIRA-24h'!L75)</f>
        <v>0</v>
      </c>
      <c r="M75" s="48">
        <f>AVERAGE('26.09 KYALIWAJALA-KIRA-24h'!M75,'28.09 KYALIWAJALA-KIRA-24h'!M75)</f>
        <v>31.5</v>
      </c>
      <c r="N75" s="48">
        <f>AVERAGE('26.09 KYALIWAJALA-KIRA-24h'!N75,'28.09 KYALIWAJALA-KIRA-24h'!N75)</f>
        <v>0</v>
      </c>
      <c r="O75" s="15">
        <f t="shared" si="35"/>
        <v>43</v>
      </c>
      <c r="P75" s="15">
        <f t="shared" si="36"/>
        <v>74.5</v>
      </c>
      <c r="R75" s="8"/>
      <c r="T75"/>
    </row>
    <row r="76" spans="2:20" ht="23.1" customHeight="1" x14ac:dyDescent="0.25">
      <c r="B76" s="22" t="s">
        <v>116</v>
      </c>
      <c r="C76" s="48">
        <f>AVERAGE('26.09 KYALIWAJALA-KIRA-24h'!C76,'28.09 KYALIWAJALA-KIRA-24h'!C76)</f>
        <v>24</v>
      </c>
      <c r="D76" s="48">
        <f>AVERAGE('26.09 KYALIWAJALA-KIRA-24h'!D76,'28.09 KYALIWAJALA-KIRA-24h'!D76)</f>
        <v>6</v>
      </c>
      <c r="E76" s="48">
        <f>AVERAGE('26.09 KYALIWAJALA-KIRA-24h'!E76,'28.09 KYALIWAJALA-KIRA-24h'!E76)</f>
        <v>1.5</v>
      </c>
      <c r="F76" s="48">
        <f>AVERAGE('26.09 KYALIWAJALA-KIRA-24h'!F76,'28.09 KYALIWAJALA-KIRA-24h'!F76)</f>
        <v>4</v>
      </c>
      <c r="G76" s="48">
        <f>AVERAGE('26.09 KYALIWAJALA-KIRA-24h'!G76,'28.09 KYALIWAJALA-KIRA-24h'!G76)</f>
        <v>0</v>
      </c>
      <c r="H76" s="48">
        <f>AVERAGE('26.09 KYALIWAJALA-KIRA-24h'!H76,'28.09 KYALIWAJALA-KIRA-24h'!H76)</f>
        <v>0</v>
      </c>
      <c r="I76" s="48">
        <f>AVERAGE('26.09 KYALIWAJALA-KIRA-24h'!I76,'28.09 KYALIWAJALA-KIRA-24h'!I76)</f>
        <v>0.5</v>
      </c>
      <c r="J76" s="48">
        <f>AVERAGE('26.09 KYALIWAJALA-KIRA-24h'!J76,'28.09 KYALIWAJALA-KIRA-24h'!J76)</f>
        <v>0</v>
      </c>
      <c r="K76" s="48">
        <f>AVERAGE('26.09 KYALIWAJALA-KIRA-24h'!K76,'28.09 KYALIWAJALA-KIRA-24h'!K76)</f>
        <v>0</v>
      </c>
      <c r="L76" s="48">
        <f>AVERAGE('26.09 KYALIWAJALA-KIRA-24h'!L76,'28.09 KYALIWAJALA-KIRA-24h'!L76)</f>
        <v>0</v>
      </c>
      <c r="M76" s="48">
        <f>AVERAGE('26.09 KYALIWAJALA-KIRA-24h'!M76,'28.09 KYALIWAJALA-KIRA-24h'!M76)</f>
        <v>17.5</v>
      </c>
      <c r="N76" s="48">
        <f>AVERAGE('26.09 KYALIWAJALA-KIRA-24h'!N76,'28.09 KYALIWAJALA-KIRA-24h'!N76)</f>
        <v>0</v>
      </c>
      <c r="O76" s="15">
        <f t="shared" si="35"/>
        <v>36</v>
      </c>
      <c r="P76" s="15">
        <f t="shared" si="36"/>
        <v>53.5</v>
      </c>
      <c r="R76" s="8"/>
      <c r="T76"/>
    </row>
    <row r="77" spans="2:20" ht="23.1" customHeight="1" x14ac:dyDescent="0.25">
      <c r="B77" s="22" t="s">
        <v>117</v>
      </c>
      <c r="C77" s="48">
        <f>AVERAGE('26.09 KYALIWAJALA-KIRA-24h'!C77,'28.09 KYALIWAJALA-KIRA-24h'!C77)</f>
        <v>27</v>
      </c>
      <c r="D77" s="48">
        <f>AVERAGE('26.09 KYALIWAJALA-KIRA-24h'!D77,'28.09 KYALIWAJALA-KIRA-24h'!D77)</f>
        <v>7</v>
      </c>
      <c r="E77" s="48">
        <f>AVERAGE('26.09 KYALIWAJALA-KIRA-24h'!E77,'28.09 KYALIWAJALA-KIRA-24h'!E77)</f>
        <v>3</v>
      </c>
      <c r="F77" s="48">
        <f>AVERAGE('26.09 KYALIWAJALA-KIRA-24h'!F77,'28.09 KYALIWAJALA-KIRA-24h'!F77)</f>
        <v>2.5</v>
      </c>
      <c r="G77" s="48">
        <f>AVERAGE('26.09 KYALIWAJALA-KIRA-24h'!G77,'28.09 KYALIWAJALA-KIRA-24h'!G77)</f>
        <v>0.5</v>
      </c>
      <c r="H77" s="48">
        <f>AVERAGE('26.09 KYALIWAJALA-KIRA-24h'!H77,'28.09 KYALIWAJALA-KIRA-24h'!H77)</f>
        <v>0</v>
      </c>
      <c r="I77" s="48">
        <f>AVERAGE('26.09 KYALIWAJALA-KIRA-24h'!I77,'28.09 KYALIWAJALA-KIRA-24h'!I77)</f>
        <v>0</v>
      </c>
      <c r="J77" s="48">
        <f>AVERAGE('26.09 KYALIWAJALA-KIRA-24h'!J77,'28.09 KYALIWAJALA-KIRA-24h'!J77)</f>
        <v>0</v>
      </c>
      <c r="K77" s="48">
        <f>AVERAGE('26.09 KYALIWAJALA-KIRA-24h'!K77,'28.09 KYALIWAJALA-KIRA-24h'!K77)</f>
        <v>0</v>
      </c>
      <c r="L77" s="48">
        <f>AVERAGE('26.09 KYALIWAJALA-KIRA-24h'!L77,'28.09 KYALIWAJALA-KIRA-24h'!L77)</f>
        <v>0</v>
      </c>
      <c r="M77" s="48">
        <f>AVERAGE('26.09 KYALIWAJALA-KIRA-24h'!M77,'28.09 KYALIWAJALA-KIRA-24h'!M77)</f>
        <v>23.5</v>
      </c>
      <c r="N77" s="48">
        <f>AVERAGE('26.09 KYALIWAJALA-KIRA-24h'!N77,'28.09 KYALIWAJALA-KIRA-24h'!N77)</f>
        <v>0</v>
      </c>
      <c r="O77" s="15">
        <f t="shared" si="35"/>
        <v>40</v>
      </c>
      <c r="P77" s="15">
        <f t="shared" si="36"/>
        <v>63.5</v>
      </c>
      <c r="R77" s="8"/>
      <c r="T77"/>
    </row>
    <row r="78" spans="2:20" ht="23.1" customHeight="1" x14ac:dyDescent="0.25">
      <c r="B78" s="23" t="s">
        <v>118</v>
      </c>
      <c r="C78" s="48">
        <f>AVERAGE('26.09 KYALIWAJALA-KIRA-24h'!C78,'28.09 KYALIWAJALA-KIRA-24h'!C78)</f>
        <v>18.5</v>
      </c>
      <c r="D78" s="48">
        <f>AVERAGE('26.09 KYALIWAJALA-KIRA-24h'!D78,'28.09 KYALIWAJALA-KIRA-24h'!D78)</f>
        <v>7</v>
      </c>
      <c r="E78" s="48">
        <f>AVERAGE('26.09 KYALIWAJALA-KIRA-24h'!E78,'28.09 KYALIWAJALA-KIRA-24h'!E78)</f>
        <v>2</v>
      </c>
      <c r="F78" s="48">
        <f>AVERAGE('26.09 KYALIWAJALA-KIRA-24h'!F78,'28.09 KYALIWAJALA-KIRA-24h'!F78)</f>
        <v>1</v>
      </c>
      <c r="G78" s="48">
        <f>AVERAGE('26.09 KYALIWAJALA-KIRA-24h'!G78,'28.09 KYALIWAJALA-KIRA-24h'!G78)</f>
        <v>0</v>
      </c>
      <c r="H78" s="48">
        <f>AVERAGE('26.09 KYALIWAJALA-KIRA-24h'!H78,'28.09 KYALIWAJALA-KIRA-24h'!H78)</f>
        <v>0</v>
      </c>
      <c r="I78" s="48">
        <f>AVERAGE('26.09 KYALIWAJALA-KIRA-24h'!I78,'28.09 KYALIWAJALA-KIRA-24h'!I78)</f>
        <v>1</v>
      </c>
      <c r="J78" s="48">
        <f>AVERAGE('26.09 KYALIWAJALA-KIRA-24h'!J78,'28.09 KYALIWAJALA-KIRA-24h'!J78)</f>
        <v>1</v>
      </c>
      <c r="K78" s="48">
        <f>AVERAGE('26.09 KYALIWAJALA-KIRA-24h'!K78,'28.09 KYALIWAJALA-KIRA-24h'!K78)</f>
        <v>0</v>
      </c>
      <c r="L78" s="48">
        <f>AVERAGE('26.09 KYALIWAJALA-KIRA-24h'!L78,'28.09 KYALIWAJALA-KIRA-24h'!L78)</f>
        <v>0</v>
      </c>
      <c r="M78" s="48">
        <f>AVERAGE('26.09 KYALIWAJALA-KIRA-24h'!M78,'28.09 KYALIWAJALA-KIRA-24h'!M78)</f>
        <v>17.5</v>
      </c>
      <c r="N78" s="48">
        <f>AVERAGE('26.09 KYALIWAJALA-KIRA-24h'!N78,'28.09 KYALIWAJALA-KIRA-24h'!N78)</f>
        <v>0</v>
      </c>
      <c r="O78" s="15">
        <f t="shared" si="35"/>
        <v>30.5</v>
      </c>
      <c r="P78" s="15">
        <f t="shared" si="36"/>
        <v>48</v>
      </c>
      <c r="R78" s="8"/>
      <c r="T78"/>
    </row>
    <row r="79" spans="2:20" ht="23.1" customHeight="1" x14ac:dyDescent="0.25">
      <c r="B79" s="22" t="s">
        <v>119</v>
      </c>
      <c r="C79" s="48">
        <f>AVERAGE('26.09 KYALIWAJALA-KIRA-24h'!C79,'28.09 KYALIWAJALA-KIRA-24h'!C79)</f>
        <v>25.5</v>
      </c>
      <c r="D79" s="48">
        <f>AVERAGE('26.09 KYALIWAJALA-KIRA-24h'!D79,'28.09 KYALIWAJALA-KIRA-24h'!D79)</f>
        <v>5.5</v>
      </c>
      <c r="E79" s="48">
        <f>AVERAGE('26.09 KYALIWAJALA-KIRA-24h'!E79,'28.09 KYALIWAJALA-KIRA-24h'!E79)</f>
        <v>4.5</v>
      </c>
      <c r="F79" s="48">
        <f>AVERAGE('26.09 KYALIWAJALA-KIRA-24h'!F79,'28.09 KYALIWAJALA-KIRA-24h'!F79)</f>
        <v>1</v>
      </c>
      <c r="G79" s="48">
        <f>AVERAGE('26.09 KYALIWAJALA-KIRA-24h'!G79,'28.09 KYALIWAJALA-KIRA-24h'!G79)</f>
        <v>0</v>
      </c>
      <c r="H79" s="48">
        <f>AVERAGE('26.09 KYALIWAJALA-KIRA-24h'!H79,'28.09 KYALIWAJALA-KIRA-24h'!H79)</f>
        <v>0</v>
      </c>
      <c r="I79" s="48">
        <f>AVERAGE('26.09 KYALIWAJALA-KIRA-24h'!I79,'28.09 KYALIWAJALA-KIRA-24h'!I79)</f>
        <v>1</v>
      </c>
      <c r="J79" s="48">
        <f>AVERAGE('26.09 KYALIWAJALA-KIRA-24h'!J79,'28.09 KYALIWAJALA-KIRA-24h'!J79)</f>
        <v>0</v>
      </c>
      <c r="K79" s="48">
        <f>AVERAGE('26.09 KYALIWAJALA-KIRA-24h'!K79,'28.09 KYALIWAJALA-KIRA-24h'!K79)</f>
        <v>0.5</v>
      </c>
      <c r="L79" s="48">
        <f>AVERAGE('26.09 KYALIWAJALA-KIRA-24h'!L79,'28.09 KYALIWAJALA-KIRA-24h'!L79)</f>
        <v>0</v>
      </c>
      <c r="M79" s="48">
        <f>AVERAGE('26.09 KYALIWAJALA-KIRA-24h'!M79,'28.09 KYALIWAJALA-KIRA-24h'!M79)</f>
        <v>18</v>
      </c>
      <c r="N79" s="48">
        <f>AVERAGE('26.09 KYALIWAJALA-KIRA-24h'!N79,'28.09 KYALIWAJALA-KIRA-24h'!N79)</f>
        <v>0</v>
      </c>
      <c r="O79" s="15">
        <f t="shared" si="35"/>
        <v>38</v>
      </c>
      <c r="P79" s="15">
        <f t="shared" si="36"/>
        <v>56</v>
      </c>
      <c r="R79" s="8"/>
      <c r="T79"/>
    </row>
    <row r="80" spans="2:20" ht="23.1" customHeight="1" x14ac:dyDescent="0.25">
      <c r="B80" s="24" t="s">
        <v>120</v>
      </c>
      <c r="C80" s="48">
        <f>AVERAGE('26.09 KYALIWAJALA-KIRA-24h'!C80,'28.09 KYALIWAJALA-KIRA-24h'!C80)</f>
        <v>24.5</v>
      </c>
      <c r="D80" s="48">
        <f>AVERAGE('26.09 KYALIWAJALA-KIRA-24h'!D80,'28.09 KYALIWAJALA-KIRA-24h'!D80)</f>
        <v>8.5</v>
      </c>
      <c r="E80" s="48">
        <f>AVERAGE('26.09 KYALIWAJALA-KIRA-24h'!E80,'28.09 KYALIWAJALA-KIRA-24h'!E80)</f>
        <v>2.5</v>
      </c>
      <c r="F80" s="48">
        <f>AVERAGE('26.09 KYALIWAJALA-KIRA-24h'!F80,'28.09 KYALIWAJALA-KIRA-24h'!F80)</f>
        <v>2.5</v>
      </c>
      <c r="G80" s="48">
        <f>AVERAGE('26.09 KYALIWAJALA-KIRA-24h'!G80,'28.09 KYALIWAJALA-KIRA-24h'!G80)</f>
        <v>0</v>
      </c>
      <c r="H80" s="48">
        <f>AVERAGE('26.09 KYALIWAJALA-KIRA-24h'!H80,'28.09 KYALIWAJALA-KIRA-24h'!H80)</f>
        <v>0</v>
      </c>
      <c r="I80" s="48">
        <f>AVERAGE('26.09 KYALIWAJALA-KIRA-24h'!I80,'28.09 KYALIWAJALA-KIRA-24h'!I80)</f>
        <v>0.5</v>
      </c>
      <c r="J80" s="48">
        <f>AVERAGE('26.09 KYALIWAJALA-KIRA-24h'!J80,'28.09 KYALIWAJALA-KIRA-24h'!J80)</f>
        <v>0.5</v>
      </c>
      <c r="K80" s="48">
        <f>AVERAGE('26.09 KYALIWAJALA-KIRA-24h'!K80,'28.09 KYALIWAJALA-KIRA-24h'!K80)</f>
        <v>0</v>
      </c>
      <c r="L80" s="48">
        <f>AVERAGE('26.09 KYALIWAJALA-KIRA-24h'!L80,'28.09 KYALIWAJALA-KIRA-24h'!L80)</f>
        <v>0</v>
      </c>
      <c r="M80" s="48">
        <f>AVERAGE('26.09 KYALIWAJALA-KIRA-24h'!M80,'28.09 KYALIWAJALA-KIRA-24h'!M80)</f>
        <v>23.5</v>
      </c>
      <c r="N80" s="48">
        <f>AVERAGE('26.09 KYALIWAJALA-KIRA-24h'!N80,'28.09 KYALIWAJALA-KIRA-24h'!N80)</f>
        <v>0</v>
      </c>
      <c r="O80" s="15">
        <f t="shared" si="35"/>
        <v>39</v>
      </c>
      <c r="P80" s="15">
        <f t="shared" si="36"/>
        <v>62.5</v>
      </c>
      <c r="R80" s="8"/>
      <c r="T80"/>
    </row>
    <row r="81" spans="2:20" ht="23.1" customHeight="1" x14ac:dyDescent="0.25">
      <c r="B81" s="22" t="s">
        <v>121</v>
      </c>
      <c r="C81" s="48">
        <f>AVERAGE('26.09 KYALIWAJALA-KIRA-24h'!C81,'28.09 KYALIWAJALA-KIRA-24h'!C81)</f>
        <v>21</v>
      </c>
      <c r="D81" s="48">
        <f>AVERAGE('26.09 KYALIWAJALA-KIRA-24h'!D81,'28.09 KYALIWAJALA-KIRA-24h'!D81)</f>
        <v>6.5</v>
      </c>
      <c r="E81" s="48">
        <f>AVERAGE('26.09 KYALIWAJALA-KIRA-24h'!E81,'28.09 KYALIWAJALA-KIRA-24h'!E81)</f>
        <v>2</v>
      </c>
      <c r="F81" s="48">
        <f>AVERAGE('26.09 KYALIWAJALA-KIRA-24h'!F81,'28.09 KYALIWAJALA-KIRA-24h'!F81)</f>
        <v>1.5</v>
      </c>
      <c r="G81" s="48">
        <f>AVERAGE('26.09 KYALIWAJALA-KIRA-24h'!G81,'28.09 KYALIWAJALA-KIRA-24h'!G81)</f>
        <v>0</v>
      </c>
      <c r="H81" s="48">
        <f>AVERAGE('26.09 KYALIWAJALA-KIRA-24h'!H81,'28.09 KYALIWAJALA-KIRA-24h'!H81)</f>
        <v>0</v>
      </c>
      <c r="I81" s="48">
        <f>AVERAGE('26.09 KYALIWAJALA-KIRA-24h'!I81,'28.09 KYALIWAJALA-KIRA-24h'!I81)</f>
        <v>1</v>
      </c>
      <c r="J81" s="48">
        <f>AVERAGE('26.09 KYALIWAJALA-KIRA-24h'!J81,'28.09 KYALIWAJALA-KIRA-24h'!J81)</f>
        <v>0</v>
      </c>
      <c r="K81" s="48">
        <f>AVERAGE('26.09 KYALIWAJALA-KIRA-24h'!K81,'28.09 KYALIWAJALA-KIRA-24h'!K81)</f>
        <v>0</v>
      </c>
      <c r="L81" s="48">
        <f>AVERAGE('26.09 KYALIWAJALA-KIRA-24h'!L81,'28.09 KYALIWAJALA-KIRA-24h'!L81)</f>
        <v>0</v>
      </c>
      <c r="M81" s="48">
        <f>AVERAGE('26.09 KYALIWAJALA-KIRA-24h'!M81,'28.09 KYALIWAJALA-KIRA-24h'!M81)</f>
        <v>19.5</v>
      </c>
      <c r="N81" s="48">
        <f>AVERAGE('26.09 KYALIWAJALA-KIRA-24h'!N81,'28.09 KYALIWAJALA-KIRA-24h'!N81)</f>
        <v>0</v>
      </c>
      <c r="O81" s="15">
        <f t="shared" si="35"/>
        <v>32</v>
      </c>
      <c r="P81" s="15">
        <f t="shared" si="36"/>
        <v>51.5</v>
      </c>
      <c r="R81" s="8"/>
      <c r="T81"/>
    </row>
    <row r="82" spans="2:20" ht="23.1" customHeight="1" x14ac:dyDescent="0.25">
      <c r="B82" s="23" t="s">
        <v>122</v>
      </c>
      <c r="C82" s="48">
        <f>AVERAGE('26.09 KYALIWAJALA-KIRA-24h'!C82,'28.09 KYALIWAJALA-KIRA-24h'!C82)</f>
        <v>20.5</v>
      </c>
      <c r="D82" s="48">
        <f>AVERAGE('26.09 KYALIWAJALA-KIRA-24h'!D82,'28.09 KYALIWAJALA-KIRA-24h'!D82)</f>
        <v>34.5</v>
      </c>
      <c r="E82" s="48">
        <f>AVERAGE('26.09 KYALIWAJALA-KIRA-24h'!E82,'28.09 KYALIWAJALA-KIRA-24h'!E82)</f>
        <v>4</v>
      </c>
      <c r="F82" s="48">
        <f>AVERAGE('26.09 KYALIWAJALA-KIRA-24h'!F82,'28.09 KYALIWAJALA-KIRA-24h'!F82)</f>
        <v>1</v>
      </c>
      <c r="G82" s="48">
        <f>AVERAGE('26.09 KYALIWAJALA-KIRA-24h'!G82,'28.09 KYALIWAJALA-KIRA-24h'!G82)</f>
        <v>0</v>
      </c>
      <c r="H82" s="48">
        <f>AVERAGE('26.09 KYALIWAJALA-KIRA-24h'!H82,'28.09 KYALIWAJALA-KIRA-24h'!H82)</f>
        <v>0</v>
      </c>
      <c r="I82" s="48">
        <f>AVERAGE('26.09 KYALIWAJALA-KIRA-24h'!I82,'28.09 KYALIWAJALA-KIRA-24h'!I82)</f>
        <v>0</v>
      </c>
      <c r="J82" s="48">
        <f>AVERAGE('26.09 KYALIWAJALA-KIRA-24h'!J82,'28.09 KYALIWAJALA-KIRA-24h'!J82)</f>
        <v>0</v>
      </c>
      <c r="K82" s="48">
        <f>AVERAGE('26.09 KYALIWAJALA-KIRA-24h'!K82,'28.09 KYALIWAJALA-KIRA-24h'!K82)</f>
        <v>0</v>
      </c>
      <c r="L82" s="48">
        <f>AVERAGE('26.09 KYALIWAJALA-KIRA-24h'!L82,'28.09 KYALIWAJALA-KIRA-24h'!L82)</f>
        <v>0</v>
      </c>
      <c r="M82" s="48">
        <f>AVERAGE('26.09 KYALIWAJALA-KIRA-24h'!M82,'28.09 KYALIWAJALA-KIRA-24h'!M82)</f>
        <v>16</v>
      </c>
      <c r="N82" s="48">
        <f>AVERAGE('26.09 KYALIWAJALA-KIRA-24h'!N82,'28.09 KYALIWAJALA-KIRA-24h'!N82)</f>
        <v>0</v>
      </c>
      <c r="O82" s="15">
        <f t="shared" si="35"/>
        <v>60</v>
      </c>
      <c r="P82" s="15">
        <f t="shared" si="36"/>
        <v>76</v>
      </c>
      <c r="R82" s="8"/>
      <c r="T82"/>
    </row>
    <row r="83" spans="2:20" ht="23.1" customHeight="1" x14ac:dyDescent="0.25">
      <c r="B83" s="22" t="s">
        <v>123</v>
      </c>
      <c r="C83" s="48">
        <f>AVERAGE('26.09 KYALIWAJALA-KIRA-24h'!C83,'28.09 KYALIWAJALA-KIRA-24h'!C83)</f>
        <v>17</v>
      </c>
      <c r="D83" s="48">
        <f>AVERAGE('26.09 KYALIWAJALA-KIRA-24h'!D83,'28.09 KYALIWAJALA-KIRA-24h'!D83)</f>
        <v>8</v>
      </c>
      <c r="E83" s="48">
        <f>AVERAGE('26.09 KYALIWAJALA-KIRA-24h'!E83,'28.09 KYALIWAJALA-KIRA-24h'!E83)</f>
        <v>4</v>
      </c>
      <c r="F83" s="48">
        <f>AVERAGE('26.09 KYALIWAJALA-KIRA-24h'!F83,'28.09 KYALIWAJALA-KIRA-24h'!F83)</f>
        <v>0.5</v>
      </c>
      <c r="G83" s="48">
        <f>AVERAGE('26.09 KYALIWAJALA-KIRA-24h'!G83,'28.09 KYALIWAJALA-KIRA-24h'!G83)</f>
        <v>0</v>
      </c>
      <c r="H83" s="48">
        <f>AVERAGE('26.09 KYALIWAJALA-KIRA-24h'!H83,'28.09 KYALIWAJALA-KIRA-24h'!H83)</f>
        <v>0</v>
      </c>
      <c r="I83" s="48">
        <f>AVERAGE('26.09 KYALIWAJALA-KIRA-24h'!I83,'28.09 KYALIWAJALA-KIRA-24h'!I83)</f>
        <v>0.5</v>
      </c>
      <c r="J83" s="48">
        <f>AVERAGE('26.09 KYALIWAJALA-KIRA-24h'!J83,'28.09 KYALIWAJALA-KIRA-24h'!J83)</f>
        <v>0</v>
      </c>
      <c r="K83" s="48">
        <f>AVERAGE('26.09 KYALIWAJALA-KIRA-24h'!K83,'28.09 KYALIWAJALA-KIRA-24h'!K83)</f>
        <v>0</v>
      </c>
      <c r="L83" s="48">
        <f>AVERAGE('26.09 KYALIWAJALA-KIRA-24h'!L83,'28.09 KYALIWAJALA-KIRA-24h'!L83)</f>
        <v>0</v>
      </c>
      <c r="M83" s="48">
        <f>AVERAGE('26.09 KYALIWAJALA-KIRA-24h'!M83,'28.09 KYALIWAJALA-KIRA-24h'!M83)</f>
        <v>19.5</v>
      </c>
      <c r="N83" s="48">
        <f>AVERAGE('26.09 KYALIWAJALA-KIRA-24h'!N83,'28.09 KYALIWAJALA-KIRA-24h'!N83)</f>
        <v>0</v>
      </c>
      <c r="O83" s="15">
        <f t="shared" si="35"/>
        <v>30</v>
      </c>
      <c r="P83" s="15">
        <f t="shared" si="36"/>
        <v>49.5</v>
      </c>
      <c r="R83" s="8"/>
      <c r="T83"/>
    </row>
    <row r="84" spans="2:20" ht="23.1" customHeight="1" x14ac:dyDescent="0.25">
      <c r="B84" s="24" t="s">
        <v>124</v>
      </c>
      <c r="C84" s="48">
        <f>AVERAGE('26.09 KYALIWAJALA-KIRA-24h'!C84,'28.09 KYALIWAJALA-KIRA-24h'!C84)</f>
        <v>19</v>
      </c>
      <c r="D84" s="48">
        <f>AVERAGE('26.09 KYALIWAJALA-KIRA-24h'!D84,'28.09 KYALIWAJALA-KIRA-24h'!D84)</f>
        <v>3</v>
      </c>
      <c r="E84" s="48">
        <f>AVERAGE('26.09 KYALIWAJALA-KIRA-24h'!E84,'28.09 KYALIWAJALA-KIRA-24h'!E84)</f>
        <v>1</v>
      </c>
      <c r="F84" s="48">
        <f>AVERAGE('26.09 KYALIWAJALA-KIRA-24h'!F84,'28.09 KYALIWAJALA-KIRA-24h'!F84)</f>
        <v>1</v>
      </c>
      <c r="G84" s="48">
        <f>AVERAGE('26.09 KYALIWAJALA-KIRA-24h'!G84,'28.09 KYALIWAJALA-KIRA-24h'!G84)</f>
        <v>0</v>
      </c>
      <c r="H84" s="48">
        <f>AVERAGE('26.09 KYALIWAJALA-KIRA-24h'!H84,'28.09 KYALIWAJALA-KIRA-24h'!H84)</f>
        <v>0</v>
      </c>
      <c r="I84" s="48">
        <f>AVERAGE('26.09 KYALIWAJALA-KIRA-24h'!I84,'28.09 KYALIWAJALA-KIRA-24h'!I84)</f>
        <v>0</v>
      </c>
      <c r="J84" s="48">
        <f>AVERAGE('26.09 KYALIWAJALA-KIRA-24h'!J84,'28.09 KYALIWAJALA-KIRA-24h'!J84)</f>
        <v>2</v>
      </c>
      <c r="K84" s="48">
        <f>AVERAGE('26.09 KYALIWAJALA-KIRA-24h'!K84,'28.09 KYALIWAJALA-KIRA-24h'!K84)</f>
        <v>0</v>
      </c>
      <c r="L84" s="48">
        <f>AVERAGE('26.09 KYALIWAJALA-KIRA-24h'!L84,'28.09 KYALIWAJALA-KIRA-24h'!L84)</f>
        <v>0</v>
      </c>
      <c r="M84" s="48">
        <f>AVERAGE('26.09 KYALIWAJALA-KIRA-24h'!M84,'28.09 KYALIWAJALA-KIRA-24h'!M84)</f>
        <v>14</v>
      </c>
      <c r="N84" s="48">
        <f>AVERAGE('26.09 KYALIWAJALA-KIRA-24h'!N84,'28.09 KYALIWAJALA-KIRA-24h'!N84)</f>
        <v>0</v>
      </c>
      <c r="O84" s="15">
        <f t="shared" si="35"/>
        <v>26</v>
      </c>
      <c r="P84" s="15">
        <f t="shared" si="36"/>
        <v>40</v>
      </c>
      <c r="R84" s="8"/>
      <c r="T84"/>
    </row>
    <row r="85" spans="2:20" ht="23.1" customHeight="1" x14ac:dyDescent="0.25">
      <c r="B85" s="22" t="s">
        <v>125</v>
      </c>
      <c r="C85" s="48">
        <f>AVERAGE('26.09 KYALIWAJALA-KIRA-24h'!C85,'28.09 KYALIWAJALA-KIRA-24h'!C85)</f>
        <v>15.5</v>
      </c>
      <c r="D85" s="48">
        <f>AVERAGE('26.09 KYALIWAJALA-KIRA-24h'!D85,'28.09 KYALIWAJALA-KIRA-24h'!D85)</f>
        <v>1.5</v>
      </c>
      <c r="E85" s="48">
        <f>AVERAGE('26.09 KYALIWAJALA-KIRA-24h'!E85,'28.09 KYALIWAJALA-KIRA-24h'!E85)</f>
        <v>0</v>
      </c>
      <c r="F85" s="48">
        <f>AVERAGE('26.09 KYALIWAJALA-KIRA-24h'!F85,'28.09 KYALIWAJALA-KIRA-24h'!F85)</f>
        <v>1</v>
      </c>
      <c r="G85" s="48">
        <f>AVERAGE('26.09 KYALIWAJALA-KIRA-24h'!G85,'28.09 KYALIWAJALA-KIRA-24h'!G85)</f>
        <v>0</v>
      </c>
      <c r="H85" s="48">
        <f>AVERAGE('26.09 KYALIWAJALA-KIRA-24h'!H85,'28.09 KYALIWAJALA-KIRA-24h'!H85)</f>
        <v>0</v>
      </c>
      <c r="I85" s="48">
        <f>AVERAGE('26.09 KYALIWAJALA-KIRA-24h'!I85,'28.09 KYALIWAJALA-KIRA-24h'!I85)</f>
        <v>0</v>
      </c>
      <c r="J85" s="48">
        <f>AVERAGE('26.09 KYALIWAJALA-KIRA-24h'!J85,'28.09 KYALIWAJALA-KIRA-24h'!J85)</f>
        <v>1</v>
      </c>
      <c r="K85" s="48">
        <f>AVERAGE('26.09 KYALIWAJALA-KIRA-24h'!K85,'28.09 KYALIWAJALA-KIRA-24h'!K85)</f>
        <v>0</v>
      </c>
      <c r="L85" s="48">
        <f>AVERAGE('26.09 KYALIWAJALA-KIRA-24h'!L85,'28.09 KYALIWAJALA-KIRA-24h'!L85)</f>
        <v>0</v>
      </c>
      <c r="M85" s="48">
        <f>AVERAGE('26.09 KYALIWAJALA-KIRA-24h'!M85,'28.09 KYALIWAJALA-KIRA-24h'!M85)</f>
        <v>14</v>
      </c>
      <c r="N85" s="48">
        <f>AVERAGE('26.09 KYALIWAJALA-KIRA-24h'!N85,'28.09 KYALIWAJALA-KIRA-24h'!N85)</f>
        <v>0</v>
      </c>
      <c r="O85" s="15">
        <f t="shared" si="35"/>
        <v>19</v>
      </c>
      <c r="P85" s="15">
        <f t="shared" si="36"/>
        <v>33</v>
      </c>
      <c r="R85" s="8"/>
      <c r="T85"/>
    </row>
    <row r="86" spans="2:20" ht="23.1" customHeight="1" x14ac:dyDescent="0.25">
      <c r="B86" s="23" t="s">
        <v>126</v>
      </c>
      <c r="C86" s="48">
        <f>AVERAGE('26.09 KYALIWAJALA-KIRA-24h'!C86,'28.09 KYALIWAJALA-KIRA-24h'!C86)</f>
        <v>12</v>
      </c>
      <c r="D86" s="48">
        <f>AVERAGE('26.09 KYALIWAJALA-KIRA-24h'!D86,'28.09 KYALIWAJALA-KIRA-24h'!D86)</f>
        <v>3.5</v>
      </c>
      <c r="E86" s="48">
        <f>AVERAGE('26.09 KYALIWAJALA-KIRA-24h'!E86,'28.09 KYALIWAJALA-KIRA-24h'!E86)</f>
        <v>1</v>
      </c>
      <c r="F86" s="48">
        <f>AVERAGE('26.09 KYALIWAJALA-KIRA-24h'!F86,'28.09 KYALIWAJALA-KIRA-24h'!F86)</f>
        <v>0</v>
      </c>
      <c r="G86" s="48">
        <f>AVERAGE('26.09 KYALIWAJALA-KIRA-24h'!G86,'28.09 KYALIWAJALA-KIRA-24h'!G86)</f>
        <v>0</v>
      </c>
      <c r="H86" s="48">
        <f>AVERAGE('26.09 KYALIWAJALA-KIRA-24h'!H86,'28.09 KYALIWAJALA-KIRA-24h'!H86)</f>
        <v>0</v>
      </c>
      <c r="I86" s="48">
        <f>AVERAGE('26.09 KYALIWAJALA-KIRA-24h'!I86,'28.09 KYALIWAJALA-KIRA-24h'!I86)</f>
        <v>1</v>
      </c>
      <c r="J86" s="48">
        <f>AVERAGE('26.09 KYALIWAJALA-KIRA-24h'!J86,'28.09 KYALIWAJALA-KIRA-24h'!J86)</f>
        <v>0</v>
      </c>
      <c r="K86" s="48">
        <f>AVERAGE('26.09 KYALIWAJALA-KIRA-24h'!K86,'28.09 KYALIWAJALA-KIRA-24h'!K86)</f>
        <v>0</v>
      </c>
      <c r="L86" s="48">
        <f>AVERAGE('26.09 KYALIWAJALA-KIRA-24h'!L86,'28.09 KYALIWAJALA-KIRA-24h'!L86)</f>
        <v>0</v>
      </c>
      <c r="M86" s="48">
        <f>AVERAGE('26.09 KYALIWAJALA-KIRA-24h'!M86,'28.09 KYALIWAJALA-KIRA-24h'!M86)</f>
        <v>14.5</v>
      </c>
      <c r="N86" s="48">
        <f>AVERAGE('26.09 KYALIWAJALA-KIRA-24h'!N86,'28.09 KYALIWAJALA-KIRA-24h'!N86)</f>
        <v>0</v>
      </c>
      <c r="O86" s="15">
        <f t="shared" si="35"/>
        <v>17.5</v>
      </c>
      <c r="P86" s="15">
        <f t="shared" si="36"/>
        <v>32</v>
      </c>
      <c r="R86" s="8"/>
      <c r="T86"/>
    </row>
    <row r="87" spans="2:20" ht="23.1" customHeight="1" x14ac:dyDescent="0.25">
      <c r="B87" s="22" t="s">
        <v>127</v>
      </c>
      <c r="C87" s="48">
        <f>AVERAGE('26.09 KYALIWAJALA-KIRA-24h'!C87,'28.09 KYALIWAJALA-KIRA-24h'!C87)</f>
        <v>13</v>
      </c>
      <c r="D87" s="48">
        <f>AVERAGE('26.09 KYALIWAJALA-KIRA-24h'!D87,'28.09 KYALIWAJALA-KIRA-24h'!D87)</f>
        <v>3</v>
      </c>
      <c r="E87" s="48">
        <f>AVERAGE('26.09 KYALIWAJALA-KIRA-24h'!E87,'28.09 KYALIWAJALA-KIRA-24h'!E87)</f>
        <v>0.5</v>
      </c>
      <c r="F87" s="48">
        <f>AVERAGE('26.09 KYALIWAJALA-KIRA-24h'!F87,'28.09 KYALIWAJALA-KIRA-24h'!F87)</f>
        <v>1</v>
      </c>
      <c r="G87" s="48">
        <f>AVERAGE('26.09 KYALIWAJALA-KIRA-24h'!G87,'28.09 KYALIWAJALA-KIRA-24h'!G87)</f>
        <v>0</v>
      </c>
      <c r="H87" s="48">
        <f>AVERAGE('26.09 KYALIWAJALA-KIRA-24h'!H87,'28.09 KYALIWAJALA-KIRA-24h'!H87)</f>
        <v>0</v>
      </c>
      <c r="I87" s="48">
        <f>AVERAGE('26.09 KYALIWAJALA-KIRA-24h'!I87,'28.09 KYALIWAJALA-KIRA-24h'!I87)</f>
        <v>0.5</v>
      </c>
      <c r="J87" s="48">
        <f>AVERAGE('26.09 KYALIWAJALA-KIRA-24h'!J87,'28.09 KYALIWAJALA-KIRA-24h'!J87)</f>
        <v>0.5</v>
      </c>
      <c r="K87" s="48">
        <f>AVERAGE('26.09 KYALIWAJALA-KIRA-24h'!K87,'28.09 KYALIWAJALA-KIRA-24h'!K87)</f>
        <v>0</v>
      </c>
      <c r="L87" s="48">
        <f>AVERAGE('26.09 KYALIWAJALA-KIRA-24h'!L87,'28.09 KYALIWAJALA-KIRA-24h'!L87)</f>
        <v>0.5</v>
      </c>
      <c r="M87" s="48">
        <f>AVERAGE('26.09 KYALIWAJALA-KIRA-24h'!M87,'28.09 KYALIWAJALA-KIRA-24h'!M87)</f>
        <v>7</v>
      </c>
      <c r="N87" s="48">
        <f>AVERAGE('26.09 KYALIWAJALA-KIRA-24h'!N87,'28.09 KYALIWAJALA-KIRA-24h'!N87)</f>
        <v>0</v>
      </c>
      <c r="O87" s="15">
        <f t="shared" si="35"/>
        <v>19</v>
      </c>
      <c r="P87" s="15">
        <f t="shared" si="36"/>
        <v>26</v>
      </c>
      <c r="R87" s="8"/>
      <c r="T87"/>
    </row>
    <row r="88" spans="2:20" ht="23.1" customHeight="1" x14ac:dyDescent="0.25">
      <c r="B88" s="24" t="s">
        <v>128</v>
      </c>
      <c r="C88" s="48">
        <f>AVERAGE('26.09 KYALIWAJALA-KIRA-24h'!C88,'28.09 KYALIWAJALA-KIRA-24h'!C88)</f>
        <v>11.5</v>
      </c>
      <c r="D88" s="48">
        <f>AVERAGE('26.09 KYALIWAJALA-KIRA-24h'!D88,'28.09 KYALIWAJALA-KIRA-24h'!D88)</f>
        <v>7.5</v>
      </c>
      <c r="E88" s="48">
        <f>AVERAGE('26.09 KYALIWAJALA-KIRA-24h'!E88,'28.09 KYALIWAJALA-KIRA-24h'!E88)</f>
        <v>2.5</v>
      </c>
      <c r="F88" s="48">
        <f>AVERAGE('26.09 KYALIWAJALA-KIRA-24h'!F88,'28.09 KYALIWAJALA-KIRA-24h'!F88)</f>
        <v>0</v>
      </c>
      <c r="G88" s="48">
        <f>AVERAGE('26.09 KYALIWAJALA-KIRA-24h'!G88,'28.09 KYALIWAJALA-KIRA-24h'!G88)</f>
        <v>0</v>
      </c>
      <c r="H88" s="48">
        <f>AVERAGE('26.09 KYALIWAJALA-KIRA-24h'!H88,'28.09 KYALIWAJALA-KIRA-24h'!H88)</f>
        <v>0.5</v>
      </c>
      <c r="I88" s="48">
        <f>AVERAGE('26.09 KYALIWAJALA-KIRA-24h'!I88,'28.09 KYALIWAJALA-KIRA-24h'!I88)</f>
        <v>0.5</v>
      </c>
      <c r="J88" s="48">
        <f>AVERAGE('26.09 KYALIWAJALA-KIRA-24h'!J88,'28.09 KYALIWAJALA-KIRA-24h'!J88)</f>
        <v>0.5</v>
      </c>
      <c r="K88" s="48">
        <f>AVERAGE('26.09 KYALIWAJALA-KIRA-24h'!K88,'28.09 KYALIWAJALA-KIRA-24h'!K88)</f>
        <v>0</v>
      </c>
      <c r="L88" s="48">
        <f>AVERAGE('26.09 KYALIWAJALA-KIRA-24h'!L88,'28.09 KYALIWAJALA-KIRA-24h'!L88)</f>
        <v>0</v>
      </c>
      <c r="M88" s="48">
        <f>AVERAGE('26.09 KYALIWAJALA-KIRA-24h'!M88,'28.09 KYALIWAJALA-KIRA-24h'!M88)</f>
        <v>14.5</v>
      </c>
      <c r="N88" s="48">
        <f>AVERAGE('26.09 KYALIWAJALA-KIRA-24h'!N88,'28.09 KYALIWAJALA-KIRA-24h'!N88)</f>
        <v>0</v>
      </c>
      <c r="O88" s="15">
        <f t="shared" si="35"/>
        <v>23</v>
      </c>
      <c r="P88" s="15">
        <f t="shared" si="36"/>
        <v>37.5</v>
      </c>
      <c r="R88" s="8"/>
      <c r="T88"/>
    </row>
    <row r="89" spans="2:20" ht="23.1" customHeight="1" x14ac:dyDescent="0.25">
      <c r="B89" s="22" t="s">
        <v>129</v>
      </c>
      <c r="C89" s="48">
        <f>AVERAGE('26.09 KYALIWAJALA-KIRA-24h'!C89,'28.09 KYALIWAJALA-KIRA-24h'!C89)</f>
        <v>10.5</v>
      </c>
      <c r="D89" s="48">
        <f>AVERAGE('26.09 KYALIWAJALA-KIRA-24h'!D89,'28.09 KYALIWAJALA-KIRA-24h'!D89)</f>
        <v>2</v>
      </c>
      <c r="E89" s="48">
        <f>AVERAGE('26.09 KYALIWAJALA-KIRA-24h'!E89,'28.09 KYALIWAJALA-KIRA-24h'!E89)</f>
        <v>1</v>
      </c>
      <c r="F89" s="48">
        <f>AVERAGE('26.09 KYALIWAJALA-KIRA-24h'!F89,'28.09 KYALIWAJALA-KIRA-24h'!F89)</f>
        <v>0</v>
      </c>
      <c r="G89" s="48">
        <f>AVERAGE('26.09 KYALIWAJALA-KIRA-24h'!G89,'28.09 KYALIWAJALA-KIRA-24h'!G89)</f>
        <v>0</v>
      </c>
      <c r="H89" s="48">
        <f>AVERAGE('26.09 KYALIWAJALA-KIRA-24h'!H89,'28.09 KYALIWAJALA-KIRA-24h'!H89)</f>
        <v>0</v>
      </c>
      <c r="I89" s="48">
        <f>AVERAGE('26.09 KYALIWAJALA-KIRA-24h'!I89,'28.09 KYALIWAJALA-KIRA-24h'!I89)</f>
        <v>0.5</v>
      </c>
      <c r="J89" s="48">
        <f>AVERAGE('26.09 KYALIWAJALA-KIRA-24h'!J89,'28.09 KYALIWAJALA-KIRA-24h'!J89)</f>
        <v>2</v>
      </c>
      <c r="K89" s="48">
        <f>AVERAGE('26.09 KYALIWAJALA-KIRA-24h'!K89,'28.09 KYALIWAJALA-KIRA-24h'!K89)</f>
        <v>0</v>
      </c>
      <c r="L89" s="48">
        <f>AVERAGE('26.09 KYALIWAJALA-KIRA-24h'!L89,'28.09 KYALIWAJALA-KIRA-24h'!L89)</f>
        <v>0</v>
      </c>
      <c r="M89" s="48">
        <f>AVERAGE('26.09 KYALIWAJALA-KIRA-24h'!M89,'28.09 KYALIWAJALA-KIRA-24h'!M89)</f>
        <v>5</v>
      </c>
      <c r="N89" s="48">
        <f>AVERAGE('26.09 KYALIWAJALA-KIRA-24h'!N89,'28.09 KYALIWAJALA-KIRA-24h'!N89)</f>
        <v>0</v>
      </c>
      <c r="O89" s="15">
        <f t="shared" si="35"/>
        <v>16</v>
      </c>
      <c r="P89" s="15">
        <f t="shared" si="36"/>
        <v>21</v>
      </c>
      <c r="R89" s="8"/>
      <c r="T89"/>
    </row>
    <row r="90" spans="2:20" ht="23.1" customHeight="1" x14ac:dyDescent="0.25">
      <c r="B90" s="23" t="s">
        <v>130</v>
      </c>
      <c r="C90" s="48">
        <f>AVERAGE('26.09 KYALIWAJALA-KIRA-24h'!C90,'28.09 KYALIWAJALA-KIRA-24h'!C90)</f>
        <v>7</v>
      </c>
      <c r="D90" s="48">
        <f>AVERAGE('26.09 KYALIWAJALA-KIRA-24h'!D90,'28.09 KYALIWAJALA-KIRA-24h'!D90)</f>
        <v>1.5</v>
      </c>
      <c r="E90" s="48">
        <f>AVERAGE('26.09 KYALIWAJALA-KIRA-24h'!E90,'28.09 KYALIWAJALA-KIRA-24h'!E90)</f>
        <v>0</v>
      </c>
      <c r="F90" s="48">
        <f>AVERAGE('26.09 KYALIWAJALA-KIRA-24h'!F90,'28.09 KYALIWAJALA-KIRA-24h'!F90)</f>
        <v>0</v>
      </c>
      <c r="G90" s="48">
        <f>AVERAGE('26.09 KYALIWAJALA-KIRA-24h'!G90,'28.09 KYALIWAJALA-KIRA-24h'!G90)</f>
        <v>0</v>
      </c>
      <c r="H90" s="48">
        <f>AVERAGE('26.09 KYALIWAJALA-KIRA-24h'!H90,'28.09 KYALIWAJALA-KIRA-24h'!H90)</f>
        <v>0</v>
      </c>
      <c r="I90" s="48">
        <f>AVERAGE('26.09 KYALIWAJALA-KIRA-24h'!I90,'28.09 KYALIWAJALA-KIRA-24h'!I90)</f>
        <v>0</v>
      </c>
      <c r="J90" s="48">
        <f>AVERAGE('26.09 KYALIWAJALA-KIRA-24h'!J90,'28.09 KYALIWAJALA-KIRA-24h'!J90)</f>
        <v>0</v>
      </c>
      <c r="K90" s="48">
        <f>AVERAGE('26.09 KYALIWAJALA-KIRA-24h'!K90,'28.09 KYALIWAJALA-KIRA-24h'!K90)</f>
        <v>0</v>
      </c>
      <c r="L90" s="48">
        <f>AVERAGE('26.09 KYALIWAJALA-KIRA-24h'!L90,'28.09 KYALIWAJALA-KIRA-24h'!L90)</f>
        <v>0</v>
      </c>
      <c r="M90" s="48">
        <f>AVERAGE('26.09 KYALIWAJALA-KIRA-24h'!M90,'28.09 KYALIWAJALA-KIRA-24h'!M90)</f>
        <v>8.5</v>
      </c>
      <c r="N90" s="48">
        <f>AVERAGE('26.09 KYALIWAJALA-KIRA-24h'!N90,'28.09 KYALIWAJALA-KIRA-24h'!N90)</f>
        <v>0</v>
      </c>
      <c r="O90" s="15">
        <f t="shared" si="35"/>
        <v>8.5</v>
      </c>
      <c r="P90" s="15">
        <f t="shared" si="36"/>
        <v>17</v>
      </c>
      <c r="R90" s="8"/>
      <c r="T90"/>
    </row>
    <row r="91" spans="2:20" ht="23.1" customHeight="1" x14ac:dyDescent="0.25">
      <c r="B91" s="22" t="s">
        <v>131</v>
      </c>
      <c r="C91" s="48">
        <f>AVERAGE('26.09 KYALIWAJALA-KIRA-24h'!C91,'28.09 KYALIWAJALA-KIRA-24h'!C91)</f>
        <v>6</v>
      </c>
      <c r="D91" s="48">
        <f>AVERAGE('26.09 KYALIWAJALA-KIRA-24h'!D91,'28.09 KYALIWAJALA-KIRA-24h'!D91)</f>
        <v>2</v>
      </c>
      <c r="E91" s="48">
        <f>AVERAGE('26.09 KYALIWAJALA-KIRA-24h'!E91,'28.09 KYALIWAJALA-KIRA-24h'!E91)</f>
        <v>0.5</v>
      </c>
      <c r="F91" s="48">
        <f>AVERAGE('26.09 KYALIWAJALA-KIRA-24h'!F91,'28.09 KYALIWAJALA-KIRA-24h'!F91)</f>
        <v>0</v>
      </c>
      <c r="G91" s="48">
        <f>AVERAGE('26.09 KYALIWAJALA-KIRA-24h'!G91,'28.09 KYALIWAJALA-KIRA-24h'!G91)</f>
        <v>0</v>
      </c>
      <c r="H91" s="48">
        <f>AVERAGE('26.09 KYALIWAJALA-KIRA-24h'!H91,'28.09 KYALIWAJALA-KIRA-24h'!H91)</f>
        <v>0</v>
      </c>
      <c r="I91" s="48">
        <f>AVERAGE('26.09 KYALIWAJALA-KIRA-24h'!I91,'28.09 KYALIWAJALA-KIRA-24h'!I91)</f>
        <v>0</v>
      </c>
      <c r="J91" s="48">
        <f>AVERAGE('26.09 KYALIWAJALA-KIRA-24h'!J91,'28.09 KYALIWAJALA-KIRA-24h'!J91)</f>
        <v>0.5</v>
      </c>
      <c r="K91" s="48">
        <f>AVERAGE('26.09 KYALIWAJALA-KIRA-24h'!K91,'28.09 KYALIWAJALA-KIRA-24h'!K91)</f>
        <v>0</v>
      </c>
      <c r="L91" s="48">
        <f>AVERAGE('26.09 KYALIWAJALA-KIRA-24h'!L91,'28.09 KYALIWAJALA-KIRA-24h'!L91)</f>
        <v>0</v>
      </c>
      <c r="M91" s="48">
        <f>AVERAGE('26.09 KYALIWAJALA-KIRA-24h'!M91,'28.09 KYALIWAJALA-KIRA-24h'!M91)</f>
        <v>11</v>
      </c>
      <c r="N91" s="48">
        <f>AVERAGE('26.09 KYALIWAJALA-KIRA-24h'!N91,'28.09 KYALIWAJALA-KIRA-24h'!N91)</f>
        <v>0</v>
      </c>
      <c r="O91" s="15">
        <f t="shared" si="35"/>
        <v>9</v>
      </c>
      <c r="P91" s="15">
        <f t="shared" si="36"/>
        <v>20</v>
      </c>
      <c r="R91" s="8"/>
      <c r="T91"/>
    </row>
    <row r="92" spans="2:20" ht="23.1" customHeight="1" x14ac:dyDescent="0.25">
      <c r="B92" s="24" t="s">
        <v>132</v>
      </c>
      <c r="C92" s="48">
        <f>AVERAGE('26.09 KYALIWAJALA-KIRA-24h'!C92,'28.09 KYALIWAJALA-KIRA-24h'!C92)</f>
        <v>7</v>
      </c>
      <c r="D92" s="48">
        <f>AVERAGE('26.09 KYALIWAJALA-KIRA-24h'!D92,'28.09 KYALIWAJALA-KIRA-24h'!D92)</f>
        <v>8</v>
      </c>
      <c r="E92" s="48">
        <f>AVERAGE('26.09 KYALIWAJALA-KIRA-24h'!E92,'28.09 KYALIWAJALA-KIRA-24h'!E92)</f>
        <v>1</v>
      </c>
      <c r="F92" s="48">
        <f>AVERAGE('26.09 KYALIWAJALA-KIRA-24h'!F92,'28.09 KYALIWAJALA-KIRA-24h'!F92)</f>
        <v>1</v>
      </c>
      <c r="G92" s="48">
        <f>AVERAGE('26.09 KYALIWAJALA-KIRA-24h'!G92,'28.09 KYALIWAJALA-KIRA-24h'!G92)</f>
        <v>0</v>
      </c>
      <c r="H92" s="48">
        <f>AVERAGE('26.09 KYALIWAJALA-KIRA-24h'!H92,'28.09 KYALIWAJALA-KIRA-24h'!H92)</f>
        <v>0</v>
      </c>
      <c r="I92" s="48">
        <f>AVERAGE('26.09 KYALIWAJALA-KIRA-24h'!I92,'28.09 KYALIWAJALA-KIRA-24h'!I92)</f>
        <v>1.5</v>
      </c>
      <c r="J92" s="48">
        <f>AVERAGE('26.09 KYALIWAJALA-KIRA-24h'!J92,'28.09 KYALIWAJALA-KIRA-24h'!J92)</f>
        <v>0.5</v>
      </c>
      <c r="K92" s="48">
        <f>AVERAGE('26.09 KYALIWAJALA-KIRA-24h'!K92,'28.09 KYALIWAJALA-KIRA-24h'!K92)</f>
        <v>0</v>
      </c>
      <c r="L92" s="48">
        <f>AVERAGE('26.09 KYALIWAJALA-KIRA-24h'!L92,'28.09 KYALIWAJALA-KIRA-24h'!L92)</f>
        <v>0</v>
      </c>
      <c r="M92" s="48">
        <f>AVERAGE('26.09 KYALIWAJALA-KIRA-24h'!M92,'28.09 KYALIWAJALA-KIRA-24h'!M92)</f>
        <v>12.5</v>
      </c>
      <c r="N92" s="48">
        <f>AVERAGE('26.09 KYALIWAJALA-KIRA-24h'!N92,'28.09 KYALIWAJALA-KIRA-24h'!N92)</f>
        <v>0</v>
      </c>
      <c r="O92" s="15">
        <f t="shared" si="35"/>
        <v>19</v>
      </c>
      <c r="P92" s="15">
        <f t="shared" si="36"/>
        <v>31.5</v>
      </c>
      <c r="R92" s="8"/>
      <c r="T92"/>
    </row>
    <row r="93" spans="2:20" ht="23.1" customHeight="1" x14ac:dyDescent="0.25">
      <c r="B93" s="22" t="s">
        <v>133</v>
      </c>
      <c r="C93" s="48">
        <f>AVERAGE('26.09 KYALIWAJALA-KIRA-24h'!C93,'28.09 KYALIWAJALA-KIRA-24h'!C93)</f>
        <v>9</v>
      </c>
      <c r="D93" s="48">
        <f>AVERAGE('26.09 KYALIWAJALA-KIRA-24h'!D93,'28.09 KYALIWAJALA-KIRA-24h'!D93)</f>
        <v>5.5</v>
      </c>
      <c r="E93" s="48">
        <f>AVERAGE('26.09 KYALIWAJALA-KIRA-24h'!E93,'28.09 KYALIWAJALA-KIRA-24h'!E93)</f>
        <v>3.5</v>
      </c>
      <c r="F93" s="48">
        <f>AVERAGE('26.09 KYALIWAJALA-KIRA-24h'!F93,'28.09 KYALIWAJALA-KIRA-24h'!F93)</f>
        <v>1</v>
      </c>
      <c r="G93" s="48">
        <f>AVERAGE('26.09 KYALIWAJALA-KIRA-24h'!G93,'28.09 KYALIWAJALA-KIRA-24h'!G93)</f>
        <v>0</v>
      </c>
      <c r="H93" s="48">
        <f>AVERAGE('26.09 KYALIWAJALA-KIRA-24h'!H93,'28.09 KYALIWAJALA-KIRA-24h'!H93)</f>
        <v>0</v>
      </c>
      <c r="I93" s="48">
        <f>AVERAGE('26.09 KYALIWAJALA-KIRA-24h'!I93,'28.09 KYALIWAJALA-KIRA-24h'!I93)</f>
        <v>0</v>
      </c>
      <c r="J93" s="48">
        <f>AVERAGE('26.09 KYALIWAJALA-KIRA-24h'!J93,'28.09 KYALIWAJALA-KIRA-24h'!J93)</f>
        <v>0.5</v>
      </c>
      <c r="K93" s="48">
        <f>AVERAGE('26.09 KYALIWAJALA-KIRA-24h'!K93,'28.09 KYALIWAJALA-KIRA-24h'!K93)</f>
        <v>0</v>
      </c>
      <c r="L93" s="48">
        <f>AVERAGE('26.09 KYALIWAJALA-KIRA-24h'!L93,'28.09 KYALIWAJALA-KIRA-24h'!L93)</f>
        <v>0</v>
      </c>
      <c r="M93" s="48">
        <f>AVERAGE('26.09 KYALIWAJALA-KIRA-24h'!M93,'28.09 KYALIWAJALA-KIRA-24h'!M93)</f>
        <v>13.5</v>
      </c>
      <c r="N93" s="48">
        <f>AVERAGE('26.09 KYALIWAJALA-KIRA-24h'!N93,'28.09 KYALIWAJALA-KIRA-24h'!N93)</f>
        <v>0</v>
      </c>
      <c r="O93" s="15">
        <f t="shared" si="35"/>
        <v>19.5</v>
      </c>
      <c r="P93" s="15">
        <f t="shared" si="36"/>
        <v>33</v>
      </c>
      <c r="R93" s="8"/>
      <c r="T93"/>
    </row>
    <row r="94" spans="2:20" ht="23.1" customHeight="1" x14ac:dyDescent="0.25">
      <c r="B94" s="23" t="s">
        <v>134</v>
      </c>
      <c r="C94" s="48">
        <f>AVERAGE('26.09 KYALIWAJALA-KIRA-24h'!C94,'28.09 KYALIWAJALA-KIRA-24h'!C94)</f>
        <v>5.5</v>
      </c>
      <c r="D94" s="48">
        <f>AVERAGE('26.09 KYALIWAJALA-KIRA-24h'!D94,'28.09 KYALIWAJALA-KIRA-24h'!D94)</f>
        <v>4.5</v>
      </c>
      <c r="E94" s="48">
        <f>AVERAGE('26.09 KYALIWAJALA-KIRA-24h'!E94,'28.09 KYALIWAJALA-KIRA-24h'!E94)</f>
        <v>1.5</v>
      </c>
      <c r="F94" s="48">
        <f>AVERAGE('26.09 KYALIWAJALA-KIRA-24h'!F94,'28.09 KYALIWAJALA-KIRA-24h'!F94)</f>
        <v>2.5</v>
      </c>
      <c r="G94" s="48">
        <f>AVERAGE('26.09 KYALIWAJALA-KIRA-24h'!G94,'28.09 KYALIWAJALA-KIRA-24h'!G94)</f>
        <v>0</v>
      </c>
      <c r="H94" s="48">
        <f>AVERAGE('26.09 KYALIWAJALA-KIRA-24h'!H94,'28.09 KYALIWAJALA-KIRA-24h'!H94)</f>
        <v>0</v>
      </c>
      <c r="I94" s="48">
        <f>AVERAGE('26.09 KYALIWAJALA-KIRA-24h'!I94,'28.09 KYALIWAJALA-KIRA-24h'!I94)</f>
        <v>0.5</v>
      </c>
      <c r="J94" s="48">
        <f>AVERAGE('26.09 KYALIWAJALA-KIRA-24h'!J94,'28.09 KYALIWAJALA-KIRA-24h'!J94)</f>
        <v>0</v>
      </c>
      <c r="K94" s="48">
        <f>AVERAGE('26.09 KYALIWAJALA-KIRA-24h'!K94,'28.09 KYALIWAJALA-KIRA-24h'!K94)</f>
        <v>0</v>
      </c>
      <c r="L94" s="48">
        <f>AVERAGE('26.09 KYALIWAJALA-KIRA-24h'!L94,'28.09 KYALIWAJALA-KIRA-24h'!L94)</f>
        <v>0</v>
      </c>
      <c r="M94" s="48">
        <f>AVERAGE('26.09 KYALIWAJALA-KIRA-24h'!M94,'28.09 KYALIWAJALA-KIRA-24h'!M94)</f>
        <v>16</v>
      </c>
      <c r="N94" s="48">
        <f>AVERAGE('26.09 KYALIWAJALA-KIRA-24h'!N94,'28.09 KYALIWAJALA-KIRA-24h'!N94)</f>
        <v>0</v>
      </c>
      <c r="O94" s="15">
        <f t="shared" si="35"/>
        <v>14.5</v>
      </c>
      <c r="P94" s="15">
        <f t="shared" si="36"/>
        <v>30.5</v>
      </c>
      <c r="R94" s="8"/>
      <c r="T94"/>
    </row>
    <row r="95" spans="2:20" ht="23.1" customHeight="1" x14ac:dyDescent="0.25">
      <c r="B95" s="22" t="s">
        <v>135</v>
      </c>
      <c r="C95" s="48">
        <f>AVERAGE('26.09 KYALIWAJALA-KIRA-24h'!C95,'28.09 KYALIWAJALA-KIRA-24h'!C95)</f>
        <v>10.5</v>
      </c>
      <c r="D95" s="48">
        <f>AVERAGE('26.09 KYALIWAJALA-KIRA-24h'!D95,'28.09 KYALIWAJALA-KIRA-24h'!D95)</f>
        <v>3</v>
      </c>
      <c r="E95" s="48">
        <f>AVERAGE('26.09 KYALIWAJALA-KIRA-24h'!E95,'28.09 KYALIWAJALA-KIRA-24h'!E95)</f>
        <v>0</v>
      </c>
      <c r="F95" s="48">
        <f>AVERAGE('26.09 KYALIWAJALA-KIRA-24h'!F95,'28.09 KYALIWAJALA-KIRA-24h'!F95)</f>
        <v>1.5</v>
      </c>
      <c r="G95" s="48">
        <f>AVERAGE('26.09 KYALIWAJALA-KIRA-24h'!G95,'28.09 KYALIWAJALA-KIRA-24h'!G95)</f>
        <v>0</v>
      </c>
      <c r="H95" s="48">
        <f>AVERAGE('26.09 KYALIWAJALA-KIRA-24h'!H95,'28.09 KYALIWAJALA-KIRA-24h'!H95)</f>
        <v>0</v>
      </c>
      <c r="I95" s="48">
        <f>AVERAGE('26.09 KYALIWAJALA-KIRA-24h'!I95,'28.09 KYALIWAJALA-KIRA-24h'!I95)</f>
        <v>0</v>
      </c>
      <c r="J95" s="48">
        <f>AVERAGE('26.09 KYALIWAJALA-KIRA-24h'!J95,'28.09 KYALIWAJALA-KIRA-24h'!J95)</f>
        <v>0</v>
      </c>
      <c r="K95" s="48">
        <f>AVERAGE('26.09 KYALIWAJALA-KIRA-24h'!K95,'28.09 KYALIWAJALA-KIRA-24h'!K95)</f>
        <v>0</v>
      </c>
      <c r="L95" s="48">
        <f>AVERAGE('26.09 KYALIWAJALA-KIRA-24h'!L95,'28.09 KYALIWAJALA-KIRA-24h'!L95)</f>
        <v>0</v>
      </c>
      <c r="M95" s="48">
        <f>AVERAGE('26.09 KYALIWAJALA-KIRA-24h'!M95,'28.09 KYALIWAJALA-KIRA-24h'!M95)</f>
        <v>11.5</v>
      </c>
      <c r="N95" s="48">
        <f>AVERAGE('26.09 KYALIWAJALA-KIRA-24h'!N95,'28.09 KYALIWAJALA-KIRA-24h'!N95)</f>
        <v>0</v>
      </c>
      <c r="O95" s="15">
        <f t="shared" si="35"/>
        <v>15</v>
      </c>
      <c r="P95" s="15">
        <f t="shared" si="36"/>
        <v>26.5</v>
      </c>
      <c r="R95" s="8"/>
      <c r="T95"/>
    </row>
    <row r="96" spans="2:20" ht="23.1" customHeight="1" x14ac:dyDescent="0.25">
      <c r="B96" s="24" t="s">
        <v>136</v>
      </c>
      <c r="C96" s="48">
        <f>AVERAGE('26.09 KYALIWAJALA-KIRA-24h'!C96,'28.09 KYALIWAJALA-KIRA-24h'!C96)</f>
        <v>10.5</v>
      </c>
      <c r="D96" s="48">
        <f>AVERAGE('26.09 KYALIWAJALA-KIRA-24h'!D96,'28.09 KYALIWAJALA-KIRA-24h'!D96)</f>
        <v>4.5</v>
      </c>
      <c r="E96" s="48">
        <f>AVERAGE('26.09 KYALIWAJALA-KIRA-24h'!E96,'28.09 KYALIWAJALA-KIRA-24h'!E96)</f>
        <v>2</v>
      </c>
      <c r="F96" s="48">
        <f>AVERAGE('26.09 KYALIWAJALA-KIRA-24h'!F96,'28.09 KYALIWAJALA-KIRA-24h'!F96)</f>
        <v>1</v>
      </c>
      <c r="G96" s="48">
        <f>AVERAGE('26.09 KYALIWAJALA-KIRA-24h'!G96,'28.09 KYALIWAJALA-KIRA-24h'!G96)</f>
        <v>0</v>
      </c>
      <c r="H96" s="48">
        <f>AVERAGE('26.09 KYALIWAJALA-KIRA-24h'!H96,'28.09 KYALIWAJALA-KIRA-24h'!H96)</f>
        <v>0</v>
      </c>
      <c r="I96" s="48">
        <f>AVERAGE('26.09 KYALIWAJALA-KIRA-24h'!I96,'28.09 KYALIWAJALA-KIRA-24h'!I96)</f>
        <v>0</v>
      </c>
      <c r="J96" s="48">
        <f>AVERAGE('26.09 KYALIWAJALA-KIRA-24h'!J96,'28.09 KYALIWAJALA-KIRA-24h'!J96)</f>
        <v>0.5</v>
      </c>
      <c r="K96" s="48">
        <f>AVERAGE('26.09 KYALIWAJALA-KIRA-24h'!K96,'28.09 KYALIWAJALA-KIRA-24h'!K96)</f>
        <v>0</v>
      </c>
      <c r="L96" s="48">
        <f>AVERAGE('26.09 KYALIWAJALA-KIRA-24h'!L96,'28.09 KYALIWAJALA-KIRA-24h'!L96)</f>
        <v>0</v>
      </c>
      <c r="M96" s="48">
        <f>AVERAGE('26.09 KYALIWAJALA-KIRA-24h'!M96,'28.09 KYALIWAJALA-KIRA-24h'!M96)</f>
        <v>13</v>
      </c>
      <c r="N96" s="48">
        <f>AVERAGE('26.09 KYALIWAJALA-KIRA-24h'!N96,'28.09 KYALIWAJALA-KIRA-24h'!N96)</f>
        <v>0</v>
      </c>
      <c r="O96" s="15">
        <f t="shared" si="35"/>
        <v>18.5</v>
      </c>
      <c r="P96" s="15">
        <f t="shared" si="36"/>
        <v>31.5</v>
      </c>
      <c r="R96" s="8"/>
      <c r="T96"/>
    </row>
    <row r="97" spans="2:20" ht="23.1" customHeight="1" x14ac:dyDescent="0.25">
      <c r="B97" s="22" t="s">
        <v>137</v>
      </c>
      <c r="C97" s="48">
        <f>AVERAGE('26.09 KYALIWAJALA-KIRA-24h'!C97,'28.09 KYALIWAJALA-KIRA-24h'!C97)</f>
        <v>13</v>
      </c>
      <c r="D97" s="48">
        <f>AVERAGE('26.09 KYALIWAJALA-KIRA-24h'!D97,'28.09 KYALIWAJALA-KIRA-24h'!D97)</f>
        <v>5.5</v>
      </c>
      <c r="E97" s="48">
        <f>AVERAGE('26.09 KYALIWAJALA-KIRA-24h'!E97,'28.09 KYALIWAJALA-KIRA-24h'!E97)</f>
        <v>1.5</v>
      </c>
      <c r="F97" s="48">
        <f>AVERAGE('26.09 KYALIWAJALA-KIRA-24h'!F97,'28.09 KYALIWAJALA-KIRA-24h'!F97)</f>
        <v>0</v>
      </c>
      <c r="G97" s="48">
        <f>AVERAGE('26.09 KYALIWAJALA-KIRA-24h'!G97,'28.09 KYALIWAJALA-KIRA-24h'!G97)</f>
        <v>0</v>
      </c>
      <c r="H97" s="48">
        <f>AVERAGE('26.09 KYALIWAJALA-KIRA-24h'!H97,'28.09 KYALIWAJALA-KIRA-24h'!H97)</f>
        <v>0</v>
      </c>
      <c r="I97" s="48">
        <f>AVERAGE('26.09 KYALIWAJALA-KIRA-24h'!I97,'28.09 KYALIWAJALA-KIRA-24h'!I97)</f>
        <v>0.5</v>
      </c>
      <c r="J97" s="48">
        <f>AVERAGE('26.09 KYALIWAJALA-KIRA-24h'!J97,'28.09 KYALIWAJALA-KIRA-24h'!J97)</f>
        <v>0</v>
      </c>
      <c r="K97" s="48">
        <f>AVERAGE('26.09 KYALIWAJALA-KIRA-24h'!K97,'28.09 KYALIWAJALA-KIRA-24h'!K97)</f>
        <v>0</v>
      </c>
      <c r="L97" s="48">
        <f>AVERAGE('26.09 KYALIWAJALA-KIRA-24h'!L97,'28.09 KYALIWAJALA-KIRA-24h'!L97)</f>
        <v>0</v>
      </c>
      <c r="M97" s="48">
        <f>AVERAGE('26.09 KYALIWAJALA-KIRA-24h'!M97,'28.09 KYALIWAJALA-KIRA-24h'!M97)</f>
        <v>14.5</v>
      </c>
      <c r="N97" s="48">
        <f>AVERAGE('26.09 KYALIWAJALA-KIRA-24h'!N97,'28.09 KYALIWAJALA-KIRA-24h'!N97)</f>
        <v>0</v>
      </c>
      <c r="O97" s="15">
        <f t="shared" si="35"/>
        <v>20.5</v>
      </c>
      <c r="P97" s="15">
        <f t="shared" si="36"/>
        <v>35</v>
      </c>
      <c r="R97" s="8"/>
      <c r="T97"/>
    </row>
    <row r="98" spans="2:20" ht="23.1" customHeight="1" x14ac:dyDescent="0.25">
      <c r="B98" s="23" t="s">
        <v>138</v>
      </c>
      <c r="C98" s="48">
        <f>AVERAGE('26.09 KYALIWAJALA-KIRA-24h'!C98,'28.09 KYALIWAJALA-KIRA-24h'!C98)</f>
        <v>10.5</v>
      </c>
      <c r="D98" s="48">
        <f>AVERAGE('26.09 KYALIWAJALA-KIRA-24h'!D98,'28.09 KYALIWAJALA-KIRA-24h'!D98)</f>
        <v>4.5</v>
      </c>
      <c r="E98" s="48">
        <f>AVERAGE('26.09 KYALIWAJALA-KIRA-24h'!E98,'28.09 KYALIWAJALA-KIRA-24h'!E98)</f>
        <v>1</v>
      </c>
      <c r="F98" s="48">
        <f>AVERAGE('26.09 KYALIWAJALA-KIRA-24h'!F98,'28.09 KYALIWAJALA-KIRA-24h'!F98)</f>
        <v>1</v>
      </c>
      <c r="G98" s="48">
        <f>AVERAGE('26.09 KYALIWAJALA-KIRA-24h'!G98,'28.09 KYALIWAJALA-KIRA-24h'!G98)</f>
        <v>0</v>
      </c>
      <c r="H98" s="48">
        <f>AVERAGE('26.09 KYALIWAJALA-KIRA-24h'!H98,'28.09 KYALIWAJALA-KIRA-24h'!H98)</f>
        <v>0</v>
      </c>
      <c r="I98" s="48">
        <f>AVERAGE('26.09 KYALIWAJALA-KIRA-24h'!I98,'28.09 KYALIWAJALA-KIRA-24h'!I98)</f>
        <v>0.5</v>
      </c>
      <c r="J98" s="48">
        <f>AVERAGE('26.09 KYALIWAJALA-KIRA-24h'!J98,'28.09 KYALIWAJALA-KIRA-24h'!J98)</f>
        <v>0</v>
      </c>
      <c r="K98" s="48">
        <f>AVERAGE('26.09 KYALIWAJALA-KIRA-24h'!K98,'28.09 KYALIWAJALA-KIRA-24h'!K98)</f>
        <v>1</v>
      </c>
      <c r="L98" s="48">
        <f>AVERAGE('26.09 KYALIWAJALA-KIRA-24h'!L98,'28.09 KYALIWAJALA-KIRA-24h'!L98)</f>
        <v>0</v>
      </c>
      <c r="M98" s="48">
        <f>AVERAGE('26.09 KYALIWAJALA-KIRA-24h'!M98,'28.09 KYALIWAJALA-KIRA-24h'!M98)</f>
        <v>15.5</v>
      </c>
      <c r="N98" s="48">
        <f>AVERAGE('26.09 KYALIWAJALA-KIRA-24h'!N98,'28.09 KYALIWAJALA-KIRA-24h'!N98)</f>
        <v>0</v>
      </c>
      <c r="O98" s="15">
        <f t="shared" si="35"/>
        <v>18.5</v>
      </c>
      <c r="P98" s="15">
        <f t="shared" si="36"/>
        <v>34</v>
      </c>
      <c r="R98" s="8"/>
      <c r="T98"/>
    </row>
    <row r="99" spans="2:20" ht="23.1" customHeight="1" x14ac:dyDescent="0.25">
      <c r="B99" s="22" t="s">
        <v>139</v>
      </c>
      <c r="C99" s="48">
        <f>AVERAGE('26.09 KYALIWAJALA-KIRA-24h'!C99,'28.09 KYALIWAJALA-KIRA-24h'!C99)</f>
        <v>10.5</v>
      </c>
      <c r="D99" s="48">
        <f>AVERAGE('26.09 KYALIWAJALA-KIRA-24h'!D99,'28.09 KYALIWAJALA-KIRA-24h'!D99)</f>
        <v>3.5</v>
      </c>
      <c r="E99" s="48">
        <f>AVERAGE('26.09 KYALIWAJALA-KIRA-24h'!E99,'28.09 KYALIWAJALA-KIRA-24h'!E99)</f>
        <v>2</v>
      </c>
      <c r="F99" s="48">
        <f>AVERAGE('26.09 KYALIWAJALA-KIRA-24h'!F99,'28.09 KYALIWAJALA-KIRA-24h'!F99)</f>
        <v>1.5</v>
      </c>
      <c r="G99" s="48">
        <f>AVERAGE('26.09 KYALIWAJALA-KIRA-24h'!G99,'28.09 KYALIWAJALA-KIRA-24h'!G99)</f>
        <v>0</v>
      </c>
      <c r="H99" s="48">
        <f>AVERAGE('26.09 KYALIWAJALA-KIRA-24h'!H99,'28.09 KYALIWAJALA-KIRA-24h'!H99)</f>
        <v>0</v>
      </c>
      <c r="I99" s="48">
        <f>AVERAGE('26.09 KYALIWAJALA-KIRA-24h'!I99,'28.09 KYALIWAJALA-KIRA-24h'!I99)</f>
        <v>0</v>
      </c>
      <c r="J99" s="48">
        <f>AVERAGE('26.09 KYALIWAJALA-KIRA-24h'!J99,'28.09 KYALIWAJALA-KIRA-24h'!J99)</f>
        <v>0.5</v>
      </c>
      <c r="K99" s="48">
        <f>AVERAGE('26.09 KYALIWAJALA-KIRA-24h'!K99,'28.09 KYALIWAJALA-KIRA-24h'!K99)</f>
        <v>0.5</v>
      </c>
      <c r="L99" s="48">
        <f>AVERAGE('26.09 KYALIWAJALA-KIRA-24h'!L99,'28.09 KYALIWAJALA-KIRA-24h'!L99)</f>
        <v>0</v>
      </c>
      <c r="M99" s="48">
        <f>AVERAGE('26.09 KYALIWAJALA-KIRA-24h'!M99,'28.09 KYALIWAJALA-KIRA-24h'!M99)</f>
        <v>13.5</v>
      </c>
      <c r="N99" s="48">
        <f>AVERAGE('26.09 KYALIWAJALA-KIRA-24h'!N99,'28.09 KYALIWAJALA-KIRA-24h'!N99)</f>
        <v>0</v>
      </c>
      <c r="O99" s="15">
        <f t="shared" si="35"/>
        <v>18.5</v>
      </c>
      <c r="P99" s="15">
        <f t="shared" si="36"/>
        <v>32</v>
      </c>
      <c r="R99" s="8"/>
      <c r="T99"/>
    </row>
    <row r="100" spans="2:20" ht="23.1" customHeight="1" x14ac:dyDescent="0.25">
      <c r="B100" s="24" t="s">
        <v>140</v>
      </c>
      <c r="C100" s="48">
        <f>AVERAGE('26.09 KYALIWAJALA-KIRA-24h'!C100,'28.09 KYALIWAJALA-KIRA-24h'!C100)</f>
        <v>8</v>
      </c>
      <c r="D100" s="48">
        <f>AVERAGE('26.09 KYALIWAJALA-KIRA-24h'!D100,'28.09 KYALIWAJALA-KIRA-24h'!D100)</f>
        <v>5</v>
      </c>
      <c r="E100" s="48">
        <f>AVERAGE('26.09 KYALIWAJALA-KIRA-24h'!E100,'28.09 KYALIWAJALA-KIRA-24h'!E100)</f>
        <v>3.5</v>
      </c>
      <c r="F100" s="48">
        <f>AVERAGE('26.09 KYALIWAJALA-KIRA-24h'!F100,'28.09 KYALIWAJALA-KIRA-24h'!F100)</f>
        <v>2</v>
      </c>
      <c r="G100" s="48">
        <f>AVERAGE('26.09 KYALIWAJALA-KIRA-24h'!G100,'28.09 KYALIWAJALA-KIRA-24h'!G100)</f>
        <v>0</v>
      </c>
      <c r="H100" s="48">
        <f>AVERAGE('26.09 KYALIWAJALA-KIRA-24h'!H100,'28.09 KYALIWAJALA-KIRA-24h'!H100)</f>
        <v>0</v>
      </c>
      <c r="I100" s="48">
        <f>AVERAGE('26.09 KYALIWAJALA-KIRA-24h'!I100,'28.09 KYALIWAJALA-KIRA-24h'!I100)</f>
        <v>1.5</v>
      </c>
      <c r="J100" s="48">
        <f>AVERAGE('26.09 KYALIWAJALA-KIRA-24h'!J100,'28.09 KYALIWAJALA-KIRA-24h'!J100)</f>
        <v>0</v>
      </c>
      <c r="K100" s="48">
        <f>AVERAGE('26.09 KYALIWAJALA-KIRA-24h'!K100,'28.09 KYALIWAJALA-KIRA-24h'!K100)</f>
        <v>0</v>
      </c>
      <c r="L100" s="48">
        <f>AVERAGE('26.09 KYALIWAJALA-KIRA-24h'!L100,'28.09 KYALIWAJALA-KIRA-24h'!L100)</f>
        <v>0</v>
      </c>
      <c r="M100" s="48">
        <f>AVERAGE('26.09 KYALIWAJALA-KIRA-24h'!M100,'28.09 KYALIWAJALA-KIRA-24h'!M100)</f>
        <v>11.5</v>
      </c>
      <c r="N100" s="48">
        <f>AVERAGE('26.09 KYALIWAJALA-KIRA-24h'!N100,'28.09 KYALIWAJALA-KIRA-24h'!N100)</f>
        <v>0</v>
      </c>
      <c r="O100" s="15">
        <f t="shared" si="35"/>
        <v>20</v>
      </c>
      <c r="P100" s="15">
        <f t="shared" si="36"/>
        <v>31.5</v>
      </c>
      <c r="R100" s="8"/>
      <c r="T100"/>
    </row>
    <row r="101" spans="2:20" ht="23.1" customHeight="1" x14ac:dyDescent="0.25">
      <c r="B101" s="22" t="s">
        <v>141</v>
      </c>
      <c r="C101" s="48">
        <f>AVERAGE('26.09 KYALIWAJALA-KIRA-24h'!C101,'28.09 KYALIWAJALA-KIRA-24h'!C101)</f>
        <v>13.5</v>
      </c>
      <c r="D101" s="48">
        <f>AVERAGE('26.09 KYALIWAJALA-KIRA-24h'!D101,'28.09 KYALIWAJALA-KIRA-24h'!D101)</f>
        <v>5.5</v>
      </c>
      <c r="E101" s="48">
        <f>AVERAGE('26.09 KYALIWAJALA-KIRA-24h'!E101,'28.09 KYALIWAJALA-KIRA-24h'!E101)</f>
        <v>2.5</v>
      </c>
      <c r="F101" s="48">
        <f>AVERAGE('26.09 KYALIWAJALA-KIRA-24h'!F101,'28.09 KYALIWAJALA-KIRA-24h'!F101)</f>
        <v>1.5</v>
      </c>
      <c r="G101" s="48">
        <f>AVERAGE('26.09 KYALIWAJALA-KIRA-24h'!G101,'28.09 KYALIWAJALA-KIRA-24h'!G101)</f>
        <v>0</v>
      </c>
      <c r="H101" s="48">
        <f>AVERAGE('26.09 KYALIWAJALA-KIRA-24h'!H101,'28.09 KYALIWAJALA-KIRA-24h'!H101)</f>
        <v>0</v>
      </c>
      <c r="I101" s="48">
        <f>AVERAGE('26.09 KYALIWAJALA-KIRA-24h'!I101,'28.09 KYALIWAJALA-KIRA-24h'!I101)</f>
        <v>0.5</v>
      </c>
      <c r="J101" s="48">
        <f>AVERAGE('26.09 KYALIWAJALA-KIRA-24h'!J101,'28.09 KYALIWAJALA-KIRA-24h'!J101)</f>
        <v>2</v>
      </c>
      <c r="K101" s="48">
        <f>AVERAGE('26.09 KYALIWAJALA-KIRA-24h'!K101,'28.09 KYALIWAJALA-KIRA-24h'!K101)</f>
        <v>0</v>
      </c>
      <c r="L101" s="48">
        <f>AVERAGE('26.09 KYALIWAJALA-KIRA-24h'!L101,'28.09 KYALIWAJALA-KIRA-24h'!L101)</f>
        <v>0</v>
      </c>
      <c r="M101" s="48">
        <f>AVERAGE('26.09 KYALIWAJALA-KIRA-24h'!M101,'28.09 KYALIWAJALA-KIRA-24h'!M101)</f>
        <v>13</v>
      </c>
      <c r="N101" s="48">
        <f>AVERAGE('26.09 KYALIWAJALA-KIRA-24h'!N101,'28.09 KYALIWAJALA-KIRA-24h'!N101)</f>
        <v>0</v>
      </c>
      <c r="O101" s="15">
        <f t="shared" si="35"/>
        <v>25.5</v>
      </c>
      <c r="P101" s="15">
        <f t="shared" si="36"/>
        <v>38.5</v>
      </c>
      <c r="R101" s="8"/>
      <c r="T101"/>
    </row>
    <row r="102" spans="2:20" ht="23.1" customHeight="1" x14ac:dyDescent="0.25">
      <c r="B102" s="23" t="s">
        <v>142</v>
      </c>
      <c r="C102" s="48">
        <f>AVERAGE('26.09 KYALIWAJALA-KIRA-24h'!C102,'28.09 KYALIWAJALA-KIRA-24h'!C102)</f>
        <v>11.5</v>
      </c>
      <c r="D102" s="48">
        <f>AVERAGE('26.09 KYALIWAJALA-KIRA-24h'!D102,'28.09 KYALIWAJALA-KIRA-24h'!D102)</f>
        <v>6</v>
      </c>
      <c r="E102" s="48">
        <f>AVERAGE('26.09 KYALIWAJALA-KIRA-24h'!E102,'28.09 KYALIWAJALA-KIRA-24h'!E102)</f>
        <v>1</v>
      </c>
      <c r="F102" s="48">
        <f>AVERAGE('26.09 KYALIWAJALA-KIRA-24h'!F102,'28.09 KYALIWAJALA-KIRA-24h'!F102)</f>
        <v>4.5</v>
      </c>
      <c r="G102" s="48">
        <f>AVERAGE('26.09 KYALIWAJALA-KIRA-24h'!G102,'28.09 KYALIWAJALA-KIRA-24h'!G102)</f>
        <v>0.5</v>
      </c>
      <c r="H102" s="48">
        <f>AVERAGE('26.09 KYALIWAJALA-KIRA-24h'!H102,'28.09 KYALIWAJALA-KIRA-24h'!H102)</f>
        <v>0</v>
      </c>
      <c r="I102" s="48">
        <f>AVERAGE('26.09 KYALIWAJALA-KIRA-24h'!I102,'28.09 KYALIWAJALA-KIRA-24h'!I102)</f>
        <v>2.5</v>
      </c>
      <c r="J102" s="48">
        <f>AVERAGE('26.09 KYALIWAJALA-KIRA-24h'!J102,'28.09 KYALIWAJALA-KIRA-24h'!J102)</f>
        <v>0</v>
      </c>
      <c r="K102" s="48">
        <f>AVERAGE('26.09 KYALIWAJALA-KIRA-24h'!K102,'28.09 KYALIWAJALA-KIRA-24h'!K102)</f>
        <v>0</v>
      </c>
      <c r="L102" s="48">
        <f>AVERAGE('26.09 KYALIWAJALA-KIRA-24h'!L102,'28.09 KYALIWAJALA-KIRA-24h'!L102)</f>
        <v>0</v>
      </c>
      <c r="M102" s="48">
        <f>AVERAGE('26.09 KYALIWAJALA-KIRA-24h'!M102,'28.09 KYALIWAJALA-KIRA-24h'!M102)</f>
        <v>7.5</v>
      </c>
      <c r="N102" s="48">
        <f>AVERAGE('26.09 KYALIWAJALA-KIRA-24h'!N102,'28.09 KYALIWAJALA-KIRA-24h'!N102)</f>
        <v>0</v>
      </c>
      <c r="O102" s="15">
        <f t="shared" si="35"/>
        <v>26</v>
      </c>
      <c r="P102" s="15">
        <f t="shared" si="36"/>
        <v>33.5</v>
      </c>
      <c r="R102" s="8"/>
      <c r="T102"/>
    </row>
    <row r="103" spans="2:20" ht="23.1" customHeight="1" x14ac:dyDescent="0.25">
      <c r="B103" s="22" t="s">
        <v>143</v>
      </c>
      <c r="C103" s="48">
        <f>AVERAGE('26.09 KYALIWAJALA-KIRA-24h'!C103,'28.09 KYALIWAJALA-KIRA-24h'!C103)</f>
        <v>13</v>
      </c>
      <c r="D103" s="48">
        <f>AVERAGE('26.09 KYALIWAJALA-KIRA-24h'!D103,'28.09 KYALIWAJALA-KIRA-24h'!D103)</f>
        <v>9.5</v>
      </c>
      <c r="E103" s="48">
        <f>AVERAGE('26.09 KYALIWAJALA-KIRA-24h'!E103,'28.09 KYALIWAJALA-KIRA-24h'!E103)</f>
        <v>2.5</v>
      </c>
      <c r="F103" s="48">
        <f>AVERAGE('26.09 KYALIWAJALA-KIRA-24h'!F103,'28.09 KYALIWAJALA-KIRA-24h'!F103)</f>
        <v>7.5</v>
      </c>
      <c r="G103" s="48">
        <f>AVERAGE('26.09 KYALIWAJALA-KIRA-24h'!G103,'28.09 KYALIWAJALA-KIRA-24h'!G103)</f>
        <v>1.5</v>
      </c>
      <c r="H103" s="48">
        <f>AVERAGE('26.09 KYALIWAJALA-KIRA-24h'!H103,'28.09 KYALIWAJALA-KIRA-24h'!H103)</f>
        <v>0</v>
      </c>
      <c r="I103" s="48">
        <f>AVERAGE('26.09 KYALIWAJALA-KIRA-24h'!I103,'28.09 KYALIWAJALA-KIRA-24h'!I103)</f>
        <v>2</v>
      </c>
      <c r="J103" s="48">
        <f>AVERAGE('26.09 KYALIWAJALA-KIRA-24h'!J103,'28.09 KYALIWAJALA-KIRA-24h'!J103)</f>
        <v>0</v>
      </c>
      <c r="K103" s="48">
        <f>AVERAGE('26.09 KYALIWAJALA-KIRA-24h'!K103,'28.09 KYALIWAJALA-KIRA-24h'!K103)</f>
        <v>0</v>
      </c>
      <c r="L103" s="48">
        <f>AVERAGE('26.09 KYALIWAJALA-KIRA-24h'!L103,'28.09 KYALIWAJALA-KIRA-24h'!L103)</f>
        <v>0</v>
      </c>
      <c r="M103" s="48">
        <f>AVERAGE('26.09 KYALIWAJALA-KIRA-24h'!M103,'28.09 KYALIWAJALA-KIRA-24h'!M103)</f>
        <v>11</v>
      </c>
      <c r="N103" s="48">
        <f>AVERAGE('26.09 KYALIWAJALA-KIRA-24h'!N103,'28.09 KYALIWAJALA-KIRA-24h'!N103)</f>
        <v>0</v>
      </c>
      <c r="O103" s="15">
        <f t="shared" si="35"/>
        <v>36</v>
      </c>
      <c r="P103" s="15">
        <f t="shared" si="36"/>
        <v>47</v>
      </c>
      <c r="R103" s="8"/>
      <c r="T103"/>
    </row>
    <row r="104" spans="2:20" ht="23.1" customHeight="1" x14ac:dyDescent="0.25">
      <c r="B104" s="24" t="s">
        <v>144</v>
      </c>
      <c r="C104" s="48">
        <f>AVERAGE('26.09 KYALIWAJALA-KIRA-24h'!C104,'28.09 KYALIWAJALA-KIRA-24h'!C104)</f>
        <v>24.5</v>
      </c>
      <c r="D104" s="48">
        <f>AVERAGE('26.09 KYALIWAJALA-KIRA-24h'!D104,'28.09 KYALIWAJALA-KIRA-24h'!D104)</f>
        <v>8</v>
      </c>
      <c r="E104" s="48">
        <f>AVERAGE('26.09 KYALIWAJALA-KIRA-24h'!E104,'28.09 KYALIWAJALA-KIRA-24h'!E104)</f>
        <v>4</v>
      </c>
      <c r="F104" s="48">
        <f>AVERAGE('26.09 KYALIWAJALA-KIRA-24h'!F104,'28.09 KYALIWAJALA-KIRA-24h'!F104)</f>
        <v>1.5</v>
      </c>
      <c r="G104" s="48">
        <f>AVERAGE('26.09 KYALIWAJALA-KIRA-24h'!G104,'28.09 KYALIWAJALA-KIRA-24h'!G104)</f>
        <v>0</v>
      </c>
      <c r="H104" s="48">
        <f>AVERAGE('26.09 KYALIWAJALA-KIRA-24h'!H104,'28.09 KYALIWAJALA-KIRA-24h'!H104)</f>
        <v>0</v>
      </c>
      <c r="I104" s="48">
        <f>AVERAGE('26.09 KYALIWAJALA-KIRA-24h'!I104,'28.09 KYALIWAJALA-KIRA-24h'!I104)</f>
        <v>1.5</v>
      </c>
      <c r="J104" s="48">
        <f>AVERAGE('26.09 KYALIWAJALA-KIRA-24h'!J104,'28.09 KYALIWAJALA-KIRA-24h'!J104)</f>
        <v>0</v>
      </c>
      <c r="K104" s="48">
        <f>AVERAGE('26.09 KYALIWAJALA-KIRA-24h'!K104,'28.09 KYALIWAJALA-KIRA-24h'!K104)</f>
        <v>0</v>
      </c>
      <c r="L104" s="48">
        <f>AVERAGE('26.09 KYALIWAJALA-KIRA-24h'!L104,'28.09 KYALIWAJALA-KIRA-24h'!L104)</f>
        <v>0</v>
      </c>
      <c r="M104" s="48">
        <f>AVERAGE('26.09 KYALIWAJALA-KIRA-24h'!M104,'28.09 KYALIWAJALA-KIRA-24h'!M104)</f>
        <v>23</v>
      </c>
      <c r="N104" s="48">
        <f>AVERAGE('26.09 KYALIWAJALA-KIRA-24h'!N104,'28.09 KYALIWAJALA-KIRA-24h'!N104)</f>
        <v>0</v>
      </c>
      <c r="O104" s="15">
        <f t="shared" si="35"/>
        <v>39.5</v>
      </c>
      <c r="P104" s="15">
        <f t="shared" si="36"/>
        <v>62.5</v>
      </c>
      <c r="R104" s="8"/>
      <c r="T104"/>
    </row>
    <row r="105" spans="2:20" ht="23.1" customHeight="1" x14ac:dyDescent="0.25">
      <c r="B105" s="22" t="s">
        <v>145</v>
      </c>
      <c r="C105" s="48">
        <f>AVERAGE('26.09 KYALIWAJALA-KIRA-24h'!C105,'28.09 KYALIWAJALA-KIRA-24h'!C105)</f>
        <v>21</v>
      </c>
      <c r="D105" s="48">
        <f>AVERAGE('26.09 KYALIWAJALA-KIRA-24h'!D105,'28.09 KYALIWAJALA-KIRA-24h'!D105)</f>
        <v>9.5</v>
      </c>
      <c r="E105" s="48">
        <f>AVERAGE('26.09 KYALIWAJALA-KIRA-24h'!E105,'28.09 KYALIWAJALA-KIRA-24h'!E105)</f>
        <v>3.5</v>
      </c>
      <c r="F105" s="48">
        <f>AVERAGE('26.09 KYALIWAJALA-KIRA-24h'!F105,'28.09 KYALIWAJALA-KIRA-24h'!F105)</f>
        <v>4</v>
      </c>
      <c r="G105" s="48">
        <f>AVERAGE('26.09 KYALIWAJALA-KIRA-24h'!G105,'28.09 KYALIWAJALA-KIRA-24h'!G105)</f>
        <v>0</v>
      </c>
      <c r="H105" s="48">
        <f>AVERAGE('26.09 KYALIWAJALA-KIRA-24h'!H105,'28.09 KYALIWAJALA-KIRA-24h'!H105)</f>
        <v>0</v>
      </c>
      <c r="I105" s="48">
        <f>AVERAGE('26.09 KYALIWAJALA-KIRA-24h'!I105,'28.09 KYALIWAJALA-KIRA-24h'!I105)</f>
        <v>0.5</v>
      </c>
      <c r="J105" s="48">
        <f>AVERAGE('26.09 KYALIWAJALA-KIRA-24h'!J105,'28.09 KYALIWAJALA-KIRA-24h'!J105)</f>
        <v>0</v>
      </c>
      <c r="K105" s="48">
        <f>AVERAGE('26.09 KYALIWAJALA-KIRA-24h'!K105,'28.09 KYALIWAJALA-KIRA-24h'!K105)</f>
        <v>0</v>
      </c>
      <c r="L105" s="48">
        <f>AVERAGE('26.09 KYALIWAJALA-KIRA-24h'!L105,'28.09 KYALIWAJALA-KIRA-24h'!L105)</f>
        <v>0</v>
      </c>
      <c r="M105" s="48">
        <f>AVERAGE('26.09 KYALIWAJALA-KIRA-24h'!M105,'28.09 KYALIWAJALA-KIRA-24h'!M105)</f>
        <v>30.5</v>
      </c>
      <c r="N105" s="48">
        <f>AVERAGE('26.09 KYALIWAJALA-KIRA-24h'!N105,'28.09 KYALIWAJALA-KIRA-24h'!N105)</f>
        <v>0</v>
      </c>
      <c r="O105" s="15">
        <f t="shared" si="35"/>
        <v>38.5</v>
      </c>
      <c r="P105" s="15">
        <f t="shared" si="36"/>
        <v>69</v>
      </c>
      <c r="R105" s="8"/>
      <c r="T105"/>
    </row>
    <row r="106" spans="2:20" ht="23.1" customHeight="1" x14ac:dyDescent="0.25">
      <c r="B106" s="25" t="s">
        <v>18</v>
      </c>
      <c r="C106" s="16">
        <f>SUM(C10:C105)</f>
        <v>2832.9285714285716</v>
      </c>
      <c r="D106" s="16">
        <f t="shared" ref="D106:P106" si="37">SUM(D10:D105)</f>
        <v>1313.2857142857142</v>
      </c>
      <c r="E106" s="16">
        <f t="shared" si="37"/>
        <v>443.64285714285722</v>
      </c>
      <c r="F106" s="16">
        <f t="shared" si="37"/>
        <v>427.42857142857139</v>
      </c>
      <c r="G106" s="16">
        <f t="shared" si="37"/>
        <v>21.285714285714285</v>
      </c>
      <c r="H106" s="16">
        <f t="shared" si="37"/>
        <v>12.357142857142856</v>
      </c>
      <c r="I106" s="16">
        <f t="shared" si="37"/>
        <v>277.64285714285711</v>
      </c>
      <c r="J106" s="16">
        <f t="shared" si="37"/>
        <v>91</v>
      </c>
      <c r="K106" s="16">
        <f t="shared" si="37"/>
        <v>40.214285714285737</v>
      </c>
      <c r="L106" s="16">
        <f t="shared" si="37"/>
        <v>11.499999999999998</v>
      </c>
      <c r="M106" s="16">
        <f t="shared" si="37"/>
        <v>4849</v>
      </c>
      <c r="N106" s="16">
        <f t="shared" si="37"/>
        <v>0.85714285714285698</v>
      </c>
      <c r="O106" s="16">
        <f t="shared" si="37"/>
        <v>5472.1428571428569</v>
      </c>
      <c r="P106" s="16">
        <f t="shared" si="37"/>
        <v>10321.142857142859</v>
      </c>
      <c r="R106" s="8"/>
      <c r="T106"/>
    </row>
    <row r="107" spans="2:20" ht="23.1" customHeight="1" x14ac:dyDescent="0.25">
      <c r="B107" s="25" t="s">
        <v>93</v>
      </c>
      <c r="C107" s="42">
        <f t="shared" ref="C107:N107" si="38">C106/$P$106</f>
        <v>0.27447818624737014</v>
      </c>
      <c r="D107" s="42">
        <f t="shared" si="38"/>
        <v>0.12724227660281251</v>
      </c>
      <c r="E107" s="42">
        <f t="shared" si="38"/>
        <v>4.2983888827372384E-2</v>
      </c>
      <c r="F107" s="42">
        <f t="shared" si="38"/>
        <v>4.1412911084043838E-2</v>
      </c>
      <c r="G107" s="42">
        <f t="shared" si="38"/>
        <v>2.0623408260436269E-3</v>
      </c>
      <c r="H107" s="42">
        <f t="shared" si="38"/>
        <v>1.1972649761931122E-3</v>
      </c>
      <c r="I107" s="42">
        <f t="shared" si="38"/>
        <v>2.6900398626951604E-2</v>
      </c>
      <c r="J107" s="42">
        <f t="shared" si="38"/>
        <v>8.8168530616764464E-3</v>
      </c>
      <c r="K107" s="42">
        <f t="shared" si="38"/>
        <v>3.8963016277267204E-3</v>
      </c>
      <c r="L107" s="42">
        <f t="shared" si="38"/>
        <v>1.1142176946074629E-3</v>
      </c>
      <c r="M107" s="42">
        <f t="shared" si="38"/>
        <v>0.46981231314361638</v>
      </c>
      <c r="N107" s="42">
        <f t="shared" si="38"/>
        <v>8.3047281585649403E-5</v>
      </c>
      <c r="R107" s="8"/>
      <c r="T107"/>
    </row>
    <row r="108" spans="2:20" ht="23.1" customHeight="1" x14ac:dyDescent="0.25">
      <c r="B108" s="41" t="s">
        <v>94</v>
      </c>
      <c r="C108" s="43">
        <f>C106/$O$106</f>
        <v>0.51770003915937868</v>
      </c>
      <c r="D108" s="43">
        <f t="shared" ref="D108:N108" si="39">D106/$O$106</f>
        <v>0.2399947787495105</v>
      </c>
      <c r="E108" s="43">
        <f t="shared" si="39"/>
        <v>8.1072966975590674E-2</v>
      </c>
      <c r="F108" s="43">
        <f t="shared" si="39"/>
        <v>7.8109907322803804E-2</v>
      </c>
      <c r="G108" s="43">
        <f t="shared" si="39"/>
        <v>3.889831614671714E-3</v>
      </c>
      <c r="H108" s="43">
        <f t="shared" si="39"/>
        <v>2.2581908367053909E-3</v>
      </c>
      <c r="I108" s="43">
        <f t="shared" si="39"/>
        <v>5.0737501631640772E-2</v>
      </c>
      <c r="J108" s="43">
        <f t="shared" si="39"/>
        <v>1.6629682809032764E-2</v>
      </c>
      <c r="K108" s="43">
        <f t="shared" si="39"/>
        <v>7.3489100639603233E-3</v>
      </c>
      <c r="L108" s="43">
        <f t="shared" si="39"/>
        <v>2.1015533220206236E-3</v>
      </c>
      <c r="M108" s="43"/>
      <c r="N108" s="43">
        <f t="shared" si="39"/>
        <v>1.5663751468476697E-4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 tint="-0.249977111117893"/>
  </sheetPr>
  <dimension ref="B1:AF174"/>
  <sheetViews>
    <sheetView tabSelected="1" view="pageBreakPreview" topLeftCell="G25" zoomScale="60" workbookViewId="0">
      <selection activeCell="Z91" sqref="Z91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3" t="s">
        <v>23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</row>
    <row r="2" spans="2:32" ht="20.100000000000001" customHeight="1" x14ac:dyDescent="0.25">
      <c r="B2" s="64" t="s">
        <v>95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 spans="2:32" ht="20.100000000000001" customHeight="1" x14ac:dyDescent="0.25">
      <c r="B3" s="21" t="s">
        <v>96</v>
      </c>
      <c r="C3" s="70" t="str">
        <f>'29.09 Kyaliwajala-Kira'!C3:G3</f>
        <v>MCC-C2-STN 72 Kira-Kyaliwajala</v>
      </c>
      <c r="D3" s="70"/>
      <c r="E3" s="70"/>
      <c r="F3" s="70"/>
      <c r="G3" s="70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5" spans="2:32" ht="20.100000000000001" customHeight="1" x14ac:dyDescent="0.25">
      <c r="C5" s="4" t="s">
        <v>3</v>
      </c>
      <c r="D5" s="71" t="s">
        <v>163</v>
      </c>
      <c r="E5" s="72"/>
      <c r="F5" s="40" t="s">
        <v>1</v>
      </c>
      <c r="G5" s="60" t="str">
        <f>'Avg Week Kyaliwajala-Kira'!G5:H5</f>
        <v>Kira-Kyalliwajala</v>
      </c>
      <c r="H5" s="61"/>
      <c r="I5" s="14"/>
      <c r="J5" s="2" t="s">
        <v>5</v>
      </c>
      <c r="K5" s="60" t="str">
        <f>'Avg Week Kyaliwajala-Kira'!K5:L5</f>
        <v>Elijah</v>
      </c>
      <c r="L5" s="61"/>
      <c r="M5" s="10"/>
      <c r="N5" s="10"/>
      <c r="O5" s="3"/>
      <c r="P5" s="3"/>
    </row>
    <row r="6" spans="2:32" ht="23.25" customHeight="1" x14ac:dyDescent="0.25">
      <c r="C6" s="2" t="s">
        <v>4</v>
      </c>
      <c r="D6" s="73" t="s">
        <v>161</v>
      </c>
      <c r="E6" s="74"/>
      <c r="F6" s="2" t="s">
        <v>2</v>
      </c>
      <c r="G6" s="73" t="s">
        <v>161</v>
      </c>
      <c r="H6" s="74"/>
      <c r="J6" s="2" t="s">
        <v>21</v>
      </c>
      <c r="K6" s="60" t="str">
        <f>'Avg Week Kyaliwajala-Kira'!K6:L6</f>
        <v>Tracy</v>
      </c>
      <c r="L6" s="61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9" t="s">
        <v>88</v>
      </c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6" t="s">
        <v>24</v>
      </c>
      <c r="T9" s="26" t="s">
        <v>25</v>
      </c>
      <c r="U9" s="26" t="s">
        <v>26</v>
      </c>
      <c r="V9" s="26" t="s">
        <v>27</v>
      </c>
      <c r="W9" s="26" t="s">
        <v>28</v>
      </c>
      <c r="X9" s="26" t="s">
        <v>29</v>
      </c>
      <c r="Y9" s="26" t="s">
        <v>30</v>
      </c>
      <c r="Z9" s="26" t="s">
        <v>31</v>
      </c>
      <c r="AA9" s="26" t="s">
        <v>32</v>
      </c>
      <c r="AB9" s="26" t="s">
        <v>33</v>
      </c>
      <c r="AC9" s="26" t="s">
        <v>34</v>
      </c>
      <c r="AD9" s="26" t="s">
        <v>35</v>
      </c>
      <c r="AE9" s="29" t="s">
        <v>89</v>
      </c>
      <c r="AF9" s="29" t="s">
        <v>22</v>
      </c>
    </row>
    <row r="10" spans="2:32" ht="23.1" customHeight="1" x14ac:dyDescent="0.25">
      <c r="B10" s="22" t="s">
        <v>37</v>
      </c>
      <c r="C10" s="48">
        <f>'Avg Week Kira-Kyaliwajala'!C10+'Avg Week Kyaliwajala-Kira'!C10</f>
        <v>75.142857142857139</v>
      </c>
      <c r="D10" s="48">
        <f>'Avg Week Kira-Kyaliwajala'!D10+'Avg Week Kyaliwajala-Kira'!D10</f>
        <v>51.428571428571431</v>
      </c>
      <c r="E10" s="48">
        <f>'Avg Week Kira-Kyaliwajala'!E10+'Avg Week Kyaliwajala-Kira'!E10</f>
        <v>12.571428571428571</v>
      </c>
      <c r="F10" s="48">
        <f>'Avg Week Kira-Kyaliwajala'!F10+'Avg Week Kyaliwajala-Kira'!F10</f>
        <v>19.285714285714285</v>
      </c>
      <c r="G10" s="48">
        <f>'Avg Week Kira-Kyaliwajala'!G10+'Avg Week Kyaliwajala-Kira'!G10</f>
        <v>1.8571428571428572</v>
      </c>
      <c r="H10" s="48">
        <f>'Avg Week Kira-Kyaliwajala'!H10+'Avg Week Kyaliwajala-Kira'!H10</f>
        <v>0.14285714285714285</v>
      </c>
      <c r="I10" s="48">
        <f>'Avg Week Kira-Kyaliwajala'!I10+'Avg Week Kyaliwajala-Kira'!I10</f>
        <v>6.2857142857142856</v>
      </c>
      <c r="J10" s="48">
        <f>'Avg Week Kira-Kyaliwajala'!J10+'Avg Week Kyaliwajala-Kira'!J10</f>
        <v>0.85714285714285721</v>
      </c>
      <c r="K10" s="48">
        <f>'Avg Week Kira-Kyaliwajala'!K10+'Avg Week Kyaliwajala-Kira'!K10</f>
        <v>1.1428571428571428</v>
      </c>
      <c r="L10" s="48">
        <f>'Avg Week Kira-Kyaliwajala'!L10+'Avg Week Kyaliwajala-Kira'!L10</f>
        <v>0</v>
      </c>
      <c r="M10" s="48">
        <f>'Avg Week Kira-Kyaliwajala'!M10+'Avg Week Kyaliwajala-Kira'!M10</f>
        <v>130.57142857142856</v>
      </c>
      <c r="N10" s="48">
        <f>'Avg Week Kira-Kyaliwajala'!N10+'Avg Week Kyaliwajala-Kira'!N10</f>
        <v>0</v>
      </c>
      <c r="O10" s="15">
        <f t="shared" ref="O10:O58" si="0">SUM(C10:L10,N10)</f>
        <v>168.71428571428569</v>
      </c>
      <c r="P10" s="15">
        <f t="shared" ref="P10:P57" si="1">SUM(C10:N10)</f>
        <v>299.28571428571422</v>
      </c>
      <c r="R10" s="1" t="s">
        <v>6</v>
      </c>
      <c r="S10" s="17">
        <f t="shared" ref="S10:AF10" si="2">SUM(C10:C13)</f>
        <v>277.85714285714283</v>
      </c>
      <c r="T10" s="17">
        <f t="shared" si="2"/>
        <v>204.14285714285717</v>
      </c>
      <c r="U10" s="17">
        <f t="shared" si="2"/>
        <v>45.285714285714292</v>
      </c>
      <c r="V10" s="17">
        <f t="shared" si="2"/>
        <v>78.714285714285722</v>
      </c>
      <c r="W10" s="17">
        <f t="shared" si="2"/>
        <v>2.4285714285714288</v>
      </c>
      <c r="X10" s="17">
        <f t="shared" si="2"/>
        <v>0.71428571428571419</v>
      </c>
      <c r="Y10" s="17">
        <f t="shared" si="2"/>
        <v>27</v>
      </c>
      <c r="Z10" s="17">
        <f t="shared" si="2"/>
        <v>3.2857142857142856</v>
      </c>
      <c r="AA10" s="17">
        <f t="shared" si="2"/>
        <v>4.4285714285714279</v>
      </c>
      <c r="AB10" s="17">
        <f t="shared" si="2"/>
        <v>0.42857142857142855</v>
      </c>
      <c r="AC10" s="17">
        <f t="shared" si="2"/>
        <v>578.57142857142856</v>
      </c>
      <c r="AD10" s="17">
        <f t="shared" si="2"/>
        <v>0</v>
      </c>
      <c r="AE10" s="30">
        <f t="shared" si="2"/>
        <v>644.28571428571422</v>
      </c>
      <c r="AF10" s="30">
        <f t="shared" si="2"/>
        <v>1222.8571428571427</v>
      </c>
    </row>
    <row r="11" spans="2:32" s="6" customFormat="1" ht="23.1" customHeight="1" x14ac:dyDescent="0.25">
      <c r="B11" s="22" t="s">
        <v>38</v>
      </c>
      <c r="C11" s="48">
        <f>'Avg Week Kira-Kyaliwajala'!C11+'Avg Week Kyaliwajala-Kira'!C11</f>
        <v>69</v>
      </c>
      <c r="D11" s="48">
        <f>'Avg Week Kira-Kyaliwajala'!D11+'Avg Week Kyaliwajala-Kira'!D11</f>
        <v>53.142857142857146</v>
      </c>
      <c r="E11" s="48">
        <f>'Avg Week Kira-Kyaliwajala'!E11+'Avg Week Kyaliwajala-Kira'!E11</f>
        <v>12.857142857142858</v>
      </c>
      <c r="F11" s="48">
        <f>'Avg Week Kira-Kyaliwajala'!F11+'Avg Week Kyaliwajala-Kira'!F11</f>
        <v>21.428571428571431</v>
      </c>
      <c r="G11" s="48">
        <f>'Avg Week Kira-Kyaliwajala'!G11+'Avg Week Kyaliwajala-Kira'!G11</f>
        <v>0.5714285714285714</v>
      </c>
      <c r="H11" s="48">
        <f>'Avg Week Kira-Kyaliwajala'!H11+'Avg Week Kyaliwajala-Kira'!H11</f>
        <v>0</v>
      </c>
      <c r="I11" s="48">
        <f>'Avg Week Kira-Kyaliwajala'!I11+'Avg Week Kyaliwajala-Kira'!I11</f>
        <v>6.2857142857142856</v>
      </c>
      <c r="J11" s="48">
        <f>'Avg Week Kira-Kyaliwajala'!J11+'Avg Week Kyaliwajala-Kira'!J11</f>
        <v>0.5714285714285714</v>
      </c>
      <c r="K11" s="48">
        <f>'Avg Week Kira-Kyaliwajala'!K11+'Avg Week Kyaliwajala-Kira'!K11</f>
        <v>1.4285714285714284</v>
      </c>
      <c r="L11" s="48">
        <f>'Avg Week Kira-Kyaliwajala'!L11+'Avg Week Kyaliwajala-Kira'!L11</f>
        <v>0.14285714285714285</v>
      </c>
      <c r="M11" s="48">
        <f>'Avg Week Kira-Kyaliwajala'!M11+'Avg Week Kyaliwajala-Kira'!M11</f>
        <v>146</v>
      </c>
      <c r="N11" s="48">
        <f>'Avg Week Kira-Kyaliwajala'!N11+'Avg Week Kyaliwajala-Kira'!N11</f>
        <v>0</v>
      </c>
      <c r="O11" s="15">
        <f t="shared" si="0"/>
        <v>165.42857142857144</v>
      </c>
      <c r="P11" s="15">
        <f t="shared" si="1"/>
        <v>311.42857142857144</v>
      </c>
      <c r="R11" s="1" t="s">
        <v>7</v>
      </c>
      <c r="S11" s="17">
        <f t="shared" ref="S11:AF11" si="3">SUM(C14:C17)</f>
        <v>291.71428571428567</v>
      </c>
      <c r="T11" s="17">
        <f t="shared" si="3"/>
        <v>218.42857142857144</v>
      </c>
      <c r="U11" s="17">
        <f t="shared" si="3"/>
        <v>55.857142857142861</v>
      </c>
      <c r="V11" s="17">
        <f t="shared" si="3"/>
        <v>87</v>
      </c>
      <c r="W11" s="17">
        <f t="shared" si="3"/>
        <v>0.8571428571428571</v>
      </c>
      <c r="X11" s="17">
        <f t="shared" si="3"/>
        <v>0.2857142857142857</v>
      </c>
      <c r="Y11" s="17">
        <f t="shared" si="3"/>
        <v>39.285714285714285</v>
      </c>
      <c r="Z11" s="17">
        <f t="shared" si="3"/>
        <v>8.1428571428571423</v>
      </c>
      <c r="AA11" s="17">
        <f t="shared" si="3"/>
        <v>5.5714285714285712</v>
      </c>
      <c r="AB11" s="17">
        <f t="shared" si="3"/>
        <v>0.8571428571428571</v>
      </c>
      <c r="AC11" s="17">
        <f t="shared" si="3"/>
        <v>682</v>
      </c>
      <c r="AD11" s="17">
        <f t="shared" si="3"/>
        <v>0.2857142857142857</v>
      </c>
      <c r="AE11" s="30">
        <f t="shared" si="3"/>
        <v>708.28571428571422</v>
      </c>
      <c r="AF11" s="30">
        <f t="shared" si="3"/>
        <v>1390.2857142857142</v>
      </c>
    </row>
    <row r="12" spans="2:32" ht="23.1" customHeight="1" x14ac:dyDescent="0.25">
      <c r="B12" s="22" t="s">
        <v>39</v>
      </c>
      <c r="C12" s="48">
        <f>'Avg Week Kira-Kyaliwajala'!C12+'Avg Week Kyaliwajala-Kira'!C12</f>
        <v>66.142857142857139</v>
      </c>
      <c r="D12" s="48">
        <f>'Avg Week Kira-Kyaliwajala'!D12+'Avg Week Kyaliwajala-Kira'!D12</f>
        <v>50.142857142857146</v>
      </c>
      <c r="E12" s="48">
        <f>'Avg Week Kira-Kyaliwajala'!E12+'Avg Week Kyaliwajala-Kira'!E12</f>
        <v>11</v>
      </c>
      <c r="F12" s="48">
        <f>'Avg Week Kira-Kyaliwajala'!F12+'Avg Week Kyaliwajala-Kira'!F12</f>
        <v>19.285714285714285</v>
      </c>
      <c r="G12" s="48">
        <f>'Avg Week Kira-Kyaliwajala'!G12+'Avg Week Kyaliwajala-Kira'!G12</f>
        <v>0</v>
      </c>
      <c r="H12" s="48">
        <f>'Avg Week Kira-Kyaliwajala'!H12+'Avg Week Kyaliwajala-Kira'!H12</f>
        <v>0</v>
      </c>
      <c r="I12" s="48">
        <f>'Avg Week Kira-Kyaliwajala'!I12+'Avg Week Kyaliwajala-Kira'!I12</f>
        <v>6.1428571428571432</v>
      </c>
      <c r="J12" s="48">
        <f>'Avg Week Kira-Kyaliwajala'!J12+'Avg Week Kyaliwajala-Kira'!J12</f>
        <v>0.42857142857142855</v>
      </c>
      <c r="K12" s="48">
        <f>'Avg Week Kira-Kyaliwajala'!K12+'Avg Week Kyaliwajala-Kira'!K12</f>
        <v>1.2857142857142856</v>
      </c>
      <c r="L12" s="48">
        <f>'Avg Week Kira-Kyaliwajala'!L12+'Avg Week Kyaliwajala-Kira'!L12</f>
        <v>0.2857142857142857</v>
      </c>
      <c r="M12" s="48">
        <f>'Avg Week Kira-Kyaliwajala'!M12+'Avg Week Kyaliwajala-Kira'!M12</f>
        <v>138</v>
      </c>
      <c r="N12" s="48">
        <f>'Avg Week Kira-Kyaliwajala'!N12+'Avg Week Kyaliwajala-Kira'!N12</f>
        <v>0</v>
      </c>
      <c r="O12" s="15">
        <f t="shared" si="0"/>
        <v>154.71428571428567</v>
      </c>
      <c r="P12" s="15">
        <f t="shared" si="1"/>
        <v>292.71428571428567</v>
      </c>
      <c r="R12" s="1" t="s">
        <v>8</v>
      </c>
      <c r="S12" s="17">
        <f t="shared" ref="S12:AF12" si="4">SUM(C18:C21)</f>
        <v>266.42857142857144</v>
      </c>
      <c r="T12" s="17">
        <f t="shared" si="4"/>
        <v>180.42857142857144</v>
      </c>
      <c r="U12" s="17">
        <f t="shared" si="4"/>
        <v>48.857142857142861</v>
      </c>
      <c r="V12" s="17">
        <f t="shared" si="4"/>
        <v>86</v>
      </c>
      <c r="W12" s="17">
        <f t="shared" si="4"/>
        <v>1.9999999999999998</v>
      </c>
      <c r="X12" s="17">
        <f t="shared" si="4"/>
        <v>2.1428571428571423</v>
      </c>
      <c r="Y12" s="17">
        <f t="shared" si="4"/>
        <v>41.428571428571431</v>
      </c>
      <c r="Z12" s="17">
        <f t="shared" si="4"/>
        <v>6.9999999999999991</v>
      </c>
      <c r="AA12" s="17">
        <f t="shared" si="4"/>
        <v>4.4285714285714288</v>
      </c>
      <c r="AB12" s="17">
        <f t="shared" si="4"/>
        <v>1.4285714285714284</v>
      </c>
      <c r="AC12" s="17">
        <f t="shared" si="4"/>
        <v>693.14285714285711</v>
      </c>
      <c r="AD12" s="17">
        <f t="shared" si="4"/>
        <v>0.14285714285714285</v>
      </c>
      <c r="AE12" s="30">
        <f t="shared" si="4"/>
        <v>640.28571428571422</v>
      </c>
      <c r="AF12" s="30">
        <f t="shared" si="4"/>
        <v>1333.4285714285713</v>
      </c>
    </row>
    <row r="13" spans="2:32" ht="23.1" customHeight="1" x14ac:dyDescent="0.25">
      <c r="B13" s="22" t="s">
        <v>40</v>
      </c>
      <c r="C13" s="48">
        <f>'Avg Week Kira-Kyaliwajala'!C13+'Avg Week Kyaliwajala-Kira'!C13</f>
        <v>67.571428571428569</v>
      </c>
      <c r="D13" s="48">
        <f>'Avg Week Kira-Kyaliwajala'!D13+'Avg Week Kyaliwajala-Kira'!D13</f>
        <v>49.428571428571431</v>
      </c>
      <c r="E13" s="48">
        <f>'Avg Week Kira-Kyaliwajala'!E13+'Avg Week Kyaliwajala-Kira'!E13</f>
        <v>8.8571428571428577</v>
      </c>
      <c r="F13" s="48">
        <f>'Avg Week Kira-Kyaliwajala'!F13+'Avg Week Kyaliwajala-Kira'!F13</f>
        <v>18.714285714285715</v>
      </c>
      <c r="G13" s="48">
        <f>'Avg Week Kira-Kyaliwajala'!G13+'Avg Week Kyaliwajala-Kira'!G13</f>
        <v>0</v>
      </c>
      <c r="H13" s="48">
        <f>'Avg Week Kira-Kyaliwajala'!H13+'Avg Week Kyaliwajala-Kira'!H13</f>
        <v>0.5714285714285714</v>
      </c>
      <c r="I13" s="48">
        <f>'Avg Week Kira-Kyaliwajala'!I13+'Avg Week Kyaliwajala-Kira'!I13</f>
        <v>8.2857142857142847</v>
      </c>
      <c r="J13" s="48">
        <f>'Avg Week Kira-Kyaliwajala'!J13+'Avg Week Kyaliwajala-Kira'!J13</f>
        <v>1.4285714285714286</v>
      </c>
      <c r="K13" s="48">
        <f>'Avg Week Kira-Kyaliwajala'!K13+'Avg Week Kyaliwajala-Kira'!K13</f>
        <v>0.5714285714285714</v>
      </c>
      <c r="L13" s="48">
        <f>'Avg Week Kira-Kyaliwajala'!L13+'Avg Week Kyaliwajala-Kira'!L13</f>
        <v>0</v>
      </c>
      <c r="M13" s="48">
        <f>'Avg Week Kira-Kyaliwajala'!M13+'Avg Week Kyaliwajala-Kira'!M13</f>
        <v>164</v>
      </c>
      <c r="N13" s="48">
        <f>'Avg Week Kira-Kyaliwajala'!N13+'Avg Week Kyaliwajala-Kira'!N13</f>
        <v>0</v>
      </c>
      <c r="O13" s="15">
        <f t="shared" si="0"/>
        <v>155.42857142857144</v>
      </c>
      <c r="P13" s="15">
        <f t="shared" si="1"/>
        <v>319.42857142857144</v>
      </c>
      <c r="R13" s="1" t="s">
        <v>9</v>
      </c>
      <c r="S13" s="17">
        <f t="shared" ref="S13:AF13" si="5">SUM(C22:C25)</f>
        <v>270.57142857142856</v>
      </c>
      <c r="T13" s="17">
        <f t="shared" si="5"/>
        <v>174</v>
      </c>
      <c r="U13" s="17">
        <f t="shared" si="5"/>
        <v>45.428571428571431</v>
      </c>
      <c r="V13" s="17">
        <f t="shared" si="5"/>
        <v>77.285714285714278</v>
      </c>
      <c r="W13" s="17">
        <f t="shared" si="5"/>
        <v>2.8571428571428568</v>
      </c>
      <c r="X13" s="17">
        <f t="shared" si="5"/>
        <v>0.2857142857142857</v>
      </c>
      <c r="Y13" s="17">
        <f t="shared" si="5"/>
        <v>51.285714285714292</v>
      </c>
      <c r="Z13" s="17">
        <f t="shared" si="5"/>
        <v>14.571428571428571</v>
      </c>
      <c r="AA13" s="17">
        <f t="shared" si="5"/>
        <v>5</v>
      </c>
      <c r="AB13" s="17">
        <f t="shared" si="5"/>
        <v>0.71428571428571419</v>
      </c>
      <c r="AC13" s="17">
        <f t="shared" si="5"/>
        <v>686.57142857142867</v>
      </c>
      <c r="AD13" s="17">
        <f t="shared" si="5"/>
        <v>0.2857142857142857</v>
      </c>
      <c r="AE13" s="30">
        <f t="shared" si="5"/>
        <v>642.28571428571422</v>
      </c>
      <c r="AF13" s="30">
        <f t="shared" si="5"/>
        <v>1328.8571428571427</v>
      </c>
    </row>
    <row r="14" spans="2:32" ht="23.1" customHeight="1" x14ac:dyDescent="0.25">
      <c r="B14" s="22" t="s">
        <v>41</v>
      </c>
      <c r="C14" s="48">
        <f>'Avg Week Kira-Kyaliwajala'!C14+'Avg Week Kyaliwajala-Kira'!C14</f>
        <v>74.857142857142861</v>
      </c>
      <c r="D14" s="48">
        <f>'Avg Week Kira-Kyaliwajala'!D14+'Avg Week Kyaliwajala-Kira'!D14</f>
        <v>48.714285714285715</v>
      </c>
      <c r="E14" s="48">
        <f>'Avg Week Kira-Kyaliwajala'!E14+'Avg Week Kyaliwajala-Kira'!E14</f>
        <v>14.857142857142858</v>
      </c>
      <c r="F14" s="48">
        <f>'Avg Week Kira-Kyaliwajala'!F14+'Avg Week Kyaliwajala-Kira'!F14</f>
        <v>24.571428571428569</v>
      </c>
      <c r="G14" s="48">
        <f>'Avg Week Kira-Kyaliwajala'!G14+'Avg Week Kyaliwajala-Kira'!G14</f>
        <v>0.14285714285714285</v>
      </c>
      <c r="H14" s="48">
        <f>'Avg Week Kira-Kyaliwajala'!H14+'Avg Week Kyaliwajala-Kira'!H14</f>
        <v>0</v>
      </c>
      <c r="I14" s="48">
        <f>'Avg Week Kira-Kyaliwajala'!I14+'Avg Week Kyaliwajala-Kira'!I14</f>
        <v>9.5714285714285712</v>
      </c>
      <c r="J14" s="48">
        <f>'Avg Week Kira-Kyaliwajala'!J14+'Avg Week Kyaliwajala-Kira'!J14</f>
        <v>2.2857142857142856</v>
      </c>
      <c r="K14" s="48">
        <f>'Avg Week Kira-Kyaliwajala'!K14+'Avg Week Kyaliwajala-Kira'!K14</f>
        <v>1.1428571428571428</v>
      </c>
      <c r="L14" s="48">
        <f>'Avg Week Kira-Kyaliwajala'!L14+'Avg Week Kyaliwajala-Kira'!L14</f>
        <v>0.14285714285714285</v>
      </c>
      <c r="M14" s="48">
        <f>'Avg Week Kira-Kyaliwajala'!M14+'Avg Week Kyaliwajala-Kira'!M14</f>
        <v>166.57142857142856</v>
      </c>
      <c r="N14" s="48">
        <f>'Avg Week Kira-Kyaliwajala'!N14+'Avg Week Kyaliwajala-Kira'!N14</f>
        <v>0.14285714285714285</v>
      </c>
      <c r="O14" s="15">
        <f t="shared" si="0"/>
        <v>176.42857142857142</v>
      </c>
      <c r="P14" s="15">
        <f t="shared" si="1"/>
        <v>343</v>
      </c>
      <c r="R14" s="1" t="s">
        <v>10</v>
      </c>
      <c r="S14" s="17">
        <f t="shared" ref="S14:AF14" si="6">SUM(C26:C29)</f>
        <v>246.85714285714286</v>
      </c>
      <c r="T14" s="17">
        <f t="shared" si="6"/>
        <v>158.71428571428572</v>
      </c>
      <c r="U14" s="17">
        <f t="shared" si="6"/>
        <v>47.285714285714292</v>
      </c>
      <c r="V14" s="17">
        <f t="shared" si="6"/>
        <v>64</v>
      </c>
      <c r="W14" s="17">
        <f t="shared" si="6"/>
        <v>1.5714285714285714</v>
      </c>
      <c r="X14" s="17">
        <f t="shared" si="6"/>
        <v>0.5714285714285714</v>
      </c>
      <c r="Y14" s="17">
        <f t="shared" si="6"/>
        <v>51.571428571428569</v>
      </c>
      <c r="Z14" s="17">
        <f t="shared" si="6"/>
        <v>18.571428571428573</v>
      </c>
      <c r="AA14" s="17">
        <f t="shared" si="6"/>
        <v>8.428571428571427</v>
      </c>
      <c r="AB14" s="17">
        <f t="shared" si="6"/>
        <v>3.714285714285714</v>
      </c>
      <c r="AC14" s="17">
        <f t="shared" si="6"/>
        <v>606.28571428571433</v>
      </c>
      <c r="AD14" s="17">
        <f t="shared" si="6"/>
        <v>0.14285714285714285</v>
      </c>
      <c r="AE14" s="30">
        <f t="shared" si="6"/>
        <v>601.42857142857133</v>
      </c>
      <c r="AF14" s="30">
        <f t="shared" si="6"/>
        <v>1207.7142857142858</v>
      </c>
    </row>
    <row r="15" spans="2:32" ht="23.1" customHeight="1" x14ac:dyDescent="0.25">
      <c r="B15" s="22" t="s">
        <v>42</v>
      </c>
      <c r="C15" s="48">
        <f>'Avg Week Kira-Kyaliwajala'!C15+'Avg Week Kyaliwajala-Kira'!C15</f>
        <v>68.285714285714278</v>
      </c>
      <c r="D15" s="48">
        <f>'Avg Week Kira-Kyaliwajala'!D15+'Avg Week Kyaliwajala-Kira'!D15</f>
        <v>54.428571428571431</v>
      </c>
      <c r="E15" s="48">
        <f>'Avg Week Kira-Kyaliwajala'!E15+'Avg Week Kyaliwajala-Kira'!E15</f>
        <v>10.571428571428573</v>
      </c>
      <c r="F15" s="48">
        <f>'Avg Week Kira-Kyaliwajala'!F15+'Avg Week Kyaliwajala-Kira'!F15</f>
        <v>20.428571428571431</v>
      </c>
      <c r="G15" s="48">
        <f>'Avg Week Kira-Kyaliwajala'!G15+'Avg Week Kyaliwajala-Kira'!G15</f>
        <v>0.14285714285714285</v>
      </c>
      <c r="H15" s="48">
        <f>'Avg Week Kira-Kyaliwajala'!H15+'Avg Week Kyaliwajala-Kira'!H15</f>
        <v>0.14285714285714285</v>
      </c>
      <c r="I15" s="48">
        <f>'Avg Week Kira-Kyaliwajala'!I15+'Avg Week Kyaliwajala-Kira'!I15</f>
        <v>10</v>
      </c>
      <c r="J15" s="48">
        <f>'Avg Week Kira-Kyaliwajala'!J15+'Avg Week Kyaliwajala-Kira'!J15</f>
        <v>1</v>
      </c>
      <c r="K15" s="48">
        <f>'Avg Week Kira-Kyaliwajala'!K15+'Avg Week Kyaliwajala-Kira'!K15</f>
        <v>1</v>
      </c>
      <c r="L15" s="48">
        <f>'Avg Week Kira-Kyaliwajala'!L15+'Avg Week Kyaliwajala-Kira'!L15</f>
        <v>0.42857142857142855</v>
      </c>
      <c r="M15" s="48">
        <f>'Avg Week Kira-Kyaliwajala'!M15+'Avg Week Kyaliwajala-Kira'!M15</f>
        <v>162.57142857142856</v>
      </c>
      <c r="N15" s="48">
        <f>'Avg Week Kira-Kyaliwajala'!N15+'Avg Week Kyaliwajala-Kira'!N15</f>
        <v>0</v>
      </c>
      <c r="O15" s="15">
        <f t="shared" si="0"/>
        <v>166.42857142857142</v>
      </c>
      <c r="P15" s="15">
        <f t="shared" si="1"/>
        <v>329</v>
      </c>
      <c r="R15" s="1" t="s">
        <v>11</v>
      </c>
      <c r="S15" s="17">
        <f t="shared" ref="S15:AF15" si="7">SUM(C30:C33)</f>
        <v>237.85714285714286</v>
      </c>
      <c r="T15" s="17">
        <f t="shared" si="7"/>
        <v>140.33333333333334</v>
      </c>
      <c r="U15" s="17">
        <f t="shared" si="7"/>
        <v>47</v>
      </c>
      <c r="V15" s="17">
        <f t="shared" si="7"/>
        <v>71</v>
      </c>
      <c r="W15" s="17">
        <f t="shared" si="7"/>
        <v>5.1428571428571432</v>
      </c>
      <c r="X15" s="17">
        <f t="shared" si="7"/>
        <v>0.14285714285714285</v>
      </c>
      <c r="Y15" s="17">
        <f t="shared" si="7"/>
        <v>51.857142857142861</v>
      </c>
      <c r="Z15" s="17">
        <f t="shared" si="7"/>
        <v>16.285714285714285</v>
      </c>
      <c r="AA15" s="17">
        <f t="shared" si="7"/>
        <v>7.7142857142857135</v>
      </c>
      <c r="AB15" s="17">
        <f t="shared" si="7"/>
        <v>3.5714285714285712</v>
      </c>
      <c r="AC15" s="17">
        <f t="shared" si="7"/>
        <v>515</v>
      </c>
      <c r="AD15" s="17">
        <f t="shared" si="7"/>
        <v>0.14285714285714285</v>
      </c>
      <c r="AE15" s="30">
        <f t="shared" si="7"/>
        <v>581.04761904761904</v>
      </c>
      <c r="AF15" s="30">
        <f t="shared" si="7"/>
        <v>1096.047619047619</v>
      </c>
    </row>
    <row r="16" spans="2:32" ht="23.1" customHeight="1" x14ac:dyDescent="0.25">
      <c r="B16" s="22" t="s">
        <v>43</v>
      </c>
      <c r="C16" s="48">
        <f>'Avg Week Kira-Kyaliwajala'!C16+'Avg Week Kyaliwajala-Kira'!C16</f>
        <v>78.428571428571416</v>
      </c>
      <c r="D16" s="48">
        <f>'Avg Week Kira-Kyaliwajala'!D16+'Avg Week Kyaliwajala-Kira'!D16</f>
        <v>64.857142857142861</v>
      </c>
      <c r="E16" s="48">
        <f>'Avg Week Kira-Kyaliwajala'!E16+'Avg Week Kyaliwajala-Kira'!E16</f>
        <v>14</v>
      </c>
      <c r="F16" s="48">
        <f>'Avg Week Kira-Kyaliwajala'!F16+'Avg Week Kyaliwajala-Kira'!F16</f>
        <v>20.142857142857142</v>
      </c>
      <c r="G16" s="48">
        <f>'Avg Week Kira-Kyaliwajala'!G16+'Avg Week Kyaliwajala-Kira'!G16</f>
        <v>0.14285714285714285</v>
      </c>
      <c r="H16" s="48">
        <f>'Avg Week Kira-Kyaliwajala'!H16+'Avg Week Kyaliwajala-Kira'!H16</f>
        <v>0.14285714285714285</v>
      </c>
      <c r="I16" s="48">
        <f>'Avg Week Kira-Kyaliwajala'!I16+'Avg Week Kyaliwajala-Kira'!I16</f>
        <v>8.8571428571428577</v>
      </c>
      <c r="J16" s="48">
        <f>'Avg Week Kira-Kyaliwajala'!J16+'Avg Week Kyaliwajala-Kira'!J16</f>
        <v>3</v>
      </c>
      <c r="K16" s="48">
        <f>'Avg Week Kira-Kyaliwajala'!K16+'Avg Week Kyaliwajala-Kira'!K16</f>
        <v>2.1428571428571428</v>
      </c>
      <c r="L16" s="48">
        <f>'Avg Week Kira-Kyaliwajala'!L16+'Avg Week Kyaliwajala-Kira'!L16</f>
        <v>0.2857142857142857</v>
      </c>
      <c r="M16" s="48">
        <f>'Avg Week Kira-Kyaliwajala'!M16+'Avg Week Kyaliwajala-Kira'!M16</f>
        <v>177.57142857142856</v>
      </c>
      <c r="N16" s="48">
        <f>'Avg Week Kira-Kyaliwajala'!N16+'Avg Week Kyaliwajala-Kira'!N16</f>
        <v>0</v>
      </c>
      <c r="O16" s="15">
        <f t="shared" si="0"/>
        <v>191.99999999999997</v>
      </c>
      <c r="P16" s="15">
        <f t="shared" si="1"/>
        <v>369.57142857142856</v>
      </c>
      <c r="R16" s="1" t="s">
        <v>12</v>
      </c>
      <c r="S16" s="17">
        <f t="shared" ref="S16:AF16" si="8">SUM(C34:C37)</f>
        <v>215.28571428571428</v>
      </c>
      <c r="T16" s="17">
        <f t="shared" si="8"/>
        <v>137</v>
      </c>
      <c r="U16" s="17">
        <f t="shared" si="8"/>
        <v>46.571428571428569</v>
      </c>
      <c r="V16" s="17">
        <f t="shared" si="8"/>
        <v>61.285714285714285</v>
      </c>
      <c r="W16" s="17">
        <f t="shared" si="8"/>
        <v>1.4285714285714286</v>
      </c>
      <c r="X16" s="17">
        <f t="shared" si="8"/>
        <v>0.5714285714285714</v>
      </c>
      <c r="Y16" s="17">
        <f t="shared" si="8"/>
        <v>60.142857142857146</v>
      </c>
      <c r="Z16" s="17">
        <f t="shared" si="8"/>
        <v>14.142857142857142</v>
      </c>
      <c r="AA16" s="17">
        <f t="shared" si="8"/>
        <v>6.7142857142857144</v>
      </c>
      <c r="AB16" s="17">
        <f t="shared" si="8"/>
        <v>1</v>
      </c>
      <c r="AC16" s="17">
        <f t="shared" si="8"/>
        <v>469.85714285714289</v>
      </c>
      <c r="AD16" s="17">
        <f t="shared" si="8"/>
        <v>0</v>
      </c>
      <c r="AE16" s="30">
        <f t="shared" si="8"/>
        <v>544.14285714285711</v>
      </c>
      <c r="AF16" s="30">
        <f t="shared" si="8"/>
        <v>1014</v>
      </c>
    </row>
    <row r="17" spans="2:32" ht="23.1" customHeight="1" x14ac:dyDescent="0.25">
      <c r="B17" s="22" t="s">
        <v>44</v>
      </c>
      <c r="C17" s="48">
        <f>'Avg Week Kira-Kyaliwajala'!C17+'Avg Week Kyaliwajala-Kira'!C17</f>
        <v>70.142857142857139</v>
      </c>
      <c r="D17" s="48">
        <f>'Avg Week Kira-Kyaliwajala'!D17+'Avg Week Kyaliwajala-Kira'!D17</f>
        <v>50.428571428571431</v>
      </c>
      <c r="E17" s="48">
        <f>'Avg Week Kira-Kyaliwajala'!E17+'Avg Week Kyaliwajala-Kira'!E17</f>
        <v>16.428571428571431</v>
      </c>
      <c r="F17" s="48">
        <f>'Avg Week Kira-Kyaliwajala'!F17+'Avg Week Kyaliwajala-Kira'!F17</f>
        <v>21.857142857142854</v>
      </c>
      <c r="G17" s="48">
        <f>'Avg Week Kira-Kyaliwajala'!G17+'Avg Week Kyaliwajala-Kira'!G17</f>
        <v>0.42857142857142855</v>
      </c>
      <c r="H17" s="48">
        <f>'Avg Week Kira-Kyaliwajala'!H17+'Avg Week Kyaliwajala-Kira'!H17</f>
        <v>0</v>
      </c>
      <c r="I17" s="48">
        <f>'Avg Week Kira-Kyaliwajala'!I17+'Avg Week Kyaliwajala-Kira'!I17</f>
        <v>10.857142857142858</v>
      </c>
      <c r="J17" s="48">
        <f>'Avg Week Kira-Kyaliwajala'!J17+'Avg Week Kyaliwajala-Kira'!J17</f>
        <v>1.8571428571428572</v>
      </c>
      <c r="K17" s="48">
        <f>'Avg Week Kira-Kyaliwajala'!K17+'Avg Week Kyaliwajala-Kira'!K17</f>
        <v>1.2857142857142856</v>
      </c>
      <c r="L17" s="48">
        <f>'Avg Week Kira-Kyaliwajala'!L17+'Avg Week Kyaliwajala-Kira'!L17</f>
        <v>0</v>
      </c>
      <c r="M17" s="48">
        <f>'Avg Week Kira-Kyaliwajala'!M17+'Avg Week Kyaliwajala-Kira'!M17</f>
        <v>175.28571428571428</v>
      </c>
      <c r="N17" s="48">
        <f>'Avg Week Kira-Kyaliwajala'!N17+'Avg Week Kyaliwajala-Kira'!N17</f>
        <v>0.14285714285714285</v>
      </c>
      <c r="O17" s="15">
        <f t="shared" si="0"/>
        <v>173.42857142857142</v>
      </c>
      <c r="P17" s="15">
        <f t="shared" si="1"/>
        <v>348.71428571428572</v>
      </c>
      <c r="R17" s="1" t="s">
        <v>13</v>
      </c>
      <c r="S17" s="17">
        <f t="shared" ref="S17:AF17" si="9">SUM(C38:C41)</f>
        <v>229.57142857142856</v>
      </c>
      <c r="T17" s="17">
        <f t="shared" si="9"/>
        <v>129.57142857142858</v>
      </c>
      <c r="U17" s="17">
        <f t="shared" si="9"/>
        <v>47.571428571428569</v>
      </c>
      <c r="V17" s="17">
        <f t="shared" si="9"/>
        <v>67.428571428571431</v>
      </c>
      <c r="W17" s="17">
        <f t="shared" si="9"/>
        <v>2.1428571428571423</v>
      </c>
      <c r="X17" s="17">
        <f t="shared" si="9"/>
        <v>0.42857142857142855</v>
      </c>
      <c r="Y17" s="17">
        <f t="shared" si="9"/>
        <v>46.285714285714285</v>
      </c>
      <c r="Z17" s="17">
        <f t="shared" si="9"/>
        <v>16.571428571428573</v>
      </c>
      <c r="AA17" s="17">
        <f t="shared" si="9"/>
        <v>8.5714285714285712</v>
      </c>
      <c r="AB17" s="17">
        <f t="shared" si="9"/>
        <v>1.1428571428571428</v>
      </c>
      <c r="AC17" s="17">
        <f t="shared" si="9"/>
        <v>464.42857142857144</v>
      </c>
      <c r="AD17" s="17">
        <f t="shared" si="9"/>
        <v>0</v>
      </c>
      <c r="AE17" s="30">
        <f t="shared" si="9"/>
        <v>549.28571428571422</v>
      </c>
      <c r="AF17" s="30">
        <f t="shared" si="9"/>
        <v>1013.7142857142857</v>
      </c>
    </row>
    <row r="18" spans="2:32" ht="23.1" customHeight="1" x14ac:dyDescent="0.25">
      <c r="B18" s="22" t="s">
        <v>45</v>
      </c>
      <c r="C18" s="48">
        <f>'Avg Week Kira-Kyaliwajala'!C18+'Avg Week Kyaliwajala-Kira'!C18</f>
        <v>67.571428571428569</v>
      </c>
      <c r="D18" s="48">
        <f>'Avg Week Kira-Kyaliwajala'!D18+'Avg Week Kyaliwajala-Kira'!D18</f>
        <v>45.714285714285715</v>
      </c>
      <c r="E18" s="48">
        <f>'Avg Week Kira-Kyaliwajala'!E18+'Avg Week Kyaliwajala-Kira'!E18</f>
        <v>12.142857142857142</v>
      </c>
      <c r="F18" s="48">
        <f>'Avg Week Kira-Kyaliwajala'!F18+'Avg Week Kyaliwajala-Kira'!F18</f>
        <v>24.285714285714285</v>
      </c>
      <c r="G18" s="48">
        <f>'Avg Week Kira-Kyaliwajala'!G18+'Avg Week Kyaliwajala-Kira'!G18</f>
        <v>0.42857142857142855</v>
      </c>
      <c r="H18" s="48">
        <f>'Avg Week Kira-Kyaliwajala'!H18+'Avg Week Kyaliwajala-Kira'!H18</f>
        <v>0.42857142857142855</v>
      </c>
      <c r="I18" s="48">
        <f>'Avg Week Kira-Kyaliwajala'!I18+'Avg Week Kyaliwajala-Kira'!I18</f>
        <v>9</v>
      </c>
      <c r="J18" s="48">
        <f>'Avg Week Kira-Kyaliwajala'!J18+'Avg Week Kyaliwajala-Kira'!J18</f>
        <v>1.4285714285714284</v>
      </c>
      <c r="K18" s="48">
        <f>'Avg Week Kira-Kyaliwajala'!K18+'Avg Week Kyaliwajala-Kira'!K18</f>
        <v>0.85714285714285721</v>
      </c>
      <c r="L18" s="48">
        <f>'Avg Week Kira-Kyaliwajala'!L18+'Avg Week Kyaliwajala-Kira'!L18</f>
        <v>0.42857142857142855</v>
      </c>
      <c r="M18" s="48">
        <f>'Avg Week Kira-Kyaliwajala'!M18+'Avg Week Kyaliwajala-Kira'!M18</f>
        <v>179</v>
      </c>
      <c r="N18" s="48">
        <f>'Avg Week Kira-Kyaliwajala'!N18+'Avg Week Kyaliwajala-Kira'!N18</f>
        <v>0</v>
      </c>
      <c r="O18" s="15">
        <f t="shared" si="0"/>
        <v>162.28571428571422</v>
      </c>
      <c r="P18" s="15">
        <f t="shared" si="1"/>
        <v>341.28571428571422</v>
      </c>
      <c r="R18" s="1" t="s">
        <v>14</v>
      </c>
      <c r="S18" s="17">
        <f t="shared" ref="S18:AF18" si="10">SUM(C42:C45)</f>
        <v>243.71428571428569</v>
      </c>
      <c r="T18" s="17">
        <f t="shared" si="10"/>
        <v>156.42857142857142</v>
      </c>
      <c r="U18" s="17">
        <f t="shared" si="10"/>
        <v>46.285714285714285</v>
      </c>
      <c r="V18" s="17">
        <f t="shared" si="10"/>
        <v>68.285714285714278</v>
      </c>
      <c r="W18" s="17">
        <f t="shared" si="10"/>
        <v>2.1428571428571428</v>
      </c>
      <c r="X18" s="17">
        <f t="shared" si="10"/>
        <v>0.5714285714285714</v>
      </c>
      <c r="Y18" s="17">
        <f t="shared" si="10"/>
        <v>39.571428571428569</v>
      </c>
      <c r="Z18" s="17">
        <f t="shared" si="10"/>
        <v>14.857142857142858</v>
      </c>
      <c r="AA18" s="17">
        <f t="shared" si="10"/>
        <v>6.5714285714285712</v>
      </c>
      <c r="AB18" s="17">
        <f t="shared" si="10"/>
        <v>3.1428571428571428</v>
      </c>
      <c r="AC18" s="17">
        <f t="shared" si="10"/>
        <v>476</v>
      </c>
      <c r="AD18" s="17">
        <f t="shared" si="10"/>
        <v>0</v>
      </c>
      <c r="AE18" s="30">
        <f t="shared" si="10"/>
        <v>581.57142857142844</v>
      </c>
      <c r="AF18" s="30">
        <f t="shared" si="10"/>
        <v>1057.5714285714284</v>
      </c>
    </row>
    <row r="19" spans="2:32" ht="23.1" customHeight="1" x14ac:dyDescent="0.25">
      <c r="B19" s="22" t="s">
        <v>46</v>
      </c>
      <c r="C19" s="48">
        <f>'Avg Week Kira-Kyaliwajala'!C19+'Avg Week Kyaliwajala-Kira'!C19</f>
        <v>64.714285714285722</v>
      </c>
      <c r="D19" s="48">
        <f>'Avg Week Kira-Kyaliwajala'!D19+'Avg Week Kyaliwajala-Kira'!D19</f>
        <v>36.428571428571431</v>
      </c>
      <c r="E19" s="48">
        <f>'Avg Week Kira-Kyaliwajala'!E19+'Avg Week Kyaliwajala-Kira'!E19</f>
        <v>9.5714285714285712</v>
      </c>
      <c r="F19" s="48">
        <f>'Avg Week Kira-Kyaliwajala'!F19+'Avg Week Kyaliwajala-Kira'!F19</f>
        <v>18.571428571428569</v>
      </c>
      <c r="G19" s="48">
        <f>'Avg Week Kira-Kyaliwajala'!G19+'Avg Week Kyaliwajala-Kira'!G19</f>
        <v>0.2857142857142857</v>
      </c>
      <c r="H19" s="48">
        <f>'Avg Week Kira-Kyaliwajala'!H19+'Avg Week Kyaliwajala-Kira'!H19</f>
        <v>0.7142857142857143</v>
      </c>
      <c r="I19" s="48">
        <f>'Avg Week Kira-Kyaliwajala'!I19+'Avg Week Kyaliwajala-Kira'!I19</f>
        <v>11.142857142857142</v>
      </c>
      <c r="J19" s="48">
        <f>'Avg Week Kira-Kyaliwajala'!J19+'Avg Week Kyaliwajala-Kira'!J19</f>
        <v>1.1428571428571428</v>
      </c>
      <c r="K19" s="48">
        <f>'Avg Week Kira-Kyaliwajala'!K19+'Avg Week Kyaliwajala-Kira'!K19</f>
        <v>1.1428571428571428</v>
      </c>
      <c r="L19" s="48">
        <f>'Avg Week Kira-Kyaliwajala'!L19+'Avg Week Kyaliwajala-Kira'!L19</f>
        <v>0.71428571428571419</v>
      </c>
      <c r="M19" s="48">
        <f>'Avg Week Kira-Kyaliwajala'!M19+'Avg Week Kyaliwajala-Kira'!M19</f>
        <v>163.14285714285717</v>
      </c>
      <c r="N19" s="48">
        <f>'Avg Week Kira-Kyaliwajala'!N19+'Avg Week Kyaliwajala-Kira'!N19</f>
        <v>0</v>
      </c>
      <c r="O19" s="15">
        <f t="shared" si="0"/>
        <v>144.42857142857142</v>
      </c>
      <c r="P19" s="15">
        <f t="shared" si="1"/>
        <v>307.57142857142856</v>
      </c>
      <c r="R19" s="1" t="s">
        <v>15</v>
      </c>
      <c r="S19" s="17">
        <f t="shared" ref="S19:AF19" si="11">SUM(C46:C49)</f>
        <v>289.71428571428567</v>
      </c>
      <c r="T19" s="17">
        <f t="shared" si="11"/>
        <v>239.42857142857144</v>
      </c>
      <c r="U19" s="17">
        <f t="shared" si="11"/>
        <v>55.285714285714285</v>
      </c>
      <c r="V19" s="17">
        <f t="shared" si="11"/>
        <v>87.285714285714278</v>
      </c>
      <c r="W19" s="17">
        <f t="shared" si="11"/>
        <v>3.8571428571428568</v>
      </c>
      <c r="X19" s="17">
        <f t="shared" si="11"/>
        <v>0.71428571428571419</v>
      </c>
      <c r="Y19" s="17">
        <f t="shared" si="11"/>
        <v>43.285714285714292</v>
      </c>
      <c r="Z19" s="17">
        <f t="shared" si="11"/>
        <v>13</v>
      </c>
      <c r="AA19" s="17">
        <f t="shared" si="11"/>
        <v>5.5714285714285712</v>
      </c>
      <c r="AB19" s="17">
        <f t="shared" si="11"/>
        <v>1.4285714285714284</v>
      </c>
      <c r="AC19" s="17">
        <f t="shared" si="11"/>
        <v>579.14285714285711</v>
      </c>
      <c r="AD19" s="17">
        <f t="shared" si="11"/>
        <v>0.14285714285714285</v>
      </c>
      <c r="AE19" s="30">
        <f t="shared" si="11"/>
        <v>739.71428571428555</v>
      </c>
      <c r="AF19" s="30">
        <f t="shared" si="11"/>
        <v>1318.8571428571427</v>
      </c>
    </row>
    <row r="20" spans="2:32" ht="23.1" customHeight="1" x14ac:dyDescent="0.25">
      <c r="B20" s="22" t="s">
        <v>47</v>
      </c>
      <c r="C20" s="48">
        <f>'Avg Week Kira-Kyaliwajala'!C20+'Avg Week Kyaliwajala-Kira'!C20</f>
        <v>66.142857142857139</v>
      </c>
      <c r="D20" s="48">
        <f>'Avg Week Kira-Kyaliwajala'!D20+'Avg Week Kyaliwajala-Kira'!D20</f>
        <v>47.857142857142861</v>
      </c>
      <c r="E20" s="48">
        <f>'Avg Week Kira-Kyaliwajala'!E20+'Avg Week Kyaliwajala-Kira'!E20</f>
        <v>14</v>
      </c>
      <c r="F20" s="48">
        <f>'Avg Week Kira-Kyaliwajala'!F20+'Avg Week Kyaliwajala-Kira'!F20</f>
        <v>21.142857142857142</v>
      </c>
      <c r="G20" s="48">
        <f>'Avg Week Kira-Kyaliwajala'!G20+'Avg Week Kyaliwajala-Kira'!G20</f>
        <v>0.71428571428571419</v>
      </c>
      <c r="H20" s="48">
        <f>'Avg Week Kira-Kyaliwajala'!H20+'Avg Week Kyaliwajala-Kira'!H20</f>
        <v>0.2857142857142857</v>
      </c>
      <c r="I20" s="48">
        <f>'Avg Week Kira-Kyaliwajala'!I20+'Avg Week Kyaliwajala-Kira'!I20</f>
        <v>10.714285714285715</v>
      </c>
      <c r="J20" s="48">
        <f>'Avg Week Kira-Kyaliwajala'!J20+'Avg Week Kyaliwajala-Kira'!J20</f>
        <v>2.1428571428571428</v>
      </c>
      <c r="K20" s="48">
        <f>'Avg Week Kira-Kyaliwajala'!K20+'Avg Week Kyaliwajala-Kira'!K20</f>
        <v>1</v>
      </c>
      <c r="L20" s="48">
        <f>'Avg Week Kira-Kyaliwajala'!L20+'Avg Week Kyaliwajala-Kira'!L20</f>
        <v>0.2857142857142857</v>
      </c>
      <c r="M20" s="48">
        <f>'Avg Week Kira-Kyaliwajala'!M20+'Avg Week Kyaliwajala-Kira'!M20</f>
        <v>183.28571428571428</v>
      </c>
      <c r="N20" s="48">
        <f>'Avg Week Kira-Kyaliwajala'!N20+'Avg Week Kyaliwajala-Kira'!N20</f>
        <v>0.14285714285714285</v>
      </c>
      <c r="O20" s="15">
        <f t="shared" si="0"/>
        <v>164.42857142857142</v>
      </c>
      <c r="P20" s="15">
        <f t="shared" si="1"/>
        <v>347.71428571428572</v>
      </c>
      <c r="R20" s="1" t="s">
        <v>16</v>
      </c>
      <c r="S20" s="17">
        <f t="shared" ref="S20:AF20" si="12">SUM(C50:C53)</f>
        <v>296.57142857142856</v>
      </c>
      <c r="T20" s="17">
        <f t="shared" si="12"/>
        <v>239.14285714285717</v>
      </c>
      <c r="U20" s="17">
        <f t="shared" si="12"/>
        <v>51.571428571428569</v>
      </c>
      <c r="V20" s="17">
        <f t="shared" si="12"/>
        <v>88.285714285714292</v>
      </c>
      <c r="W20" s="17">
        <f t="shared" si="12"/>
        <v>3.8571428571428572</v>
      </c>
      <c r="X20" s="17">
        <f t="shared" si="12"/>
        <v>0.2857142857142857</v>
      </c>
      <c r="Y20" s="17">
        <f t="shared" si="12"/>
        <v>41</v>
      </c>
      <c r="Z20" s="17">
        <f t="shared" si="12"/>
        <v>7.1428571428571432</v>
      </c>
      <c r="AA20" s="17">
        <f t="shared" si="12"/>
        <v>3.5714285714285712</v>
      </c>
      <c r="AB20" s="17">
        <f t="shared" si="12"/>
        <v>2.1428571428571428</v>
      </c>
      <c r="AC20" s="17">
        <f t="shared" si="12"/>
        <v>572.71428571428578</v>
      </c>
      <c r="AD20" s="17">
        <f t="shared" si="12"/>
        <v>0</v>
      </c>
      <c r="AE20" s="30">
        <f t="shared" si="12"/>
        <v>733.57142857142856</v>
      </c>
      <c r="AF20" s="30">
        <f t="shared" si="12"/>
        <v>1306.2857142857142</v>
      </c>
    </row>
    <row r="21" spans="2:32" ht="23.1" customHeight="1" x14ac:dyDescent="0.25">
      <c r="B21" s="22" t="s">
        <v>48</v>
      </c>
      <c r="C21" s="48">
        <f>'Avg Week Kira-Kyaliwajala'!C21+'Avg Week Kyaliwajala-Kira'!C21</f>
        <v>68</v>
      </c>
      <c r="D21" s="48">
        <f>'Avg Week Kira-Kyaliwajala'!D21+'Avg Week Kyaliwajala-Kira'!D21</f>
        <v>50.428571428571431</v>
      </c>
      <c r="E21" s="48">
        <f>'Avg Week Kira-Kyaliwajala'!E21+'Avg Week Kyaliwajala-Kira'!E21</f>
        <v>13.142857142857142</v>
      </c>
      <c r="F21" s="48">
        <f>'Avg Week Kira-Kyaliwajala'!F21+'Avg Week Kyaliwajala-Kira'!F21</f>
        <v>22</v>
      </c>
      <c r="G21" s="48">
        <f>'Avg Week Kira-Kyaliwajala'!G21+'Avg Week Kyaliwajala-Kira'!G21</f>
        <v>0.5714285714285714</v>
      </c>
      <c r="H21" s="48">
        <f>'Avg Week Kira-Kyaliwajala'!H21+'Avg Week Kyaliwajala-Kira'!H21</f>
        <v>0.71428571428571419</v>
      </c>
      <c r="I21" s="48">
        <f>'Avg Week Kira-Kyaliwajala'!I21+'Avg Week Kyaliwajala-Kira'!I21</f>
        <v>10.571428571428573</v>
      </c>
      <c r="J21" s="48">
        <f>'Avg Week Kira-Kyaliwajala'!J21+'Avg Week Kyaliwajala-Kira'!J21</f>
        <v>2.2857142857142856</v>
      </c>
      <c r="K21" s="48">
        <f>'Avg Week Kira-Kyaliwajala'!K21+'Avg Week Kyaliwajala-Kira'!K21</f>
        <v>1.4285714285714286</v>
      </c>
      <c r="L21" s="48">
        <f>'Avg Week Kira-Kyaliwajala'!L21+'Avg Week Kyaliwajala-Kira'!L21</f>
        <v>0</v>
      </c>
      <c r="M21" s="48">
        <f>'Avg Week Kira-Kyaliwajala'!M21+'Avg Week Kyaliwajala-Kira'!M21</f>
        <v>167.71428571428572</v>
      </c>
      <c r="N21" s="48">
        <f>'Avg Week Kira-Kyaliwajala'!N21+'Avg Week Kyaliwajala-Kira'!N21</f>
        <v>0</v>
      </c>
      <c r="O21" s="15">
        <f t="shared" si="0"/>
        <v>169.14285714285717</v>
      </c>
      <c r="P21" s="15">
        <f t="shared" si="1"/>
        <v>336.85714285714289</v>
      </c>
      <c r="R21" s="35" t="s">
        <v>20</v>
      </c>
      <c r="S21" s="33">
        <f t="shared" ref="S21:AF21" si="13">SUM(C54:C57)</f>
        <v>290.85714285714283</v>
      </c>
      <c r="T21" s="17">
        <f t="shared" si="13"/>
        <v>226.85714285714289</v>
      </c>
      <c r="U21" s="17">
        <f t="shared" si="13"/>
        <v>59.857142857142847</v>
      </c>
      <c r="V21" s="17">
        <f t="shared" si="13"/>
        <v>82.714285714285722</v>
      </c>
      <c r="W21" s="17">
        <f t="shared" si="13"/>
        <v>3.4285714285714284</v>
      </c>
      <c r="X21" s="17">
        <f t="shared" si="13"/>
        <v>0.42857142857142855</v>
      </c>
      <c r="Y21" s="17">
        <f t="shared" si="13"/>
        <v>35.428571428571431</v>
      </c>
      <c r="Z21" s="17">
        <f t="shared" si="13"/>
        <v>6.4285714285714288</v>
      </c>
      <c r="AA21" s="17">
        <f t="shared" si="13"/>
        <v>3.7142857142857144</v>
      </c>
      <c r="AB21" s="17">
        <f t="shared" si="13"/>
        <v>0.5714285714285714</v>
      </c>
      <c r="AC21" s="17">
        <f t="shared" si="13"/>
        <v>622.57142857142856</v>
      </c>
      <c r="AD21" s="17">
        <f t="shared" si="13"/>
        <v>0</v>
      </c>
      <c r="AE21" s="30">
        <f t="shared" si="13"/>
        <v>710.28571428571422</v>
      </c>
      <c r="AF21" s="30">
        <f t="shared" si="13"/>
        <v>1332.8571428571427</v>
      </c>
    </row>
    <row r="22" spans="2:32" ht="23.1" customHeight="1" x14ac:dyDescent="0.25">
      <c r="B22" s="22" t="s">
        <v>49</v>
      </c>
      <c r="C22" s="48">
        <f>'Avg Week Kira-Kyaliwajala'!C22+'Avg Week Kyaliwajala-Kira'!C22</f>
        <v>72.714285714285708</v>
      </c>
      <c r="D22" s="48">
        <f>'Avg Week Kira-Kyaliwajala'!D22+'Avg Week Kyaliwajala-Kira'!D22</f>
        <v>46</v>
      </c>
      <c r="E22" s="48">
        <f>'Avg Week Kira-Kyaliwajala'!E22+'Avg Week Kyaliwajala-Kira'!E22</f>
        <v>14.285714285714285</v>
      </c>
      <c r="F22" s="48">
        <f>'Avg Week Kira-Kyaliwajala'!F22+'Avg Week Kyaliwajala-Kira'!F22</f>
        <v>21.857142857142858</v>
      </c>
      <c r="G22" s="48">
        <f>'Avg Week Kira-Kyaliwajala'!G22+'Avg Week Kyaliwajala-Kira'!G22</f>
        <v>0.14285714285714285</v>
      </c>
      <c r="H22" s="48">
        <f>'Avg Week Kira-Kyaliwajala'!H22+'Avg Week Kyaliwajala-Kira'!H22</f>
        <v>0</v>
      </c>
      <c r="I22" s="48">
        <f>'Avg Week Kira-Kyaliwajala'!I22+'Avg Week Kyaliwajala-Kira'!I22</f>
        <v>13.285714285714286</v>
      </c>
      <c r="J22" s="48">
        <f>'Avg Week Kira-Kyaliwajala'!J22+'Avg Week Kyaliwajala-Kira'!J22</f>
        <v>2.1428571428571428</v>
      </c>
      <c r="K22" s="48">
        <f>'Avg Week Kira-Kyaliwajala'!K22+'Avg Week Kyaliwajala-Kira'!K22</f>
        <v>0.5714285714285714</v>
      </c>
      <c r="L22" s="48">
        <f>'Avg Week Kira-Kyaliwajala'!L22+'Avg Week Kyaliwajala-Kira'!L22</f>
        <v>0.14285714285714285</v>
      </c>
      <c r="M22" s="48">
        <f>'Avg Week Kira-Kyaliwajala'!M22+'Avg Week Kyaliwajala-Kira'!M22</f>
        <v>175.14285714285717</v>
      </c>
      <c r="N22" s="48">
        <f>'Avg Week Kira-Kyaliwajala'!N22+'Avg Week Kyaliwajala-Kira'!N22</f>
        <v>0.14285714285714285</v>
      </c>
      <c r="O22" s="15">
        <f t="shared" si="0"/>
        <v>171.28571428571428</v>
      </c>
      <c r="P22" s="15">
        <f t="shared" si="1"/>
        <v>346.4285714285715</v>
      </c>
      <c r="R22" s="1" t="s">
        <v>146</v>
      </c>
      <c r="S22" s="33">
        <f>SUM(C58:C61)</f>
        <v>348.5</v>
      </c>
      <c r="T22" s="33">
        <f t="shared" ref="T22:AF22" si="14">SUM(D58:D61)</f>
        <v>203.5</v>
      </c>
      <c r="U22" s="33">
        <f t="shared" si="14"/>
        <v>48</v>
      </c>
      <c r="V22" s="33">
        <f t="shared" si="14"/>
        <v>35</v>
      </c>
      <c r="W22" s="33">
        <f t="shared" si="14"/>
        <v>0.5</v>
      </c>
      <c r="X22" s="33">
        <f t="shared" si="14"/>
        <v>8.5</v>
      </c>
      <c r="Y22" s="33">
        <f t="shared" si="14"/>
        <v>19</v>
      </c>
      <c r="Z22" s="33">
        <f t="shared" si="14"/>
        <v>15.5</v>
      </c>
      <c r="AA22" s="33">
        <f t="shared" si="14"/>
        <v>2</v>
      </c>
      <c r="AB22" s="33">
        <f t="shared" si="14"/>
        <v>0</v>
      </c>
      <c r="AC22" s="33">
        <f t="shared" si="14"/>
        <v>604</v>
      </c>
      <c r="AD22" s="33">
        <f t="shared" si="14"/>
        <v>0</v>
      </c>
      <c r="AE22" s="55">
        <f t="shared" si="14"/>
        <v>680.5</v>
      </c>
      <c r="AF22" s="55">
        <f t="shared" si="14"/>
        <v>1284.5</v>
      </c>
    </row>
    <row r="23" spans="2:32" ht="23.1" customHeight="1" x14ac:dyDescent="0.25">
      <c r="B23" s="22" t="s">
        <v>50</v>
      </c>
      <c r="C23" s="48">
        <f>'Avg Week Kira-Kyaliwajala'!C23+'Avg Week Kyaliwajala-Kira'!C23</f>
        <v>69.857142857142861</v>
      </c>
      <c r="D23" s="48">
        <f>'Avg Week Kira-Kyaliwajala'!D23+'Avg Week Kyaliwajala-Kira'!D23</f>
        <v>47</v>
      </c>
      <c r="E23" s="48">
        <f>'Avg Week Kira-Kyaliwajala'!E23+'Avg Week Kyaliwajala-Kira'!E23</f>
        <v>9.5714285714285712</v>
      </c>
      <c r="F23" s="48">
        <f>'Avg Week Kira-Kyaliwajala'!F23+'Avg Week Kyaliwajala-Kira'!F23</f>
        <v>16.142857142857142</v>
      </c>
      <c r="G23" s="48">
        <f>'Avg Week Kira-Kyaliwajala'!G23+'Avg Week Kyaliwajala-Kira'!G23</f>
        <v>2</v>
      </c>
      <c r="H23" s="48">
        <f>'Avg Week Kira-Kyaliwajala'!H23+'Avg Week Kyaliwajala-Kira'!H23</f>
        <v>0</v>
      </c>
      <c r="I23" s="48">
        <f>'Avg Week Kira-Kyaliwajala'!I23+'Avg Week Kyaliwajala-Kira'!I23</f>
        <v>10.428571428571429</v>
      </c>
      <c r="J23" s="48">
        <f>'Avg Week Kira-Kyaliwajala'!J23+'Avg Week Kyaliwajala-Kira'!J23</f>
        <v>3.8571428571428568</v>
      </c>
      <c r="K23" s="48">
        <f>'Avg Week Kira-Kyaliwajala'!K23+'Avg Week Kyaliwajala-Kira'!K23</f>
        <v>1</v>
      </c>
      <c r="L23" s="48">
        <f>'Avg Week Kira-Kyaliwajala'!L23+'Avg Week Kyaliwajala-Kira'!L23</f>
        <v>0.2857142857142857</v>
      </c>
      <c r="M23" s="48">
        <f>'Avg Week Kira-Kyaliwajala'!M23+'Avg Week Kyaliwajala-Kira'!M23</f>
        <v>183.57142857142856</v>
      </c>
      <c r="N23" s="48">
        <f>'Avg Week Kira-Kyaliwajala'!N23+'Avg Week Kyaliwajala-Kira'!N23</f>
        <v>0</v>
      </c>
      <c r="O23" s="15">
        <f t="shared" si="0"/>
        <v>160.14285714285714</v>
      </c>
      <c r="P23" s="15">
        <f t="shared" si="1"/>
        <v>343.71428571428567</v>
      </c>
      <c r="R23" s="1" t="s">
        <v>147</v>
      </c>
      <c r="S23" s="33">
        <f>SUM(C62:C65)</f>
        <v>258.5</v>
      </c>
      <c r="T23" s="33">
        <f t="shared" ref="T23:AF23" si="15">SUM(D62:D65)</f>
        <v>150.5</v>
      </c>
      <c r="U23" s="33">
        <f t="shared" si="15"/>
        <v>39</v>
      </c>
      <c r="V23" s="33">
        <f t="shared" si="15"/>
        <v>51</v>
      </c>
      <c r="W23" s="33">
        <f t="shared" si="15"/>
        <v>1.5</v>
      </c>
      <c r="X23" s="33">
        <f t="shared" si="15"/>
        <v>2.5</v>
      </c>
      <c r="Y23" s="33">
        <f t="shared" si="15"/>
        <v>14.5</v>
      </c>
      <c r="Z23" s="33">
        <f t="shared" si="15"/>
        <v>5</v>
      </c>
      <c r="AA23" s="33">
        <f t="shared" si="15"/>
        <v>1.5</v>
      </c>
      <c r="AB23" s="33">
        <f t="shared" si="15"/>
        <v>0.5</v>
      </c>
      <c r="AC23" s="33">
        <f t="shared" si="15"/>
        <v>540</v>
      </c>
      <c r="AD23" s="33">
        <f t="shared" si="15"/>
        <v>0</v>
      </c>
      <c r="AE23" s="55">
        <f t="shared" si="15"/>
        <v>524.5</v>
      </c>
      <c r="AF23" s="55">
        <f t="shared" si="15"/>
        <v>1064.5</v>
      </c>
    </row>
    <row r="24" spans="2:32" ht="23.1" customHeight="1" x14ac:dyDescent="0.25">
      <c r="B24" s="22" t="s">
        <v>51</v>
      </c>
      <c r="C24" s="48">
        <f>'Avg Week Kira-Kyaliwajala'!C24+'Avg Week Kyaliwajala-Kira'!C24</f>
        <v>64.857142857142861</v>
      </c>
      <c r="D24" s="48">
        <f>'Avg Week Kira-Kyaliwajala'!D24+'Avg Week Kyaliwajala-Kira'!D24</f>
        <v>41.714285714285715</v>
      </c>
      <c r="E24" s="48">
        <f>'Avg Week Kira-Kyaliwajala'!E24+'Avg Week Kyaliwajala-Kira'!E24</f>
        <v>9.7142857142857153</v>
      </c>
      <c r="F24" s="48">
        <f>'Avg Week Kira-Kyaliwajala'!F24+'Avg Week Kyaliwajala-Kira'!F24</f>
        <v>19.285714285714285</v>
      </c>
      <c r="G24" s="48">
        <f>'Avg Week Kira-Kyaliwajala'!G24+'Avg Week Kyaliwajala-Kira'!G24</f>
        <v>0.14285714285714285</v>
      </c>
      <c r="H24" s="48">
        <f>'Avg Week Kira-Kyaliwajala'!H24+'Avg Week Kyaliwajala-Kira'!H24</f>
        <v>0.14285714285714285</v>
      </c>
      <c r="I24" s="48">
        <f>'Avg Week Kira-Kyaliwajala'!I24+'Avg Week Kyaliwajala-Kira'!I24</f>
        <v>12.428571428571429</v>
      </c>
      <c r="J24" s="48">
        <f>'Avg Week Kira-Kyaliwajala'!J24+'Avg Week Kyaliwajala-Kira'!J24</f>
        <v>4.5714285714285712</v>
      </c>
      <c r="K24" s="48">
        <f>'Avg Week Kira-Kyaliwajala'!K24+'Avg Week Kyaliwajala-Kira'!K24</f>
        <v>2</v>
      </c>
      <c r="L24" s="48">
        <f>'Avg Week Kira-Kyaliwajala'!L24+'Avg Week Kyaliwajala-Kira'!L24</f>
        <v>0.2857142857142857</v>
      </c>
      <c r="M24" s="48">
        <f>'Avg Week Kira-Kyaliwajala'!M24+'Avg Week Kyaliwajala-Kira'!M24</f>
        <v>160</v>
      </c>
      <c r="N24" s="48">
        <f>'Avg Week Kira-Kyaliwajala'!N24+'Avg Week Kyaliwajala-Kira'!N24</f>
        <v>0</v>
      </c>
      <c r="O24" s="15">
        <f t="shared" si="0"/>
        <v>155.14285714285714</v>
      </c>
      <c r="P24" s="15">
        <f t="shared" si="1"/>
        <v>315.14285714285711</v>
      </c>
      <c r="R24" s="1" t="s">
        <v>148</v>
      </c>
      <c r="S24" s="33">
        <f>SUM(C66:C69)</f>
        <v>213.5</v>
      </c>
      <c r="T24" s="33">
        <f t="shared" ref="T24:AF24" si="16">SUM(D66:D69)</f>
        <v>152.5</v>
      </c>
      <c r="U24" s="33">
        <f t="shared" si="16"/>
        <v>37.5</v>
      </c>
      <c r="V24" s="33">
        <f t="shared" si="16"/>
        <v>35.5</v>
      </c>
      <c r="W24" s="33">
        <f t="shared" si="16"/>
        <v>1</v>
      </c>
      <c r="X24" s="33">
        <f t="shared" si="16"/>
        <v>1.5</v>
      </c>
      <c r="Y24" s="33">
        <f t="shared" si="16"/>
        <v>10</v>
      </c>
      <c r="Z24" s="33">
        <f t="shared" si="16"/>
        <v>3.5</v>
      </c>
      <c r="AA24" s="33">
        <f t="shared" si="16"/>
        <v>1</v>
      </c>
      <c r="AB24" s="33">
        <f t="shared" si="16"/>
        <v>0</v>
      </c>
      <c r="AC24" s="33">
        <f t="shared" si="16"/>
        <v>397</v>
      </c>
      <c r="AD24" s="33">
        <f t="shared" si="16"/>
        <v>0</v>
      </c>
      <c r="AE24" s="55">
        <f t="shared" si="16"/>
        <v>456</v>
      </c>
      <c r="AF24" s="55">
        <f t="shared" si="16"/>
        <v>853</v>
      </c>
    </row>
    <row r="25" spans="2:32" ht="23.1" customHeight="1" x14ac:dyDescent="0.25">
      <c r="B25" s="22" t="s">
        <v>52</v>
      </c>
      <c r="C25" s="48">
        <f>'Avg Week Kira-Kyaliwajala'!C25+'Avg Week Kyaliwajala-Kira'!C25</f>
        <v>63.142857142857146</v>
      </c>
      <c r="D25" s="48">
        <f>'Avg Week Kira-Kyaliwajala'!D25+'Avg Week Kyaliwajala-Kira'!D25</f>
        <v>39.285714285714285</v>
      </c>
      <c r="E25" s="48">
        <f>'Avg Week Kira-Kyaliwajala'!E25+'Avg Week Kyaliwajala-Kira'!E25</f>
        <v>11.857142857142858</v>
      </c>
      <c r="F25" s="48">
        <f>'Avg Week Kira-Kyaliwajala'!F25+'Avg Week Kyaliwajala-Kira'!F25</f>
        <v>20</v>
      </c>
      <c r="G25" s="48">
        <f>'Avg Week Kira-Kyaliwajala'!G25+'Avg Week Kyaliwajala-Kira'!G25</f>
        <v>0.5714285714285714</v>
      </c>
      <c r="H25" s="48">
        <f>'Avg Week Kira-Kyaliwajala'!H25+'Avg Week Kyaliwajala-Kira'!H25</f>
        <v>0.14285714285714285</v>
      </c>
      <c r="I25" s="48">
        <f>'Avg Week Kira-Kyaliwajala'!I25+'Avg Week Kyaliwajala-Kira'!I25</f>
        <v>15.142857142857142</v>
      </c>
      <c r="J25" s="48">
        <f>'Avg Week Kira-Kyaliwajala'!J25+'Avg Week Kyaliwajala-Kira'!J25</f>
        <v>4</v>
      </c>
      <c r="K25" s="48">
        <f>'Avg Week Kira-Kyaliwajala'!K25+'Avg Week Kyaliwajala-Kira'!K25</f>
        <v>1.4285714285714284</v>
      </c>
      <c r="L25" s="48">
        <f>'Avg Week Kira-Kyaliwajala'!L25+'Avg Week Kyaliwajala-Kira'!L25</f>
        <v>0</v>
      </c>
      <c r="M25" s="48">
        <f>'Avg Week Kira-Kyaliwajala'!M25+'Avg Week Kyaliwajala-Kira'!M25</f>
        <v>167.85714285714283</v>
      </c>
      <c r="N25" s="48">
        <f>'Avg Week Kira-Kyaliwajala'!N25+'Avg Week Kyaliwajala-Kira'!N25</f>
        <v>0.14285714285714285</v>
      </c>
      <c r="O25" s="15">
        <f t="shared" si="0"/>
        <v>155.71428571428569</v>
      </c>
      <c r="P25" s="15">
        <f t="shared" si="1"/>
        <v>323.57142857142856</v>
      </c>
      <c r="R25" s="1" t="s">
        <v>149</v>
      </c>
      <c r="S25" s="33">
        <f>SUM(C70:C73)</f>
        <v>226</v>
      </c>
      <c r="T25" s="33">
        <f t="shared" ref="T25:AF25" si="17">SUM(D70:D73)</f>
        <v>146</v>
      </c>
      <c r="U25" s="33">
        <f t="shared" si="17"/>
        <v>28.5</v>
      </c>
      <c r="V25" s="33">
        <f t="shared" si="17"/>
        <v>23.5</v>
      </c>
      <c r="W25" s="33">
        <f t="shared" si="17"/>
        <v>0</v>
      </c>
      <c r="X25" s="33">
        <f t="shared" si="17"/>
        <v>0</v>
      </c>
      <c r="Y25" s="33">
        <f t="shared" si="17"/>
        <v>9</v>
      </c>
      <c r="Z25" s="33">
        <f t="shared" si="17"/>
        <v>3.5</v>
      </c>
      <c r="AA25" s="33">
        <f t="shared" si="17"/>
        <v>1</v>
      </c>
      <c r="AB25" s="33">
        <f t="shared" si="17"/>
        <v>0</v>
      </c>
      <c r="AC25" s="33">
        <f t="shared" si="17"/>
        <v>309.5</v>
      </c>
      <c r="AD25" s="33">
        <f t="shared" si="17"/>
        <v>0</v>
      </c>
      <c r="AE25" s="55">
        <f t="shared" si="17"/>
        <v>437.5</v>
      </c>
      <c r="AF25" s="55">
        <f t="shared" si="17"/>
        <v>747</v>
      </c>
    </row>
    <row r="26" spans="2:32" ht="23.1" customHeight="1" x14ac:dyDescent="0.25">
      <c r="B26" s="22" t="s">
        <v>53</v>
      </c>
      <c r="C26" s="48">
        <f>'Avg Week Kira-Kyaliwajala'!C26+'Avg Week Kyaliwajala-Kira'!C26</f>
        <v>61.285714285714292</v>
      </c>
      <c r="D26" s="48">
        <f>'Avg Week Kira-Kyaliwajala'!D26+'Avg Week Kyaliwajala-Kira'!D26</f>
        <v>40.142857142857139</v>
      </c>
      <c r="E26" s="48">
        <f>'Avg Week Kira-Kyaliwajala'!E26+'Avg Week Kyaliwajala-Kira'!E26</f>
        <v>12.571428571428573</v>
      </c>
      <c r="F26" s="48">
        <f>'Avg Week Kira-Kyaliwajala'!F26+'Avg Week Kyaliwajala-Kira'!F26</f>
        <v>16.285714285714285</v>
      </c>
      <c r="G26" s="48">
        <f>'Avg Week Kira-Kyaliwajala'!G26+'Avg Week Kyaliwajala-Kira'!G26</f>
        <v>0.2857142857142857</v>
      </c>
      <c r="H26" s="48">
        <f>'Avg Week Kira-Kyaliwajala'!H26+'Avg Week Kyaliwajala-Kira'!H26</f>
        <v>0</v>
      </c>
      <c r="I26" s="48">
        <f>'Avg Week Kira-Kyaliwajala'!I26+'Avg Week Kyaliwajala-Kira'!I26</f>
        <v>15.857142857142858</v>
      </c>
      <c r="J26" s="48">
        <f>'Avg Week Kira-Kyaliwajala'!J26+'Avg Week Kyaliwajala-Kira'!J26</f>
        <v>3.8571428571428572</v>
      </c>
      <c r="K26" s="48">
        <f>'Avg Week Kira-Kyaliwajala'!K26+'Avg Week Kyaliwajala-Kira'!K26</f>
        <v>1.1428571428571428</v>
      </c>
      <c r="L26" s="48">
        <f>'Avg Week Kira-Kyaliwajala'!L26+'Avg Week Kyaliwajala-Kira'!L26</f>
        <v>0.42857142857142855</v>
      </c>
      <c r="M26" s="48">
        <f>'Avg Week Kira-Kyaliwajala'!M26+'Avg Week Kyaliwajala-Kira'!M26</f>
        <v>174.85714285714286</v>
      </c>
      <c r="N26" s="48">
        <f>'Avg Week Kira-Kyaliwajala'!N26+'Avg Week Kyaliwajala-Kira'!N26</f>
        <v>0</v>
      </c>
      <c r="O26" s="15">
        <f t="shared" si="0"/>
        <v>151.85714285714283</v>
      </c>
      <c r="P26" s="15">
        <f t="shared" si="1"/>
        <v>326.71428571428567</v>
      </c>
      <c r="R26" s="1" t="s">
        <v>150</v>
      </c>
      <c r="S26" s="33">
        <f>SUM(C74:C77)</f>
        <v>163.5</v>
      </c>
      <c r="T26" s="33">
        <f t="shared" ref="T26:AF26" si="18">SUM(D74:D77)</f>
        <v>92.5</v>
      </c>
      <c r="U26" s="33">
        <f t="shared" si="18"/>
        <v>16</v>
      </c>
      <c r="V26" s="33">
        <f t="shared" si="18"/>
        <v>17.5</v>
      </c>
      <c r="W26" s="33">
        <f t="shared" si="18"/>
        <v>1</v>
      </c>
      <c r="X26" s="33">
        <f t="shared" si="18"/>
        <v>1</v>
      </c>
      <c r="Y26" s="33">
        <f t="shared" si="18"/>
        <v>7.5</v>
      </c>
      <c r="Z26" s="33">
        <f t="shared" si="18"/>
        <v>2.5</v>
      </c>
      <c r="AA26" s="33">
        <f t="shared" si="18"/>
        <v>0</v>
      </c>
      <c r="AB26" s="33">
        <f t="shared" si="18"/>
        <v>0</v>
      </c>
      <c r="AC26" s="33">
        <f t="shared" si="18"/>
        <v>213</v>
      </c>
      <c r="AD26" s="33">
        <f t="shared" si="18"/>
        <v>0</v>
      </c>
      <c r="AE26" s="55">
        <f t="shared" si="18"/>
        <v>301.5</v>
      </c>
      <c r="AF26" s="55">
        <f t="shared" si="18"/>
        <v>514.5</v>
      </c>
    </row>
    <row r="27" spans="2:32" ht="23.1" customHeight="1" x14ac:dyDescent="0.25">
      <c r="B27" s="22" t="s">
        <v>54</v>
      </c>
      <c r="C27" s="48">
        <f>'Avg Week Kira-Kyaliwajala'!C27+'Avg Week Kyaliwajala-Kira'!C27</f>
        <v>58.142857142857139</v>
      </c>
      <c r="D27" s="48">
        <f>'Avg Week Kira-Kyaliwajala'!D27+'Avg Week Kyaliwajala-Kira'!D27</f>
        <v>39.142857142857146</v>
      </c>
      <c r="E27" s="48">
        <f>'Avg Week Kira-Kyaliwajala'!E27+'Avg Week Kyaliwajala-Kira'!E27</f>
        <v>11.857142857142858</v>
      </c>
      <c r="F27" s="48">
        <f>'Avg Week Kira-Kyaliwajala'!F27+'Avg Week Kyaliwajala-Kira'!F27</f>
        <v>15.714285714285715</v>
      </c>
      <c r="G27" s="48">
        <f>'Avg Week Kira-Kyaliwajala'!G27+'Avg Week Kyaliwajala-Kira'!G27</f>
        <v>0.71428571428571419</v>
      </c>
      <c r="H27" s="48">
        <f>'Avg Week Kira-Kyaliwajala'!H27+'Avg Week Kyaliwajala-Kira'!H27</f>
        <v>0.14285714285714285</v>
      </c>
      <c r="I27" s="48">
        <f>'Avg Week Kira-Kyaliwajala'!I27+'Avg Week Kyaliwajala-Kira'!I27</f>
        <v>11.857142857142858</v>
      </c>
      <c r="J27" s="48">
        <f>'Avg Week Kira-Kyaliwajala'!J27+'Avg Week Kyaliwajala-Kira'!J27</f>
        <v>3.5714285714285712</v>
      </c>
      <c r="K27" s="48">
        <f>'Avg Week Kira-Kyaliwajala'!K27+'Avg Week Kyaliwajala-Kira'!K27</f>
        <v>0.5714285714285714</v>
      </c>
      <c r="L27" s="48">
        <f>'Avg Week Kira-Kyaliwajala'!L27+'Avg Week Kyaliwajala-Kira'!L27</f>
        <v>0.2857142857142857</v>
      </c>
      <c r="M27" s="48">
        <f>'Avg Week Kira-Kyaliwajala'!M27+'Avg Week Kyaliwajala-Kira'!M27</f>
        <v>152.85714285714286</v>
      </c>
      <c r="N27" s="48">
        <f>'Avg Week Kira-Kyaliwajala'!N27+'Avg Week Kyaliwajala-Kira'!N27</f>
        <v>0</v>
      </c>
      <c r="O27" s="15">
        <f t="shared" si="0"/>
        <v>142</v>
      </c>
      <c r="P27" s="15">
        <f t="shared" si="1"/>
        <v>294.85714285714289</v>
      </c>
      <c r="R27" s="1" t="s">
        <v>151</v>
      </c>
      <c r="S27" s="33">
        <f>SUM(C78:C81)</f>
        <v>125</v>
      </c>
      <c r="T27" s="33">
        <f t="shared" ref="T27:AF27" si="19">SUM(D78:D81)</f>
        <v>55</v>
      </c>
      <c r="U27" s="33">
        <f t="shared" si="19"/>
        <v>16.5</v>
      </c>
      <c r="V27" s="33">
        <f t="shared" si="19"/>
        <v>10.5</v>
      </c>
      <c r="W27" s="33">
        <f t="shared" si="19"/>
        <v>0</v>
      </c>
      <c r="X27" s="33">
        <f t="shared" si="19"/>
        <v>0</v>
      </c>
      <c r="Y27" s="33">
        <f t="shared" si="19"/>
        <v>6</v>
      </c>
      <c r="Z27" s="33">
        <f t="shared" si="19"/>
        <v>2</v>
      </c>
      <c r="AA27" s="33">
        <f t="shared" si="19"/>
        <v>0.5</v>
      </c>
      <c r="AB27" s="33">
        <f t="shared" si="19"/>
        <v>0</v>
      </c>
      <c r="AC27" s="33">
        <f t="shared" si="19"/>
        <v>169.5</v>
      </c>
      <c r="AD27" s="33">
        <f t="shared" si="19"/>
        <v>0.5</v>
      </c>
      <c r="AE27" s="55">
        <f t="shared" si="19"/>
        <v>216</v>
      </c>
      <c r="AF27" s="55">
        <f t="shared" si="19"/>
        <v>385.5</v>
      </c>
    </row>
    <row r="28" spans="2:32" ht="23.1" customHeight="1" x14ac:dyDescent="0.25">
      <c r="B28" s="22" t="s">
        <v>55</v>
      </c>
      <c r="C28" s="48">
        <f>'Avg Week Kira-Kyaliwajala'!C28+'Avg Week Kyaliwajala-Kira'!C28</f>
        <v>65.571428571428569</v>
      </c>
      <c r="D28" s="48">
        <f>'Avg Week Kira-Kyaliwajala'!D28+'Avg Week Kyaliwajala-Kira'!D28</f>
        <v>43.428571428571431</v>
      </c>
      <c r="E28" s="48">
        <f>'Avg Week Kira-Kyaliwajala'!E28+'Avg Week Kyaliwajala-Kira'!E28</f>
        <v>10.428571428571427</v>
      </c>
      <c r="F28" s="48">
        <f>'Avg Week Kira-Kyaliwajala'!F28+'Avg Week Kyaliwajala-Kira'!F28</f>
        <v>15.285714285714285</v>
      </c>
      <c r="G28" s="48">
        <f>'Avg Week Kira-Kyaliwajala'!G28+'Avg Week Kyaliwajala-Kira'!G28</f>
        <v>0.14285714285714285</v>
      </c>
      <c r="H28" s="48">
        <f>'Avg Week Kira-Kyaliwajala'!H28+'Avg Week Kyaliwajala-Kira'!H28</f>
        <v>0.14285714285714285</v>
      </c>
      <c r="I28" s="48">
        <f>'Avg Week Kira-Kyaliwajala'!I28+'Avg Week Kyaliwajala-Kira'!I28</f>
        <v>11.428571428571427</v>
      </c>
      <c r="J28" s="48">
        <f>'Avg Week Kira-Kyaliwajala'!J28+'Avg Week Kyaliwajala-Kira'!J28</f>
        <v>3.2857142857142856</v>
      </c>
      <c r="K28" s="48">
        <f>'Avg Week Kira-Kyaliwajala'!K28+'Avg Week Kyaliwajala-Kira'!K28</f>
        <v>1.1428571428571428</v>
      </c>
      <c r="L28" s="48">
        <f>'Avg Week Kira-Kyaliwajala'!L28+'Avg Week Kyaliwajala-Kira'!L28</f>
        <v>0.71428571428571419</v>
      </c>
      <c r="M28" s="48">
        <f>'Avg Week Kira-Kyaliwajala'!M28+'Avg Week Kyaliwajala-Kira'!M28</f>
        <v>146.14285714285714</v>
      </c>
      <c r="N28" s="48">
        <f>'Avg Week Kira-Kyaliwajala'!N28+'Avg Week Kyaliwajala-Kira'!N28</f>
        <v>0</v>
      </c>
      <c r="O28" s="15">
        <f t="shared" si="0"/>
        <v>151.57142857142856</v>
      </c>
      <c r="P28" s="15">
        <f t="shared" si="1"/>
        <v>297.71428571428567</v>
      </c>
      <c r="R28" s="1" t="s">
        <v>152</v>
      </c>
      <c r="S28" s="33">
        <f>SUM(C82:C85)</f>
        <v>85.5</v>
      </c>
      <c r="T28" s="33">
        <f t="shared" ref="T28:AF28" si="20">SUM(D82:D85)</f>
        <v>55</v>
      </c>
      <c r="U28" s="33">
        <f t="shared" si="20"/>
        <v>13</v>
      </c>
      <c r="V28" s="33">
        <f t="shared" si="20"/>
        <v>5.5</v>
      </c>
      <c r="W28" s="33">
        <f t="shared" si="20"/>
        <v>1.5</v>
      </c>
      <c r="X28" s="33">
        <f t="shared" si="20"/>
        <v>0</v>
      </c>
      <c r="Y28" s="33">
        <f t="shared" si="20"/>
        <v>1.5</v>
      </c>
      <c r="Z28" s="33">
        <f t="shared" si="20"/>
        <v>3.5</v>
      </c>
      <c r="AA28" s="33">
        <f t="shared" si="20"/>
        <v>0</v>
      </c>
      <c r="AB28" s="33">
        <f t="shared" si="20"/>
        <v>0</v>
      </c>
      <c r="AC28" s="33">
        <f t="shared" si="20"/>
        <v>103</v>
      </c>
      <c r="AD28" s="33">
        <f t="shared" si="20"/>
        <v>0</v>
      </c>
      <c r="AE28" s="55">
        <f t="shared" si="20"/>
        <v>165.5</v>
      </c>
      <c r="AF28" s="55">
        <f t="shared" si="20"/>
        <v>268.5</v>
      </c>
    </row>
    <row r="29" spans="2:32" ht="23.1" customHeight="1" x14ac:dyDescent="0.25">
      <c r="B29" s="22" t="s">
        <v>56</v>
      </c>
      <c r="C29" s="48">
        <f>'Avg Week Kira-Kyaliwajala'!C29+'Avg Week Kyaliwajala-Kira'!C29</f>
        <v>61.857142857142861</v>
      </c>
      <c r="D29" s="48">
        <f>'Avg Week Kira-Kyaliwajala'!D29+'Avg Week Kyaliwajala-Kira'!D29</f>
        <v>36</v>
      </c>
      <c r="E29" s="48">
        <f>'Avg Week Kira-Kyaliwajala'!E29+'Avg Week Kyaliwajala-Kira'!E29</f>
        <v>12.428571428571427</v>
      </c>
      <c r="F29" s="48">
        <f>'Avg Week Kira-Kyaliwajala'!F29+'Avg Week Kyaliwajala-Kira'!F29</f>
        <v>16.714285714285715</v>
      </c>
      <c r="G29" s="48">
        <f>'Avg Week Kira-Kyaliwajala'!G29+'Avg Week Kyaliwajala-Kira'!G29</f>
        <v>0.42857142857142855</v>
      </c>
      <c r="H29" s="48">
        <f>'Avg Week Kira-Kyaliwajala'!H29+'Avg Week Kyaliwajala-Kira'!H29</f>
        <v>0.2857142857142857</v>
      </c>
      <c r="I29" s="48">
        <f>'Avg Week Kira-Kyaliwajala'!I29+'Avg Week Kyaliwajala-Kira'!I29</f>
        <v>12.428571428571427</v>
      </c>
      <c r="J29" s="48">
        <f>'Avg Week Kira-Kyaliwajala'!J29+'Avg Week Kyaliwajala-Kira'!J29</f>
        <v>7.8571428571428577</v>
      </c>
      <c r="K29" s="48">
        <f>'Avg Week Kira-Kyaliwajala'!K29+'Avg Week Kyaliwajala-Kira'!K29</f>
        <v>5.5714285714285712</v>
      </c>
      <c r="L29" s="48">
        <f>'Avg Week Kira-Kyaliwajala'!L29+'Avg Week Kyaliwajala-Kira'!L29</f>
        <v>2.2857142857142856</v>
      </c>
      <c r="M29" s="48">
        <f>'Avg Week Kira-Kyaliwajala'!M29+'Avg Week Kyaliwajala-Kira'!M29</f>
        <v>132.42857142857144</v>
      </c>
      <c r="N29" s="48">
        <f>'Avg Week Kira-Kyaliwajala'!N29+'Avg Week Kyaliwajala-Kira'!N29</f>
        <v>0.14285714285714285</v>
      </c>
      <c r="O29" s="15">
        <f t="shared" si="0"/>
        <v>156</v>
      </c>
      <c r="P29" s="15">
        <f t="shared" si="1"/>
        <v>288.4285714285715</v>
      </c>
      <c r="R29" s="1" t="s">
        <v>153</v>
      </c>
      <c r="S29" s="33">
        <f>SUM(C86:C89)</f>
        <v>60.5</v>
      </c>
      <c r="T29" s="33">
        <f t="shared" ref="T29:AF29" si="21">SUM(D86:D89)</f>
        <v>19</v>
      </c>
      <c r="U29" s="33">
        <f t="shared" si="21"/>
        <v>7</v>
      </c>
      <c r="V29" s="33">
        <f t="shared" si="21"/>
        <v>2.5</v>
      </c>
      <c r="W29" s="33">
        <f t="shared" si="21"/>
        <v>0</v>
      </c>
      <c r="X29" s="33">
        <f t="shared" si="21"/>
        <v>0.5</v>
      </c>
      <c r="Y29" s="33">
        <f t="shared" si="21"/>
        <v>3.5</v>
      </c>
      <c r="Z29" s="33">
        <f t="shared" si="21"/>
        <v>4.5</v>
      </c>
      <c r="AA29" s="33">
        <f t="shared" si="21"/>
        <v>0</v>
      </c>
      <c r="AB29" s="33">
        <f t="shared" si="21"/>
        <v>0.5</v>
      </c>
      <c r="AC29" s="33">
        <f t="shared" si="21"/>
        <v>73</v>
      </c>
      <c r="AD29" s="33">
        <f t="shared" si="21"/>
        <v>0</v>
      </c>
      <c r="AE29" s="55">
        <f t="shared" si="21"/>
        <v>98</v>
      </c>
      <c r="AF29" s="55">
        <f t="shared" si="21"/>
        <v>171</v>
      </c>
    </row>
    <row r="30" spans="2:32" ht="23.1" customHeight="1" x14ac:dyDescent="0.25">
      <c r="B30" s="22" t="s">
        <v>57</v>
      </c>
      <c r="C30" s="48">
        <f>'Avg Week Kira-Kyaliwajala'!C30+'Avg Week Kyaliwajala-Kira'!C30</f>
        <v>62.714285714285708</v>
      </c>
      <c r="D30" s="48">
        <f>'Avg Week Kira-Kyaliwajala'!D30+'Avg Week Kyaliwajala-Kira'!D30</f>
        <v>34.571428571428569</v>
      </c>
      <c r="E30" s="48">
        <f>'Avg Week Kira-Kyaliwajala'!E30+'Avg Week Kyaliwajala-Kira'!E30</f>
        <v>11.857142857142858</v>
      </c>
      <c r="F30" s="48">
        <f>'Avg Week Kira-Kyaliwajala'!F30+'Avg Week Kyaliwajala-Kira'!F30</f>
        <v>16.714285714285715</v>
      </c>
      <c r="G30" s="48">
        <f>'Avg Week Kira-Kyaliwajala'!G30+'Avg Week Kyaliwajala-Kira'!G30</f>
        <v>1.5714285714285714</v>
      </c>
      <c r="H30" s="48">
        <f>'Avg Week Kira-Kyaliwajala'!H30+'Avg Week Kyaliwajala-Kira'!H30</f>
        <v>0.14285714285714285</v>
      </c>
      <c r="I30" s="48">
        <f>'Avg Week Kira-Kyaliwajala'!I30+'Avg Week Kyaliwajala-Kira'!I30</f>
        <v>13.571428571428571</v>
      </c>
      <c r="J30" s="48">
        <f>'Avg Week Kira-Kyaliwajala'!J30+'Avg Week Kyaliwajala-Kira'!J30</f>
        <v>3.7142857142857144</v>
      </c>
      <c r="K30" s="48">
        <f>'Avg Week Kira-Kyaliwajala'!K30+'Avg Week Kyaliwajala-Kira'!K30</f>
        <v>2</v>
      </c>
      <c r="L30" s="48">
        <f>'Avg Week Kira-Kyaliwajala'!L30+'Avg Week Kyaliwajala-Kira'!L30</f>
        <v>0.7142857142857143</v>
      </c>
      <c r="M30" s="48">
        <f>'Avg Week Kira-Kyaliwajala'!M30+'Avg Week Kyaliwajala-Kira'!M30</f>
        <v>132.57142857142858</v>
      </c>
      <c r="N30" s="48">
        <f>'Avg Week Kira-Kyaliwajala'!N30+'Avg Week Kyaliwajala-Kira'!N30</f>
        <v>0</v>
      </c>
      <c r="O30" s="15">
        <f t="shared" si="0"/>
        <v>147.57142857142858</v>
      </c>
      <c r="P30" s="15">
        <f t="shared" si="1"/>
        <v>280.14285714285717</v>
      </c>
      <c r="R30" s="1" t="s">
        <v>154</v>
      </c>
      <c r="S30" s="33">
        <f>SUM(C90:C93)</f>
        <v>40</v>
      </c>
      <c r="T30" s="33">
        <f t="shared" ref="T30:AF30" si="22">SUM(D90:D93)</f>
        <v>24</v>
      </c>
      <c r="U30" s="33">
        <f t="shared" si="22"/>
        <v>8.5</v>
      </c>
      <c r="V30" s="33">
        <f t="shared" si="22"/>
        <v>4</v>
      </c>
      <c r="W30" s="33">
        <f t="shared" si="22"/>
        <v>0.5</v>
      </c>
      <c r="X30" s="33">
        <f t="shared" si="22"/>
        <v>0</v>
      </c>
      <c r="Y30" s="33">
        <f t="shared" si="22"/>
        <v>1.5</v>
      </c>
      <c r="Z30" s="33">
        <f t="shared" si="22"/>
        <v>2</v>
      </c>
      <c r="AA30" s="33">
        <f t="shared" si="22"/>
        <v>0</v>
      </c>
      <c r="AB30" s="33">
        <f t="shared" si="22"/>
        <v>0</v>
      </c>
      <c r="AC30" s="33">
        <f t="shared" si="22"/>
        <v>70.5</v>
      </c>
      <c r="AD30" s="33">
        <f t="shared" si="22"/>
        <v>0</v>
      </c>
      <c r="AE30" s="55">
        <f t="shared" si="22"/>
        <v>80.5</v>
      </c>
      <c r="AF30" s="55">
        <f t="shared" si="22"/>
        <v>151</v>
      </c>
    </row>
    <row r="31" spans="2:32" ht="23.1" customHeight="1" x14ac:dyDescent="0.25">
      <c r="B31" s="23" t="s">
        <v>58</v>
      </c>
      <c r="C31" s="48">
        <f>'Avg Week Kira-Kyaliwajala'!C31+'Avg Week Kyaliwajala-Kira'!C31</f>
        <v>60.285714285714285</v>
      </c>
      <c r="D31" s="48">
        <f>'Avg Week Kira-Kyaliwajala'!D31+'Avg Week Kyaliwajala-Kira'!D31</f>
        <v>38</v>
      </c>
      <c r="E31" s="48">
        <f>'Avg Week Kira-Kyaliwajala'!E31+'Avg Week Kyaliwajala-Kira'!E31</f>
        <v>12.285714285714285</v>
      </c>
      <c r="F31" s="48">
        <f>'Avg Week Kira-Kyaliwajala'!F31+'Avg Week Kyaliwajala-Kira'!F31</f>
        <v>18.142857142857142</v>
      </c>
      <c r="G31" s="48">
        <f>'Avg Week Kira-Kyaliwajala'!G31+'Avg Week Kyaliwajala-Kira'!G31</f>
        <v>2.8571428571428572</v>
      </c>
      <c r="H31" s="48">
        <f>'Avg Week Kira-Kyaliwajala'!H31+'Avg Week Kyaliwajala-Kira'!H31</f>
        <v>0</v>
      </c>
      <c r="I31" s="48">
        <f>'Avg Week Kira-Kyaliwajala'!I31+'Avg Week Kyaliwajala-Kira'!I31</f>
        <v>13.571428571428573</v>
      </c>
      <c r="J31" s="48">
        <f>'Avg Week Kira-Kyaliwajala'!J31+'Avg Week Kyaliwajala-Kira'!J31</f>
        <v>6.2857142857142856</v>
      </c>
      <c r="K31" s="48">
        <f>'Avg Week Kira-Kyaliwajala'!K31+'Avg Week Kyaliwajala-Kira'!K31</f>
        <v>2.1428571428571428</v>
      </c>
      <c r="L31" s="48">
        <f>'Avg Week Kira-Kyaliwajala'!L31+'Avg Week Kyaliwajala-Kira'!L31</f>
        <v>0.5714285714285714</v>
      </c>
      <c r="M31" s="48">
        <f>'Avg Week Kira-Kyaliwajala'!M31+'Avg Week Kyaliwajala-Kira'!M31</f>
        <v>146</v>
      </c>
      <c r="N31" s="48">
        <f>'Avg Week Kira-Kyaliwajala'!N31+'Avg Week Kyaliwajala-Kira'!N31</f>
        <v>0</v>
      </c>
      <c r="O31" s="15">
        <f t="shared" si="0"/>
        <v>154.14285714285714</v>
      </c>
      <c r="P31" s="15">
        <f t="shared" si="1"/>
        <v>300.14285714285711</v>
      </c>
      <c r="R31" s="1" t="s">
        <v>155</v>
      </c>
      <c r="S31" s="33">
        <f>SUM(C94:C97)</f>
        <v>54</v>
      </c>
      <c r="T31" s="33">
        <f t="shared" ref="T31:AF31" si="23">SUM(D94:D97)</f>
        <v>31</v>
      </c>
      <c r="U31" s="33">
        <f t="shared" si="23"/>
        <v>5.5</v>
      </c>
      <c r="V31" s="33">
        <f t="shared" si="23"/>
        <v>11</v>
      </c>
      <c r="W31" s="33">
        <f t="shared" si="23"/>
        <v>0</v>
      </c>
      <c r="X31" s="33">
        <f t="shared" si="23"/>
        <v>0</v>
      </c>
      <c r="Y31" s="33">
        <f t="shared" si="23"/>
        <v>2.5</v>
      </c>
      <c r="Z31" s="33">
        <f t="shared" si="23"/>
        <v>0.5</v>
      </c>
      <c r="AA31" s="33">
        <f t="shared" si="23"/>
        <v>0</v>
      </c>
      <c r="AB31" s="33">
        <f t="shared" si="23"/>
        <v>0</v>
      </c>
      <c r="AC31" s="33">
        <f t="shared" si="23"/>
        <v>103.5</v>
      </c>
      <c r="AD31" s="33">
        <f t="shared" si="23"/>
        <v>0</v>
      </c>
      <c r="AE31" s="55">
        <f t="shared" si="23"/>
        <v>104.5</v>
      </c>
      <c r="AF31" s="55">
        <f t="shared" si="23"/>
        <v>208</v>
      </c>
    </row>
    <row r="32" spans="2:32" ht="23.1" customHeight="1" x14ac:dyDescent="0.25">
      <c r="B32" s="23" t="s">
        <v>59</v>
      </c>
      <c r="C32" s="48">
        <f>'Avg Week Kira-Kyaliwajala'!C32+'Avg Week Kyaliwajala-Kira'!C32</f>
        <v>60.142857142857139</v>
      </c>
      <c r="D32" s="48">
        <f>'Avg Week Kira-Kyaliwajala'!D32+'Avg Week Kyaliwajala-Kira'!D32</f>
        <v>36.285714285714285</v>
      </c>
      <c r="E32" s="48">
        <f>'Avg Week Kira-Kyaliwajala'!E32+'Avg Week Kyaliwajala-Kira'!E32</f>
        <v>13.285714285714285</v>
      </c>
      <c r="F32" s="48">
        <f>'Avg Week Kira-Kyaliwajala'!F32+'Avg Week Kyaliwajala-Kira'!F32</f>
        <v>18.714285714285715</v>
      </c>
      <c r="G32" s="48">
        <f>'Avg Week Kira-Kyaliwajala'!G32+'Avg Week Kyaliwajala-Kira'!G32</f>
        <v>0.5714285714285714</v>
      </c>
      <c r="H32" s="48">
        <f>'Avg Week Kira-Kyaliwajala'!H32+'Avg Week Kyaliwajala-Kira'!H32</f>
        <v>0</v>
      </c>
      <c r="I32" s="48">
        <f>'Avg Week Kira-Kyaliwajala'!I32+'Avg Week Kyaliwajala-Kira'!I32</f>
        <v>13.428571428571429</v>
      </c>
      <c r="J32" s="48">
        <f>'Avg Week Kira-Kyaliwajala'!J32+'Avg Week Kyaliwajala-Kira'!J32</f>
        <v>3</v>
      </c>
      <c r="K32" s="48">
        <f>'Avg Week Kira-Kyaliwajala'!K32+'Avg Week Kyaliwajala-Kira'!K32</f>
        <v>2.4285714285714284</v>
      </c>
      <c r="L32" s="48">
        <f>'Avg Week Kira-Kyaliwajala'!L32+'Avg Week Kyaliwajala-Kira'!L32</f>
        <v>0.85714285714285721</v>
      </c>
      <c r="M32" s="48">
        <f>'Avg Week Kira-Kyaliwajala'!M32+'Avg Week Kyaliwajala-Kira'!M32</f>
        <v>118.28571428571428</v>
      </c>
      <c r="N32" s="48">
        <f>'Avg Week Kira-Kyaliwajala'!N32+'Avg Week Kyaliwajala-Kira'!N32</f>
        <v>0.14285714285714285</v>
      </c>
      <c r="O32" s="15">
        <f t="shared" si="0"/>
        <v>148.85714285714283</v>
      </c>
      <c r="P32" s="15">
        <f t="shared" si="1"/>
        <v>267.14285714285717</v>
      </c>
      <c r="R32" s="1" t="s">
        <v>156</v>
      </c>
      <c r="S32" s="33">
        <f>SUM(C98:C101)</f>
        <v>98.5</v>
      </c>
      <c r="T32" s="33">
        <f t="shared" ref="T32:AF32" si="24">SUM(D98:D101)</f>
        <v>79</v>
      </c>
      <c r="U32" s="33">
        <f t="shared" si="24"/>
        <v>13.5</v>
      </c>
      <c r="V32" s="33">
        <f t="shared" si="24"/>
        <v>14.5</v>
      </c>
      <c r="W32" s="33">
        <f t="shared" si="24"/>
        <v>0</v>
      </c>
      <c r="X32" s="33">
        <f t="shared" si="24"/>
        <v>0</v>
      </c>
      <c r="Y32" s="33">
        <f t="shared" si="24"/>
        <v>2.5</v>
      </c>
      <c r="Z32" s="33">
        <f t="shared" si="24"/>
        <v>3.5</v>
      </c>
      <c r="AA32" s="33">
        <f t="shared" si="24"/>
        <v>1.5</v>
      </c>
      <c r="AB32" s="33">
        <f t="shared" si="24"/>
        <v>0</v>
      </c>
      <c r="AC32" s="33">
        <f t="shared" si="24"/>
        <v>117.5</v>
      </c>
      <c r="AD32" s="33">
        <f t="shared" si="24"/>
        <v>0</v>
      </c>
      <c r="AE32" s="55">
        <f t="shared" si="24"/>
        <v>213</v>
      </c>
      <c r="AF32" s="55">
        <f t="shared" si="24"/>
        <v>330.5</v>
      </c>
    </row>
    <row r="33" spans="2:32" ht="23.1" customHeight="1" x14ac:dyDescent="0.25">
      <c r="B33" s="22" t="s">
        <v>60</v>
      </c>
      <c r="C33" s="48">
        <f>'Avg Week Kira-Kyaliwajala'!C33+'Avg Week Kyaliwajala-Kira'!C33</f>
        <v>54.714285714285715</v>
      </c>
      <c r="D33" s="48">
        <f>'Avg Week Kira-Kyaliwajala'!D33+'Avg Week Kyaliwajala-Kira'!D33</f>
        <v>31.476190476190474</v>
      </c>
      <c r="E33" s="48">
        <f>'Avg Week Kira-Kyaliwajala'!E33+'Avg Week Kyaliwajala-Kira'!E33</f>
        <v>9.5714285714285712</v>
      </c>
      <c r="F33" s="48">
        <f>'Avg Week Kira-Kyaliwajala'!F33+'Avg Week Kyaliwajala-Kira'!F33</f>
        <v>17.428571428571427</v>
      </c>
      <c r="G33" s="48">
        <f>'Avg Week Kira-Kyaliwajala'!G33+'Avg Week Kyaliwajala-Kira'!G33</f>
        <v>0.14285714285714285</v>
      </c>
      <c r="H33" s="48">
        <f>'Avg Week Kira-Kyaliwajala'!H33+'Avg Week Kyaliwajala-Kira'!H33</f>
        <v>0</v>
      </c>
      <c r="I33" s="48">
        <f>'Avg Week Kira-Kyaliwajala'!I33+'Avg Week Kyaliwajala-Kira'!I33</f>
        <v>11.285714285714286</v>
      </c>
      <c r="J33" s="48">
        <f>'Avg Week Kira-Kyaliwajala'!J33+'Avg Week Kyaliwajala-Kira'!J33</f>
        <v>3.2857142857142856</v>
      </c>
      <c r="K33" s="48">
        <f>'Avg Week Kira-Kyaliwajala'!K33+'Avg Week Kyaliwajala-Kira'!K33</f>
        <v>1.1428571428571428</v>
      </c>
      <c r="L33" s="48">
        <f>'Avg Week Kira-Kyaliwajala'!L33+'Avg Week Kyaliwajala-Kira'!L33</f>
        <v>1.4285714285714286</v>
      </c>
      <c r="M33" s="48">
        <f>'Avg Week Kira-Kyaliwajala'!M33+'Avg Week Kyaliwajala-Kira'!M33</f>
        <v>118.14285714285714</v>
      </c>
      <c r="N33" s="48">
        <f>'Avg Week Kira-Kyaliwajala'!N33+'Avg Week Kyaliwajala-Kira'!N33</f>
        <v>0</v>
      </c>
      <c r="O33" s="15">
        <f t="shared" si="0"/>
        <v>130.47619047619048</v>
      </c>
      <c r="P33" s="15">
        <f t="shared" si="1"/>
        <v>248.61904761904762</v>
      </c>
      <c r="R33" s="1" t="s">
        <v>157</v>
      </c>
      <c r="S33" s="33">
        <f>SUM(C102:C105)</f>
        <v>165.5</v>
      </c>
      <c r="T33" s="33">
        <f t="shared" ref="T33:AF33" si="25">SUM(D102:D105)</f>
        <v>159</v>
      </c>
      <c r="U33" s="33">
        <f t="shared" si="25"/>
        <v>31</v>
      </c>
      <c r="V33" s="33">
        <f t="shared" si="25"/>
        <v>55.5</v>
      </c>
      <c r="W33" s="33">
        <f t="shared" si="25"/>
        <v>2</v>
      </c>
      <c r="X33" s="33">
        <f t="shared" si="25"/>
        <v>1.5</v>
      </c>
      <c r="Y33" s="33">
        <f t="shared" si="25"/>
        <v>11.5</v>
      </c>
      <c r="Z33" s="33">
        <f t="shared" si="25"/>
        <v>2</v>
      </c>
      <c r="AA33" s="33">
        <f t="shared" si="25"/>
        <v>0</v>
      </c>
      <c r="AB33" s="33">
        <f t="shared" si="25"/>
        <v>0</v>
      </c>
      <c r="AC33" s="33">
        <f t="shared" si="25"/>
        <v>165</v>
      </c>
      <c r="AD33" s="33">
        <f t="shared" si="25"/>
        <v>0</v>
      </c>
      <c r="AE33" s="55">
        <f t="shared" si="25"/>
        <v>428</v>
      </c>
      <c r="AF33" s="55">
        <f t="shared" si="25"/>
        <v>593</v>
      </c>
    </row>
    <row r="34" spans="2:32" ht="23.1" customHeight="1" x14ac:dyDescent="0.25">
      <c r="B34" s="23" t="s">
        <v>61</v>
      </c>
      <c r="C34" s="48">
        <f>'Avg Week Kira-Kyaliwajala'!C34+'Avg Week Kyaliwajala-Kira'!C34</f>
        <v>54.428571428571431</v>
      </c>
      <c r="D34" s="48">
        <f>'Avg Week Kira-Kyaliwajala'!D34+'Avg Week Kyaliwajala-Kira'!D34</f>
        <v>35.428571428571431</v>
      </c>
      <c r="E34" s="48">
        <f>'Avg Week Kira-Kyaliwajala'!E34+'Avg Week Kyaliwajala-Kira'!E34</f>
        <v>12.571428571428571</v>
      </c>
      <c r="F34" s="48">
        <f>'Avg Week Kira-Kyaliwajala'!F34+'Avg Week Kyaliwajala-Kira'!F34</f>
        <v>14.428571428571429</v>
      </c>
      <c r="G34" s="48">
        <f>'Avg Week Kira-Kyaliwajala'!G34+'Avg Week Kyaliwajala-Kira'!G34</f>
        <v>0.2857142857142857</v>
      </c>
      <c r="H34" s="48">
        <f>'Avg Week Kira-Kyaliwajala'!H34+'Avg Week Kyaliwajala-Kira'!H34</f>
        <v>0.5714285714285714</v>
      </c>
      <c r="I34" s="48">
        <f>'Avg Week Kira-Kyaliwajala'!I34+'Avg Week Kyaliwajala-Kira'!I34</f>
        <v>12.857142857142858</v>
      </c>
      <c r="J34" s="48">
        <f>'Avg Week Kira-Kyaliwajala'!J34+'Avg Week Kyaliwajala-Kira'!J34</f>
        <v>2.7142857142857144</v>
      </c>
      <c r="K34" s="48">
        <f>'Avg Week Kira-Kyaliwajala'!K34+'Avg Week Kyaliwajala-Kira'!K34</f>
        <v>1.5714285714285714</v>
      </c>
      <c r="L34" s="48">
        <f>'Avg Week Kira-Kyaliwajala'!L34+'Avg Week Kyaliwajala-Kira'!L34</f>
        <v>0.14285714285714285</v>
      </c>
      <c r="M34" s="48">
        <f>'Avg Week Kira-Kyaliwajala'!M34+'Avg Week Kyaliwajala-Kira'!M34</f>
        <v>128</v>
      </c>
      <c r="N34" s="48">
        <f>'Avg Week Kira-Kyaliwajala'!N34+'Avg Week Kyaliwajala-Kira'!N34</f>
        <v>0</v>
      </c>
      <c r="O34" s="15">
        <f t="shared" si="0"/>
        <v>135.00000000000003</v>
      </c>
      <c r="P34" s="15">
        <f t="shared" si="1"/>
        <v>263</v>
      </c>
      <c r="R34" s="37" t="s">
        <v>90</v>
      </c>
      <c r="S34" s="38">
        <f t="shared" ref="S34:AF34" si="26">MAX(S10:S12)</f>
        <v>291.71428571428567</v>
      </c>
      <c r="T34" s="38">
        <f t="shared" si="26"/>
        <v>218.42857142857144</v>
      </c>
      <c r="U34" s="38">
        <f t="shared" si="26"/>
        <v>55.857142857142861</v>
      </c>
      <c r="V34" s="38">
        <f t="shared" si="26"/>
        <v>87</v>
      </c>
      <c r="W34" s="38">
        <f t="shared" si="26"/>
        <v>2.4285714285714288</v>
      </c>
      <c r="X34" s="38">
        <f t="shared" si="26"/>
        <v>2.1428571428571423</v>
      </c>
      <c r="Y34" s="38">
        <f t="shared" si="26"/>
        <v>41.428571428571431</v>
      </c>
      <c r="Z34" s="38">
        <f t="shared" si="26"/>
        <v>8.1428571428571423</v>
      </c>
      <c r="AA34" s="38">
        <f t="shared" si="26"/>
        <v>5.5714285714285712</v>
      </c>
      <c r="AB34" s="38">
        <f t="shared" si="26"/>
        <v>1.4285714285714284</v>
      </c>
      <c r="AC34" s="38">
        <f t="shared" si="26"/>
        <v>693.14285714285711</v>
      </c>
      <c r="AD34" s="38">
        <f t="shared" si="26"/>
        <v>0.2857142857142857</v>
      </c>
      <c r="AE34" s="39">
        <f t="shared" si="26"/>
        <v>708.28571428571422</v>
      </c>
      <c r="AF34" s="39">
        <f t="shared" si="26"/>
        <v>1390.2857142857142</v>
      </c>
    </row>
    <row r="35" spans="2:32" ht="23.1" customHeight="1" x14ac:dyDescent="0.25">
      <c r="B35" s="23" t="s">
        <v>62</v>
      </c>
      <c r="C35" s="48">
        <f>'Avg Week Kira-Kyaliwajala'!C35+'Avg Week Kyaliwajala-Kira'!C35</f>
        <v>53</v>
      </c>
      <c r="D35" s="48">
        <f>'Avg Week Kira-Kyaliwajala'!D35+'Avg Week Kyaliwajala-Kira'!D35</f>
        <v>36</v>
      </c>
      <c r="E35" s="48">
        <f>'Avg Week Kira-Kyaliwajala'!E35+'Avg Week Kyaliwajala-Kira'!E35</f>
        <v>10.428571428571429</v>
      </c>
      <c r="F35" s="48">
        <f>'Avg Week Kira-Kyaliwajala'!F35+'Avg Week Kyaliwajala-Kira'!F35</f>
        <v>14.428571428571427</v>
      </c>
      <c r="G35" s="48">
        <f>'Avg Week Kira-Kyaliwajala'!G35+'Avg Week Kyaliwajala-Kira'!G35</f>
        <v>0.14285714285714285</v>
      </c>
      <c r="H35" s="48">
        <f>'Avg Week Kira-Kyaliwajala'!H35+'Avg Week Kyaliwajala-Kira'!H35</f>
        <v>0</v>
      </c>
      <c r="I35" s="48">
        <f>'Avg Week Kira-Kyaliwajala'!I35+'Avg Week Kyaliwajala-Kira'!I35</f>
        <v>11.142857142857142</v>
      </c>
      <c r="J35" s="48">
        <f>'Avg Week Kira-Kyaliwajala'!J35+'Avg Week Kyaliwajala-Kira'!J35</f>
        <v>3.8571428571428568</v>
      </c>
      <c r="K35" s="48">
        <f>'Avg Week Kira-Kyaliwajala'!K35+'Avg Week Kyaliwajala-Kira'!K35</f>
        <v>1.4285714285714284</v>
      </c>
      <c r="L35" s="48">
        <f>'Avg Week Kira-Kyaliwajala'!L35+'Avg Week Kyaliwajala-Kira'!L35</f>
        <v>0.14285714285714285</v>
      </c>
      <c r="M35" s="48">
        <f>'Avg Week Kira-Kyaliwajala'!M35+'Avg Week Kyaliwajala-Kira'!M35</f>
        <v>112</v>
      </c>
      <c r="N35" s="48">
        <f>'Avg Week Kira-Kyaliwajala'!N35+'Avg Week Kyaliwajala-Kira'!N35</f>
        <v>0</v>
      </c>
      <c r="O35" s="15">
        <f t="shared" si="0"/>
        <v>130.57142857142856</v>
      </c>
      <c r="P35" s="15">
        <f t="shared" si="1"/>
        <v>242.57142857142856</v>
      </c>
      <c r="R35" s="37" t="s">
        <v>91</v>
      </c>
      <c r="S35" s="38">
        <f t="shared" ref="S35:AF35" si="27">MAX(S13:S18)</f>
        <v>270.57142857142856</v>
      </c>
      <c r="T35" s="38">
        <f t="shared" si="27"/>
        <v>174</v>
      </c>
      <c r="U35" s="38">
        <f t="shared" si="27"/>
        <v>47.571428571428569</v>
      </c>
      <c r="V35" s="38">
        <f t="shared" si="27"/>
        <v>77.285714285714278</v>
      </c>
      <c r="W35" s="38">
        <f t="shared" si="27"/>
        <v>5.1428571428571432</v>
      </c>
      <c r="X35" s="38">
        <f t="shared" si="27"/>
        <v>0.5714285714285714</v>
      </c>
      <c r="Y35" s="38">
        <f t="shared" si="27"/>
        <v>60.142857142857146</v>
      </c>
      <c r="Z35" s="38">
        <f t="shared" si="27"/>
        <v>18.571428571428573</v>
      </c>
      <c r="AA35" s="38">
        <f t="shared" si="27"/>
        <v>8.5714285714285712</v>
      </c>
      <c r="AB35" s="38">
        <f t="shared" si="27"/>
        <v>3.714285714285714</v>
      </c>
      <c r="AC35" s="38">
        <f t="shared" si="27"/>
        <v>686.57142857142867</v>
      </c>
      <c r="AD35" s="38">
        <f t="shared" si="27"/>
        <v>0.2857142857142857</v>
      </c>
      <c r="AE35" s="39">
        <f t="shared" si="27"/>
        <v>642.28571428571422</v>
      </c>
      <c r="AF35" s="39">
        <f t="shared" si="27"/>
        <v>1328.8571428571427</v>
      </c>
    </row>
    <row r="36" spans="2:32" ht="23.1" customHeight="1" x14ac:dyDescent="0.25">
      <c r="B36" s="23" t="s">
        <v>63</v>
      </c>
      <c r="C36" s="48">
        <f>'Avg Week Kira-Kyaliwajala'!C36+'Avg Week Kyaliwajala-Kira'!C36</f>
        <v>51.142857142857139</v>
      </c>
      <c r="D36" s="48">
        <f>'Avg Week Kira-Kyaliwajala'!D36+'Avg Week Kyaliwajala-Kira'!D36</f>
        <v>34.428571428571431</v>
      </c>
      <c r="E36" s="48">
        <f>'Avg Week Kira-Kyaliwajala'!E36+'Avg Week Kyaliwajala-Kira'!E36</f>
        <v>10.285714285714285</v>
      </c>
      <c r="F36" s="48">
        <f>'Avg Week Kira-Kyaliwajala'!F36+'Avg Week Kyaliwajala-Kira'!F36</f>
        <v>16.714285714285715</v>
      </c>
      <c r="G36" s="48">
        <f>'Avg Week Kira-Kyaliwajala'!G36+'Avg Week Kyaliwajala-Kira'!G36</f>
        <v>0.5714285714285714</v>
      </c>
      <c r="H36" s="48">
        <f>'Avg Week Kira-Kyaliwajala'!H36+'Avg Week Kyaliwajala-Kira'!H36</f>
        <v>0</v>
      </c>
      <c r="I36" s="48">
        <f>'Avg Week Kira-Kyaliwajala'!I36+'Avg Week Kyaliwajala-Kira'!I36</f>
        <v>25.714285714285715</v>
      </c>
      <c r="J36" s="48">
        <f>'Avg Week Kira-Kyaliwajala'!J36+'Avg Week Kyaliwajala-Kira'!J36</f>
        <v>4.4285714285714288</v>
      </c>
      <c r="K36" s="48">
        <f>'Avg Week Kira-Kyaliwajala'!K36+'Avg Week Kyaliwajala-Kira'!K36</f>
        <v>1.7142857142857144</v>
      </c>
      <c r="L36" s="48">
        <f>'Avg Week Kira-Kyaliwajala'!L36+'Avg Week Kyaliwajala-Kira'!L36</f>
        <v>0.14285714285714285</v>
      </c>
      <c r="M36" s="48">
        <f>'Avg Week Kira-Kyaliwajala'!M36+'Avg Week Kyaliwajala-Kira'!M36</f>
        <v>121.85714285714286</v>
      </c>
      <c r="N36" s="48">
        <f>'Avg Week Kira-Kyaliwajala'!N36+'Avg Week Kyaliwajala-Kira'!N36</f>
        <v>0</v>
      </c>
      <c r="O36" s="15">
        <f t="shared" si="0"/>
        <v>145.14285714285714</v>
      </c>
      <c r="P36" s="15">
        <f t="shared" si="1"/>
        <v>267</v>
      </c>
      <c r="R36" s="37" t="s">
        <v>92</v>
      </c>
      <c r="S36" s="38">
        <f t="shared" ref="S36:AF36" si="28">MAX(S19:S21)</f>
        <v>296.57142857142856</v>
      </c>
      <c r="T36" s="38">
        <f t="shared" si="28"/>
        <v>239.42857142857144</v>
      </c>
      <c r="U36" s="38">
        <f t="shared" si="28"/>
        <v>59.857142857142847</v>
      </c>
      <c r="V36" s="38">
        <f t="shared" si="28"/>
        <v>88.285714285714292</v>
      </c>
      <c r="W36" s="38">
        <f t="shared" si="28"/>
        <v>3.8571428571428572</v>
      </c>
      <c r="X36" s="38">
        <f t="shared" si="28"/>
        <v>0.71428571428571419</v>
      </c>
      <c r="Y36" s="38">
        <f t="shared" si="28"/>
        <v>43.285714285714292</v>
      </c>
      <c r="Z36" s="38">
        <f t="shared" si="28"/>
        <v>13</v>
      </c>
      <c r="AA36" s="38">
        <f t="shared" si="28"/>
        <v>5.5714285714285712</v>
      </c>
      <c r="AB36" s="38">
        <f t="shared" si="28"/>
        <v>2.1428571428571428</v>
      </c>
      <c r="AC36" s="38">
        <f t="shared" si="28"/>
        <v>622.57142857142856</v>
      </c>
      <c r="AD36" s="38">
        <f t="shared" si="28"/>
        <v>0.14285714285714285</v>
      </c>
      <c r="AE36" s="39">
        <f t="shared" si="28"/>
        <v>739.71428571428555</v>
      </c>
      <c r="AF36" s="39">
        <f t="shared" si="28"/>
        <v>1332.8571428571427</v>
      </c>
    </row>
    <row r="37" spans="2:32" ht="23.1" customHeight="1" x14ac:dyDescent="0.25">
      <c r="B37" s="22" t="s">
        <v>64</v>
      </c>
      <c r="C37" s="48">
        <f>'Avg Week Kira-Kyaliwajala'!C37+'Avg Week Kyaliwajala-Kira'!C37</f>
        <v>56.714285714285708</v>
      </c>
      <c r="D37" s="48">
        <f>'Avg Week Kira-Kyaliwajala'!D37+'Avg Week Kyaliwajala-Kira'!D37</f>
        <v>31.142857142857139</v>
      </c>
      <c r="E37" s="48">
        <f>'Avg Week Kira-Kyaliwajala'!E37+'Avg Week Kyaliwajala-Kira'!E37</f>
        <v>13.285714285714285</v>
      </c>
      <c r="F37" s="48">
        <f>'Avg Week Kira-Kyaliwajala'!F37+'Avg Week Kyaliwajala-Kira'!F37</f>
        <v>15.714285714285715</v>
      </c>
      <c r="G37" s="48">
        <f>'Avg Week Kira-Kyaliwajala'!G37+'Avg Week Kyaliwajala-Kira'!G37</f>
        <v>0.42857142857142855</v>
      </c>
      <c r="H37" s="48">
        <f>'Avg Week Kira-Kyaliwajala'!H37+'Avg Week Kyaliwajala-Kira'!H37</f>
        <v>0</v>
      </c>
      <c r="I37" s="48">
        <f>'Avg Week Kira-Kyaliwajala'!I37+'Avg Week Kyaliwajala-Kira'!I37</f>
        <v>10.428571428571429</v>
      </c>
      <c r="J37" s="48">
        <f>'Avg Week Kira-Kyaliwajala'!J37+'Avg Week Kyaliwajala-Kira'!J37</f>
        <v>3.1428571428571428</v>
      </c>
      <c r="K37" s="48">
        <f>'Avg Week Kira-Kyaliwajala'!K37+'Avg Week Kyaliwajala-Kira'!K37</f>
        <v>2</v>
      </c>
      <c r="L37" s="48">
        <f>'Avg Week Kira-Kyaliwajala'!L37+'Avg Week Kyaliwajala-Kira'!L37</f>
        <v>0.5714285714285714</v>
      </c>
      <c r="M37" s="48">
        <f>'Avg Week Kira-Kyaliwajala'!M37+'Avg Week Kyaliwajala-Kira'!M37</f>
        <v>108</v>
      </c>
      <c r="N37" s="48">
        <f>'Avg Week Kira-Kyaliwajala'!N37+'Avg Week Kyaliwajala-Kira'!N37</f>
        <v>0</v>
      </c>
      <c r="O37" s="15">
        <f t="shared" si="0"/>
        <v>133.42857142857144</v>
      </c>
      <c r="P37" s="15">
        <f t="shared" si="1"/>
        <v>241.42857142857144</v>
      </c>
      <c r="R37" s="36" t="s">
        <v>85</v>
      </c>
      <c r="S37" s="34">
        <f t="shared" ref="S37:AF37" si="29">SUM(S10:S12)</f>
        <v>835.99999999999989</v>
      </c>
      <c r="T37" s="16">
        <f t="shared" si="29"/>
        <v>603</v>
      </c>
      <c r="U37" s="16">
        <f t="shared" si="29"/>
        <v>150</v>
      </c>
      <c r="V37" s="16">
        <f t="shared" si="29"/>
        <v>251.71428571428572</v>
      </c>
      <c r="W37" s="16">
        <f t="shared" si="29"/>
        <v>5.2857142857142856</v>
      </c>
      <c r="X37" s="16">
        <f t="shared" si="29"/>
        <v>3.1428571428571423</v>
      </c>
      <c r="Y37" s="16">
        <f t="shared" si="29"/>
        <v>107.71428571428571</v>
      </c>
      <c r="Z37" s="16">
        <f t="shared" si="29"/>
        <v>18.428571428571427</v>
      </c>
      <c r="AA37" s="16">
        <f t="shared" si="29"/>
        <v>14.428571428571429</v>
      </c>
      <c r="AB37" s="16">
        <f t="shared" si="29"/>
        <v>2.714285714285714</v>
      </c>
      <c r="AC37" s="16">
        <f t="shared" si="29"/>
        <v>1953.7142857142856</v>
      </c>
      <c r="AD37" s="16">
        <f t="shared" si="29"/>
        <v>0.42857142857142855</v>
      </c>
      <c r="AE37" s="31">
        <f t="shared" si="29"/>
        <v>1992.8571428571427</v>
      </c>
      <c r="AF37" s="31">
        <f t="shared" si="29"/>
        <v>3946.5714285714284</v>
      </c>
    </row>
    <row r="38" spans="2:32" ht="23.1" customHeight="1" x14ac:dyDescent="0.25">
      <c r="B38" s="23" t="s">
        <v>65</v>
      </c>
      <c r="C38" s="48">
        <f>'Avg Week Kira-Kyaliwajala'!C38+'Avg Week Kyaliwajala-Kira'!C38</f>
        <v>62.571428571428569</v>
      </c>
      <c r="D38" s="48">
        <f>'Avg Week Kira-Kyaliwajala'!D38+'Avg Week Kyaliwajala-Kira'!D38</f>
        <v>30.571428571428569</v>
      </c>
      <c r="E38" s="48">
        <f>'Avg Week Kira-Kyaliwajala'!E38+'Avg Week Kyaliwajala-Kira'!E38</f>
        <v>12.142857142857142</v>
      </c>
      <c r="F38" s="48">
        <f>'Avg Week Kira-Kyaliwajala'!F38+'Avg Week Kyaliwajala-Kira'!F38</f>
        <v>17</v>
      </c>
      <c r="G38" s="48">
        <f>'Avg Week Kira-Kyaliwajala'!G38+'Avg Week Kyaliwajala-Kira'!G38</f>
        <v>0.14285714285714285</v>
      </c>
      <c r="H38" s="48">
        <f>'Avg Week Kira-Kyaliwajala'!H38+'Avg Week Kyaliwajala-Kira'!H38</f>
        <v>0.14285714285714285</v>
      </c>
      <c r="I38" s="48">
        <f>'Avg Week Kira-Kyaliwajala'!I38+'Avg Week Kyaliwajala-Kira'!I38</f>
        <v>12.428571428571429</v>
      </c>
      <c r="J38" s="48">
        <f>'Avg Week Kira-Kyaliwajala'!J38+'Avg Week Kyaliwajala-Kira'!J38</f>
        <v>6.1428571428571423</v>
      </c>
      <c r="K38" s="48">
        <f>'Avg Week Kira-Kyaliwajala'!K38+'Avg Week Kyaliwajala-Kira'!K38</f>
        <v>2.4285714285714288</v>
      </c>
      <c r="L38" s="48">
        <f>'Avg Week Kira-Kyaliwajala'!L38+'Avg Week Kyaliwajala-Kira'!L38</f>
        <v>0.2857142857142857</v>
      </c>
      <c r="M38" s="48">
        <f>'Avg Week Kira-Kyaliwajala'!M38+'Avg Week Kyaliwajala-Kira'!M38</f>
        <v>114.71428571428572</v>
      </c>
      <c r="N38" s="48">
        <f>'Avg Week Kira-Kyaliwajala'!N38+'Avg Week Kyaliwajala-Kira'!N38</f>
        <v>0</v>
      </c>
      <c r="O38" s="15">
        <f t="shared" si="0"/>
        <v>143.8571428571428</v>
      </c>
      <c r="P38" s="15">
        <f t="shared" si="1"/>
        <v>258.57142857142856</v>
      </c>
      <c r="R38" s="27" t="s">
        <v>86</v>
      </c>
      <c r="S38" s="16">
        <f t="shared" ref="S38:AF38" si="30">SUM(S13:S18)</f>
        <v>1443.8571428571431</v>
      </c>
      <c r="T38" s="16">
        <f t="shared" si="30"/>
        <v>896.04761904761904</v>
      </c>
      <c r="U38" s="16">
        <f t="shared" si="30"/>
        <v>280.14285714285711</v>
      </c>
      <c r="V38" s="16">
        <f t="shared" si="30"/>
        <v>409.28571428571428</v>
      </c>
      <c r="W38" s="16">
        <f t="shared" si="30"/>
        <v>15.285714285714285</v>
      </c>
      <c r="X38" s="16">
        <f t="shared" si="30"/>
        <v>2.5714285714285712</v>
      </c>
      <c r="Y38" s="16">
        <f t="shared" si="30"/>
        <v>300.71428571428572</v>
      </c>
      <c r="Z38" s="16">
        <f t="shared" si="30"/>
        <v>95</v>
      </c>
      <c r="AA38" s="16">
        <f t="shared" si="30"/>
        <v>42.999999999999993</v>
      </c>
      <c r="AB38" s="16">
        <f t="shared" si="30"/>
        <v>13.285714285714285</v>
      </c>
      <c r="AC38" s="16">
        <f t="shared" si="30"/>
        <v>3218.1428571428578</v>
      </c>
      <c r="AD38" s="16">
        <f t="shared" si="30"/>
        <v>0.5714285714285714</v>
      </c>
      <c r="AE38" s="31">
        <f t="shared" si="30"/>
        <v>3499.7619047619041</v>
      </c>
      <c r="AF38" s="31">
        <f t="shared" si="30"/>
        <v>6717.9047619047615</v>
      </c>
    </row>
    <row r="39" spans="2:32" ht="23.1" customHeight="1" x14ac:dyDescent="0.25">
      <c r="B39" s="23" t="s">
        <v>66</v>
      </c>
      <c r="C39" s="48">
        <f>'Avg Week Kira-Kyaliwajala'!C39+'Avg Week Kyaliwajala-Kira'!C39</f>
        <v>60.428571428571431</v>
      </c>
      <c r="D39" s="48">
        <f>'Avg Week Kira-Kyaliwajala'!D39+'Avg Week Kyaliwajala-Kira'!D39</f>
        <v>35.285714285714292</v>
      </c>
      <c r="E39" s="48">
        <f>'Avg Week Kira-Kyaliwajala'!E39+'Avg Week Kyaliwajala-Kira'!E39</f>
        <v>11.571428571428571</v>
      </c>
      <c r="F39" s="48">
        <f>'Avg Week Kira-Kyaliwajala'!F39+'Avg Week Kyaliwajala-Kira'!F39</f>
        <v>15.285714285714285</v>
      </c>
      <c r="G39" s="48">
        <f>'Avg Week Kira-Kyaliwajala'!G39+'Avg Week Kyaliwajala-Kira'!G39</f>
        <v>0.71428571428571419</v>
      </c>
      <c r="H39" s="48">
        <f>'Avg Week Kira-Kyaliwajala'!H39+'Avg Week Kyaliwajala-Kira'!H39</f>
        <v>0</v>
      </c>
      <c r="I39" s="48">
        <f>'Avg Week Kira-Kyaliwajala'!I39+'Avg Week Kyaliwajala-Kira'!I39</f>
        <v>11</v>
      </c>
      <c r="J39" s="48">
        <f>'Avg Week Kira-Kyaliwajala'!J39+'Avg Week Kyaliwajala-Kira'!J39</f>
        <v>3.8571428571428568</v>
      </c>
      <c r="K39" s="48">
        <f>'Avg Week Kira-Kyaliwajala'!K39+'Avg Week Kyaliwajala-Kira'!K39</f>
        <v>2.7142857142857144</v>
      </c>
      <c r="L39" s="48">
        <f>'Avg Week Kira-Kyaliwajala'!L39+'Avg Week Kyaliwajala-Kira'!L39</f>
        <v>0.14285714285714285</v>
      </c>
      <c r="M39" s="48">
        <f>'Avg Week Kira-Kyaliwajala'!M39+'Avg Week Kyaliwajala-Kira'!M39</f>
        <v>123</v>
      </c>
      <c r="N39" s="48">
        <f>'Avg Week Kira-Kyaliwajala'!N39+'Avg Week Kyaliwajala-Kira'!N39</f>
        <v>0</v>
      </c>
      <c r="O39" s="15">
        <f t="shared" si="0"/>
        <v>141</v>
      </c>
      <c r="P39" s="15">
        <f t="shared" si="1"/>
        <v>264</v>
      </c>
      <c r="R39" s="28" t="s">
        <v>87</v>
      </c>
      <c r="S39" s="16">
        <f t="shared" ref="S39:AF39" si="31">SUM(S19:S21)</f>
        <v>877.14285714285711</v>
      </c>
      <c r="T39" s="16">
        <f t="shared" si="31"/>
        <v>705.42857142857156</v>
      </c>
      <c r="U39" s="16">
        <f t="shared" si="31"/>
        <v>166.71428571428572</v>
      </c>
      <c r="V39" s="16">
        <f t="shared" si="31"/>
        <v>258.28571428571428</v>
      </c>
      <c r="W39" s="16">
        <f t="shared" si="31"/>
        <v>11.142857142857142</v>
      </c>
      <c r="X39" s="16">
        <f t="shared" si="31"/>
        <v>1.4285714285714284</v>
      </c>
      <c r="Y39" s="16">
        <f t="shared" si="31"/>
        <v>119.71428571428572</v>
      </c>
      <c r="Z39" s="16">
        <f t="shared" si="31"/>
        <v>26.571428571428569</v>
      </c>
      <c r="AA39" s="16">
        <f t="shared" si="31"/>
        <v>12.857142857142858</v>
      </c>
      <c r="AB39" s="16">
        <f t="shared" si="31"/>
        <v>4.1428571428571423</v>
      </c>
      <c r="AC39" s="16">
        <f t="shared" si="31"/>
        <v>1774.4285714285716</v>
      </c>
      <c r="AD39" s="16">
        <f t="shared" si="31"/>
        <v>0.14285714285714285</v>
      </c>
      <c r="AE39" s="31">
        <f t="shared" si="31"/>
        <v>2183.5714285714284</v>
      </c>
      <c r="AF39" s="31">
        <f t="shared" si="31"/>
        <v>3957.9999999999995</v>
      </c>
    </row>
    <row r="40" spans="2:32" ht="23.1" customHeight="1" x14ac:dyDescent="0.25">
      <c r="B40" s="23" t="s">
        <v>67</v>
      </c>
      <c r="C40" s="48">
        <f>'Avg Week Kira-Kyaliwajala'!C40+'Avg Week Kyaliwajala-Kira'!C40</f>
        <v>55</v>
      </c>
      <c r="D40" s="48">
        <f>'Avg Week Kira-Kyaliwajala'!D40+'Avg Week Kyaliwajala-Kira'!D40</f>
        <v>34.714285714285715</v>
      </c>
      <c r="E40" s="48">
        <f>'Avg Week Kira-Kyaliwajala'!E40+'Avg Week Kyaliwajala-Kira'!E40</f>
        <v>11.714285714285715</v>
      </c>
      <c r="F40" s="48">
        <f>'Avg Week Kira-Kyaliwajala'!F40+'Avg Week Kyaliwajala-Kira'!F40</f>
        <v>19.428571428571431</v>
      </c>
      <c r="G40" s="48">
        <f>'Avg Week Kira-Kyaliwajala'!G40+'Avg Week Kyaliwajala-Kira'!G40</f>
        <v>0.5714285714285714</v>
      </c>
      <c r="H40" s="48">
        <f>'Avg Week Kira-Kyaliwajala'!H40+'Avg Week Kyaliwajala-Kira'!H40</f>
        <v>0.14285714285714285</v>
      </c>
      <c r="I40" s="48">
        <f>'Avg Week Kira-Kyaliwajala'!I40+'Avg Week Kyaliwajala-Kira'!I40</f>
        <v>8.5714285714285712</v>
      </c>
      <c r="J40" s="48">
        <f>'Avg Week Kira-Kyaliwajala'!J40+'Avg Week Kyaliwajala-Kira'!J40</f>
        <v>3.8571428571428568</v>
      </c>
      <c r="K40" s="48">
        <f>'Avg Week Kira-Kyaliwajala'!K40+'Avg Week Kyaliwajala-Kira'!K40</f>
        <v>1.5714285714285714</v>
      </c>
      <c r="L40" s="48">
        <f>'Avg Week Kira-Kyaliwajala'!L40+'Avg Week Kyaliwajala-Kira'!L40</f>
        <v>0.14285714285714285</v>
      </c>
      <c r="M40" s="48">
        <f>'Avg Week Kira-Kyaliwajala'!M40+'Avg Week Kyaliwajala-Kira'!M40</f>
        <v>113.85714285714286</v>
      </c>
      <c r="N40" s="48">
        <f>'Avg Week Kira-Kyaliwajala'!N40+'Avg Week Kyaliwajala-Kira'!N40</f>
        <v>0</v>
      </c>
      <c r="O40" s="15">
        <f t="shared" si="0"/>
        <v>135.71428571428575</v>
      </c>
      <c r="P40" s="15">
        <f t="shared" si="1"/>
        <v>249.57142857142861</v>
      </c>
      <c r="R40" s="5" t="s">
        <v>17</v>
      </c>
      <c r="S40" s="16">
        <f t="shared" ref="S40:AF40" si="32">SUM(S10:S21)</f>
        <v>3156.9999999999995</v>
      </c>
      <c r="T40" s="16">
        <f t="shared" si="32"/>
        <v>2204.4761904761904</v>
      </c>
      <c r="U40" s="16">
        <f t="shared" si="32"/>
        <v>596.85714285714289</v>
      </c>
      <c r="V40" s="16">
        <f t="shared" si="32"/>
        <v>919.28571428571422</v>
      </c>
      <c r="W40" s="16">
        <f t="shared" si="32"/>
        <v>31.714285714285712</v>
      </c>
      <c r="X40" s="16">
        <f t="shared" si="32"/>
        <v>7.1428571428571423</v>
      </c>
      <c r="Y40" s="16">
        <f t="shared" si="32"/>
        <v>528.14285714285711</v>
      </c>
      <c r="Z40" s="16">
        <f t="shared" si="32"/>
        <v>140</v>
      </c>
      <c r="AA40" s="16">
        <f t="shared" si="32"/>
        <v>70.285714285714278</v>
      </c>
      <c r="AB40" s="16">
        <f t="shared" si="32"/>
        <v>20.142857142857142</v>
      </c>
      <c r="AC40" s="16">
        <f t="shared" si="32"/>
        <v>6946.2857142857147</v>
      </c>
      <c r="AD40" s="16">
        <f t="shared" si="32"/>
        <v>1.1428571428571426</v>
      </c>
      <c r="AE40" s="31">
        <f t="shared" si="32"/>
        <v>7676.1904761904752</v>
      </c>
      <c r="AF40" s="31">
        <f t="shared" si="32"/>
        <v>14622.476190476191</v>
      </c>
    </row>
    <row r="41" spans="2:32" ht="23.1" customHeight="1" x14ac:dyDescent="0.25">
      <c r="B41" s="22" t="s">
        <v>68</v>
      </c>
      <c r="C41" s="48">
        <f>'Avg Week Kira-Kyaliwajala'!C41+'Avg Week Kyaliwajala-Kira'!C41</f>
        <v>51.571428571428569</v>
      </c>
      <c r="D41" s="48">
        <f>'Avg Week Kira-Kyaliwajala'!D41+'Avg Week Kyaliwajala-Kira'!D41</f>
        <v>29</v>
      </c>
      <c r="E41" s="48">
        <f>'Avg Week Kira-Kyaliwajala'!E41+'Avg Week Kyaliwajala-Kira'!E41</f>
        <v>12.142857142857142</v>
      </c>
      <c r="F41" s="48">
        <f>'Avg Week Kira-Kyaliwajala'!F41+'Avg Week Kyaliwajala-Kira'!F41</f>
        <v>15.714285714285715</v>
      </c>
      <c r="G41" s="48">
        <f>'Avg Week Kira-Kyaliwajala'!G41+'Avg Week Kyaliwajala-Kira'!G41</f>
        <v>0.71428571428571419</v>
      </c>
      <c r="H41" s="48">
        <f>'Avg Week Kira-Kyaliwajala'!H41+'Avg Week Kyaliwajala-Kira'!H41</f>
        <v>0.14285714285714285</v>
      </c>
      <c r="I41" s="48">
        <f>'Avg Week Kira-Kyaliwajala'!I41+'Avg Week Kyaliwajala-Kira'!I41</f>
        <v>14.285714285714285</v>
      </c>
      <c r="J41" s="48">
        <f>'Avg Week Kira-Kyaliwajala'!J41+'Avg Week Kyaliwajala-Kira'!J41</f>
        <v>2.7142857142857144</v>
      </c>
      <c r="K41" s="48">
        <f>'Avg Week Kira-Kyaliwajala'!K41+'Avg Week Kyaliwajala-Kira'!K41</f>
        <v>1.8571428571428572</v>
      </c>
      <c r="L41" s="48">
        <f>'Avg Week Kira-Kyaliwajala'!L41+'Avg Week Kyaliwajala-Kira'!L41</f>
        <v>0.5714285714285714</v>
      </c>
      <c r="M41" s="48">
        <f>'Avg Week Kira-Kyaliwajala'!M41+'Avg Week Kyaliwajala-Kira'!M41</f>
        <v>112.85714285714286</v>
      </c>
      <c r="N41" s="48">
        <f>'Avg Week Kira-Kyaliwajala'!N41+'Avg Week Kyaliwajala-Kira'!N41</f>
        <v>0</v>
      </c>
      <c r="O41" s="15">
        <f t="shared" si="0"/>
        <v>128.71428571428569</v>
      </c>
      <c r="P41" s="15">
        <f t="shared" si="1"/>
        <v>241.57142857142856</v>
      </c>
      <c r="R41" s="5" t="s">
        <v>196</v>
      </c>
      <c r="S41" s="57">
        <f>SUM(S10:S33)</f>
        <v>4996</v>
      </c>
      <c r="T41" s="57">
        <f t="shared" ref="T41:AD41" si="33">SUM(T10:T33)</f>
        <v>3371.4761904761904</v>
      </c>
      <c r="U41" s="57">
        <f t="shared" si="33"/>
        <v>860.85714285714289</v>
      </c>
      <c r="V41" s="57">
        <f t="shared" si="33"/>
        <v>1185.2857142857142</v>
      </c>
      <c r="W41" s="57">
        <f t="shared" si="33"/>
        <v>39.714285714285708</v>
      </c>
      <c r="X41" s="57">
        <f t="shared" si="33"/>
        <v>22.642857142857142</v>
      </c>
      <c r="Y41" s="57">
        <f t="shared" si="33"/>
        <v>617.14285714285711</v>
      </c>
      <c r="Z41" s="57">
        <f t="shared" si="33"/>
        <v>188</v>
      </c>
      <c r="AA41" s="57">
        <f t="shared" si="33"/>
        <v>77.785714285714278</v>
      </c>
      <c r="AB41" s="57">
        <f t="shared" si="33"/>
        <v>21.142857142857142</v>
      </c>
      <c r="AC41" s="57">
        <f t="shared" si="33"/>
        <v>9811.7857142857138</v>
      </c>
      <c r="AD41" s="57">
        <f t="shared" si="33"/>
        <v>1.6428571428571426</v>
      </c>
      <c r="AE41" s="58">
        <f>SUM(AE10:AE33)</f>
        <v>11381.690476190475</v>
      </c>
      <c r="AF41" s="58">
        <f>SUM(AF10:AF33)</f>
        <v>21193.476190476191</v>
      </c>
    </row>
    <row r="42" spans="2:32" ht="23.1" customHeight="1" x14ac:dyDescent="0.25">
      <c r="B42" s="23" t="s">
        <v>69</v>
      </c>
      <c r="C42" s="48">
        <f>'Avg Week Kira-Kyaliwajala'!C42+'Avg Week Kyaliwajala-Kira'!C42</f>
        <v>61.571428571428569</v>
      </c>
      <c r="D42" s="48">
        <f>'Avg Week Kira-Kyaliwajala'!D42+'Avg Week Kyaliwajala-Kira'!D42</f>
        <v>34.142857142857139</v>
      </c>
      <c r="E42" s="48">
        <f>'Avg Week Kira-Kyaliwajala'!E42+'Avg Week Kyaliwajala-Kira'!E42</f>
        <v>12</v>
      </c>
      <c r="F42" s="48">
        <f>'Avg Week Kira-Kyaliwajala'!F42+'Avg Week Kyaliwajala-Kira'!F42</f>
        <v>17.142857142857142</v>
      </c>
      <c r="G42" s="48">
        <f>'Avg Week Kira-Kyaliwajala'!G42+'Avg Week Kyaliwajala-Kira'!G42</f>
        <v>0.42857142857142855</v>
      </c>
      <c r="H42" s="48">
        <f>'Avg Week Kira-Kyaliwajala'!H42+'Avg Week Kyaliwajala-Kira'!H42</f>
        <v>0.2857142857142857</v>
      </c>
      <c r="I42" s="48">
        <f>'Avg Week Kira-Kyaliwajala'!I42+'Avg Week Kyaliwajala-Kira'!I42</f>
        <v>12.428571428571427</v>
      </c>
      <c r="J42" s="48">
        <f>'Avg Week Kira-Kyaliwajala'!J42+'Avg Week Kyaliwajala-Kira'!J42</f>
        <v>3.1428571428571428</v>
      </c>
      <c r="K42" s="48">
        <f>'Avg Week Kira-Kyaliwajala'!K42+'Avg Week Kyaliwajala-Kira'!K42</f>
        <v>2</v>
      </c>
      <c r="L42" s="48">
        <f>'Avg Week Kira-Kyaliwajala'!L42+'Avg Week Kyaliwajala-Kira'!L42</f>
        <v>0.2857142857142857</v>
      </c>
      <c r="M42" s="48">
        <f>'Avg Week Kira-Kyaliwajala'!M42+'Avg Week Kyaliwajala-Kira'!M42</f>
        <v>119.28571428571428</v>
      </c>
      <c r="N42" s="48">
        <f>'Avg Week Kira-Kyaliwajala'!N42+'Avg Week Kyaliwajala-Kira'!N42</f>
        <v>0</v>
      </c>
      <c r="O42" s="15">
        <f t="shared" si="0"/>
        <v>143.42857142857142</v>
      </c>
      <c r="P42" s="15">
        <f t="shared" si="1"/>
        <v>262.71428571428567</v>
      </c>
      <c r="R42" s="5" t="s">
        <v>160</v>
      </c>
      <c r="S42" s="47">
        <f>S41/S40</f>
        <v>1.5825150459296804</v>
      </c>
      <c r="T42" s="47">
        <f t="shared" ref="T42:AF42" si="34">T41/T40</f>
        <v>1.5293774571218732</v>
      </c>
      <c r="U42" s="47">
        <f t="shared" si="34"/>
        <v>1.4423168980373384</v>
      </c>
      <c r="V42" s="47">
        <f t="shared" si="34"/>
        <v>1.2893550893550894</v>
      </c>
      <c r="W42" s="47">
        <f t="shared" si="34"/>
        <v>1.2522522522522521</v>
      </c>
      <c r="X42" s="47">
        <f t="shared" si="34"/>
        <v>3.1700000000000004</v>
      </c>
      <c r="Y42" s="47">
        <f t="shared" si="34"/>
        <v>1.1685150121720314</v>
      </c>
      <c r="Z42" s="47">
        <f t="shared" si="34"/>
        <v>1.3428571428571427</v>
      </c>
      <c r="AA42" s="47">
        <f t="shared" si="34"/>
        <v>1.1067073170731707</v>
      </c>
      <c r="AB42" s="47">
        <f t="shared" si="34"/>
        <v>1.0496453900709219</v>
      </c>
      <c r="AC42" s="47">
        <f t="shared" si="34"/>
        <v>1.4125226225732148</v>
      </c>
      <c r="AD42" s="47">
        <f t="shared" si="34"/>
        <v>1.4375</v>
      </c>
      <c r="AE42" s="56">
        <f t="shared" si="34"/>
        <v>1.4827264267990075</v>
      </c>
      <c r="AF42" s="56">
        <f t="shared" si="34"/>
        <v>1.4493766934139225</v>
      </c>
    </row>
    <row r="43" spans="2:32" ht="23.1" customHeight="1" x14ac:dyDescent="0.25">
      <c r="B43" s="22" t="s">
        <v>70</v>
      </c>
      <c r="C43" s="48">
        <f>'Avg Week Kira-Kyaliwajala'!C43+'Avg Week Kyaliwajala-Kira'!C43</f>
        <v>60.142857142857139</v>
      </c>
      <c r="D43" s="48">
        <f>'Avg Week Kira-Kyaliwajala'!D43+'Avg Week Kyaliwajala-Kira'!D43</f>
        <v>39</v>
      </c>
      <c r="E43" s="48">
        <f>'Avg Week Kira-Kyaliwajala'!E43+'Avg Week Kyaliwajala-Kira'!E43</f>
        <v>11</v>
      </c>
      <c r="F43" s="48">
        <f>'Avg Week Kira-Kyaliwajala'!F43+'Avg Week Kyaliwajala-Kira'!F43</f>
        <v>15.857142857142858</v>
      </c>
      <c r="G43" s="48">
        <f>'Avg Week Kira-Kyaliwajala'!G43+'Avg Week Kyaliwajala-Kira'!G43</f>
        <v>0.5714285714285714</v>
      </c>
      <c r="H43" s="48">
        <f>'Avg Week Kira-Kyaliwajala'!H43+'Avg Week Kyaliwajala-Kira'!H43</f>
        <v>0</v>
      </c>
      <c r="I43" s="48">
        <f>'Avg Week Kira-Kyaliwajala'!I43+'Avg Week Kyaliwajala-Kira'!I43</f>
        <v>9.571428571428573</v>
      </c>
      <c r="J43" s="48">
        <f>'Avg Week Kira-Kyaliwajala'!J43+'Avg Week Kyaliwajala-Kira'!J43</f>
        <v>4.2857142857142856</v>
      </c>
      <c r="K43" s="48">
        <f>'Avg Week Kira-Kyaliwajala'!K43+'Avg Week Kyaliwajala-Kira'!K43</f>
        <v>1.7142857142857144</v>
      </c>
      <c r="L43" s="48">
        <f>'Avg Week Kira-Kyaliwajala'!L43+'Avg Week Kyaliwajala-Kira'!L43</f>
        <v>1.5714285714285714</v>
      </c>
      <c r="M43" s="48">
        <f>'Avg Week Kira-Kyaliwajala'!M43+'Avg Week Kyaliwajala-Kira'!M43</f>
        <v>119.14285714285714</v>
      </c>
      <c r="N43" s="48">
        <f>'Avg Week Kira-Kyaliwajala'!N43+'Avg Week Kyaliwajala-Kira'!N43</f>
        <v>0</v>
      </c>
      <c r="O43" s="15">
        <f t="shared" si="0"/>
        <v>143.71428571428572</v>
      </c>
      <c r="P43" s="15">
        <f t="shared" si="1"/>
        <v>262.85714285714289</v>
      </c>
    </row>
    <row r="44" spans="2:32" ht="23.1" customHeight="1" x14ac:dyDescent="0.25">
      <c r="B44" s="24" t="s">
        <v>71</v>
      </c>
      <c r="C44" s="48">
        <f>'Avg Week Kira-Kyaliwajala'!C44+'Avg Week Kyaliwajala-Kira'!C44</f>
        <v>59.857142857142861</v>
      </c>
      <c r="D44" s="48">
        <f>'Avg Week Kira-Kyaliwajala'!D44+'Avg Week Kyaliwajala-Kira'!D44</f>
        <v>38.142857142857139</v>
      </c>
      <c r="E44" s="48">
        <f>'Avg Week Kira-Kyaliwajala'!E44+'Avg Week Kyaliwajala-Kira'!E44</f>
        <v>11.571428571428573</v>
      </c>
      <c r="F44" s="48">
        <f>'Avg Week Kira-Kyaliwajala'!F44+'Avg Week Kyaliwajala-Kira'!F44</f>
        <v>18.714285714285715</v>
      </c>
      <c r="G44" s="48">
        <f>'Avg Week Kira-Kyaliwajala'!G44+'Avg Week Kyaliwajala-Kira'!G44</f>
        <v>1</v>
      </c>
      <c r="H44" s="48">
        <f>'Avg Week Kira-Kyaliwajala'!H44+'Avg Week Kyaliwajala-Kira'!H44</f>
        <v>0.14285714285714285</v>
      </c>
      <c r="I44" s="48">
        <f>'Avg Week Kira-Kyaliwajala'!I44+'Avg Week Kyaliwajala-Kira'!I44</f>
        <v>8.2857142857142865</v>
      </c>
      <c r="J44" s="48">
        <f>'Avg Week Kira-Kyaliwajala'!J44+'Avg Week Kyaliwajala-Kira'!J44</f>
        <v>4.5714285714285712</v>
      </c>
      <c r="K44" s="48">
        <f>'Avg Week Kira-Kyaliwajala'!K44+'Avg Week Kyaliwajala-Kira'!K44</f>
        <v>1.5714285714285714</v>
      </c>
      <c r="L44" s="48">
        <f>'Avg Week Kira-Kyaliwajala'!L44+'Avg Week Kyaliwajala-Kira'!L44</f>
        <v>0.8571428571428571</v>
      </c>
      <c r="M44" s="48">
        <f>'Avg Week Kira-Kyaliwajala'!M44+'Avg Week Kyaliwajala-Kira'!M44</f>
        <v>116.57142857142857</v>
      </c>
      <c r="N44" s="48">
        <f>'Avg Week Kira-Kyaliwajala'!N44+'Avg Week Kyaliwajala-Kira'!N44</f>
        <v>0</v>
      </c>
      <c r="O44" s="15">
        <f t="shared" si="0"/>
        <v>144.71428571428572</v>
      </c>
      <c r="P44" s="15">
        <f t="shared" si="1"/>
        <v>261.28571428571428</v>
      </c>
    </row>
    <row r="45" spans="2:32" ht="23.1" customHeight="1" x14ac:dyDescent="0.25">
      <c r="B45" s="22" t="s">
        <v>72</v>
      </c>
      <c r="C45" s="48">
        <f>'Avg Week Kira-Kyaliwajala'!C45+'Avg Week Kyaliwajala-Kira'!C45</f>
        <v>62.142857142857139</v>
      </c>
      <c r="D45" s="48">
        <f>'Avg Week Kira-Kyaliwajala'!D45+'Avg Week Kyaliwajala-Kira'!D45</f>
        <v>45.142857142857139</v>
      </c>
      <c r="E45" s="48">
        <f>'Avg Week Kira-Kyaliwajala'!E45+'Avg Week Kyaliwajala-Kira'!E45</f>
        <v>11.714285714285715</v>
      </c>
      <c r="F45" s="48">
        <f>'Avg Week Kira-Kyaliwajala'!F45+'Avg Week Kyaliwajala-Kira'!F45</f>
        <v>16.571428571428569</v>
      </c>
      <c r="G45" s="48">
        <f>'Avg Week Kira-Kyaliwajala'!G45+'Avg Week Kyaliwajala-Kira'!G45</f>
        <v>0.14285714285714285</v>
      </c>
      <c r="H45" s="48">
        <f>'Avg Week Kira-Kyaliwajala'!H45+'Avg Week Kyaliwajala-Kira'!H45</f>
        <v>0.14285714285714285</v>
      </c>
      <c r="I45" s="48">
        <f>'Avg Week Kira-Kyaliwajala'!I45+'Avg Week Kyaliwajala-Kira'!I45</f>
        <v>9.2857142857142847</v>
      </c>
      <c r="J45" s="48">
        <f>'Avg Week Kira-Kyaliwajala'!J45+'Avg Week Kyaliwajala-Kira'!J45</f>
        <v>2.8571428571428572</v>
      </c>
      <c r="K45" s="48">
        <f>'Avg Week Kira-Kyaliwajala'!K45+'Avg Week Kyaliwajala-Kira'!K45</f>
        <v>1.2857142857142856</v>
      </c>
      <c r="L45" s="48">
        <f>'Avg Week Kira-Kyaliwajala'!L45+'Avg Week Kyaliwajala-Kira'!L45</f>
        <v>0.42857142857142855</v>
      </c>
      <c r="M45" s="48">
        <f>'Avg Week Kira-Kyaliwajala'!M45+'Avg Week Kyaliwajala-Kira'!M45</f>
        <v>121</v>
      </c>
      <c r="N45" s="48">
        <f>'Avg Week Kira-Kyaliwajala'!N45+'Avg Week Kyaliwajala-Kira'!N45</f>
        <v>0</v>
      </c>
      <c r="O45" s="15">
        <f t="shared" si="0"/>
        <v>149.71428571428567</v>
      </c>
      <c r="P45" s="15">
        <f t="shared" si="1"/>
        <v>270.71428571428567</v>
      </c>
    </row>
    <row r="46" spans="2:32" ht="23.1" customHeight="1" x14ac:dyDescent="0.25">
      <c r="B46" s="23" t="s">
        <v>73</v>
      </c>
      <c r="C46" s="48">
        <f>'Avg Week Kira-Kyaliwajala'!C46+'Avg Week Kyaliwajala-Kira'!C46</f>
        <v>68.142857142857139</v>
      </c>
      <c r="D46" s="48">
        <f>'Avg Week Kira-Kyaliwajala'!D46+'Avg Week Kyaliwajala-Kira'!D46</f>
        <v>59</v>
      </c>
      <c r="E46" s="48">
        <f>'Avg Week Kira-Kyaliwajala'!E46+'Avg Week Kyaliwajala-Kira'!E46</f>
        <v>10.428571428571429</v>
      </c>
      <c r="F46" s="48">
        <f>'Avg Week Kira-Kyaliwajala'!F46+'Avg Week Kyaliwajala-Kira'!F46</f>
        <v>16.571428571428569</v>
      </c>
      <c r="G46" s="48">
        <f>'Avg Week Kira-Kyaliwajala'!G46+'Avg Week Kyaliwajala-Kira'!G46</f>
        <v>0.71428571428571419</v>
      </c>
      <c r="H46" s="48">
        <f>'Avg Week Kira-Kyaliwajala'!H46+'Avg Week Kyaliwajala-Kira'!H46</f>
        <v>0</v>
      </c>
      <c r="I46" s="48">
        <f>'Avg Week Kira-Kyaliwajala'!I46+'Avg Week Kyaliwajala-Kira'!I46</f>
        <v>14</v>
      </c>
      <c r="J46" s="48">
        <f>'Avg Week Kira-Kyaliwajala'!J46+'Avg Week Kyaliwajala-Kira'!J46</f>
        <v>4.1428571428571423</v>
      </c>
      <c r="K46" s="48">
        <f>'Avg Week Kira-Kyaliwajala'!K46+'Avg Week Kyaliwajala-Kira'!K46</f>
        <v>2.2857142857142856</v>
      </c>
      <c r="L46" s="48">
        <f>'Avg Week Kira-Kyaliwajala'!L46+'Avg Week Kyaliwajala-Kira'!L46</f>
        <v>0.42857142857142855</v>
      </c>
      <c r="M46" s="48">
        <f>'Avg Week Kira-Kyaliwajala'!M46+'Avg Week Kyaliwajala-Kira'!M46</f>
        <v>138.57142857142856</v>
      </c>
      <c r="N46" s="48">
        <f>'Avg Week Kira-Kyaliwajala'!N46+'Avg Week Kyaliwajala-Kira'!N46</f>
        <v>0.14285714285714285</v>
      </c>
      <c r="O46" s="15">
        <f t="shared" si="0"/>
        <v>175.8571428571428</v>
      </c>
      <c r="P46" s="15">
        <f t="shared" si="1"/>
        <v>314.42857142857139</v>
      </c>
    </row>
    <row r="47" spans="2:32" ht="23.1" customHeight="1" x14ac:dyDescent="0.25">
      <c r="B47" s="23" t="s">
        <v>74</v>
      </c>
      <c r="C47" s="48">
        <f>'Avg Week Kira-Kyaliwajala'!C47+'Avg Week Kyaliwajala-Kira'!C47</f>
        <v>72.428571428571431</v>
      </c>
      <c r="D47" s="48">
        <f>'Avg Week Kira-Kyaliwajala'!D47+'Avg Week Kyaliwajala-Kira'!D47</f>
        <v>60.571428571428569</v>
      </c>
      <c r="E47" s="48">
        <f>'Avg Week Kira-Kyaliwajala'!E47+'Avg Week Kyaliwajala-Kira'!E47</f>
        <v>13.571428571428571</v>
      </c>
      <c r="F47" s="48">
        <f>'Avg Week Kira-Kyaliwajala'!F47+'Avg Week Kyaliwajala-Kira'!F47</f>
        <v>20.285714285714285</v>
      </c>
      <c r="G47" s="48">
        <f>'Avg Week Kira-Kyaliwajala'!G47+'Avg Week Kyaliwajala-Kira'!G47</f>
        <v>0.42857142857142855</v>
      </c>
      <c r="H47" s="48">
        <f>'Avg Week Kira-Kyaliwajala'!H47+'Avg Week Kyaliwajala-Kira'!H47</f>
        <v>0.14285714285714285</v>
      </c>
      <c r="I47" s="48">
        <f>'Avg Week Kira-Kyaliwajala'!I47+'Avg Week Kyaliwajala-Kira'!I47</f>
        <v>10.857142857142858</v>
      </c>
      <c r="J47" s="48">
        <f>'Avg Week Kira-Kyaliwajala'!J47+'Avg Week Kyaliwajala-Kira'!J47</f>
        <v>3</v>
      </c>
      <c r="K47" s="48">
        <f>'Avg Week Kira-Kyaliwajala'!K47+'Avg Week Kyaliwajala-Kira'!K47</f>
        <v>1</v>
      </c>
      <c r="L47" s="48">
        <f>'Avg Week Kira-Kyaliwajala'!L47+'Avg Week Kyaliwajala-Kira'!L47</f>
        <v>0.2857142857142857</v>
      </c>
      <c r="M47" s="48">
        <f>'Avg Week Kira-Kyaliwajala'!M47+'Avg Week Kyaliwajala-Kira'!M47</f>
        <v>140.71428571428572</v>
      </c>
      <c r="N47" s="48">
        <f>'Avg Week Kira-Kyaliwajala'!N47+'Avg Week Kyaliwajala-Kira'!N47</f>
        <v>0</v>
      </c>
      <c r="O47" s="15">
        <f t="shared" si="0"/>
        <v>182.57142857142856</v>
      </c>
      <c r="P47" s="15">
        <f t="shared" si="1"/>
        <v>323.28571428571428</v>
      </c>
    </row>
    <row r="48" spans="2:32" ht="23.1" customHeight="1" x14ac:dyDescent="0.25">
      <c r="B48" s="23" t="s">
        <v>75</v>
      </c>
      <c r="C48" s="48">
        <f>'Avg Week Kira-Kyaliwajala'!C48+'Avg Week Kyaliwajala-Kira'!C48</f>
        <v>77</v>
      </c>
      <c r="D48" s="48">
        <f>'Avg Week Kira-Kyaliwajala'!D48+'Avg Week Kyaliwajala-Kira'!D48</f>
        <v>64.428571428571431</v>
      </c>
      <c r="E48" s="48">
        <f>'Avg Week Kira-Kyaliwajala'!E48+'Avg Week Kyaliwajala-Kira'!E48</f>
        <v>14.571428571428571</v>
      </c>
      <c r="F48" s="48">
        <f>'Avg Week Kira-Kyaliwajala'!F48+'Avg Week Kyaliwajala-Kira'!F48</f>
        <v>26.857142857142854</v>
      </c>
      <c r="G48" s="48">
        <f>'Avg Week Kira-Kyaliwajala'!G48+'Avg Week Kyaliwajala-Kira'!G48</f>
        <v>0.5714285714285714</v>
      </c>
      <c r="H48" s="48">
        <f>'Avg Week Kira-Kyaliwajala'!H48+'Avg Week Kyaliwajala-Kira'!H48</f>
        <v>0.14285714285714285</v>
      </c>
      <c r="I48" s="48">
        <f>'Avg Week Kira-Kyaliwajala'!I48+'Avg Week Kyaliwajala-Kira'!I48</f>
        <v>9</v>
      </c>
      <c r="J48" s="48">
        <f>'Avg Week Kira-Kyaliwajala'!J48+'Avg Week Kyaliwajala-Kira'!J48</f>
        <v>2.1428571428571428</v>
      </c>
      <c r="K48" s="48">
        <f>'Avg Week Kira-Kyaliwajala'!K48+'Avg Week Kyaliwajala-Kira'!K48</f>
        <v>1</v>
      </c>
      <c r="L48" s="48">
        <f>'Avg Week Kira-Kyaliwajala'!L48+'Avg Week Kyaliwajala-Kira'!L48</f>
        <v>0.42857142857142855</v>
      </c>
      <c r="M48" s="48">
        <f>'Avg Week Kira-Kyaliwajala'!M48+'Avg Week Kyaliwajala-Kira'!M48</f>
        <v>152.42857142857142</v>
      </c>
      <c r="N48" s="48">
        <f>'Avg Week Kira-Kyaliwajala'!N48+'Avg Week Kyaliwajala-Kira'!N48</f>
        <v>0</v>
      </c>
      <c r="O48" s="15">
        <f t="shared" si="0"/>
        <v>196.14285714285717</v>
      </c>
      <c r="P48" s="15">
        <f t="shared" si="1"/>
        <v>348.57142857142856</v>
      </c>
      <c r="R48" s="8"/>
      <c r="T48"/>
    </row>
    <row r="49" spans="2:20" ht="23.1" customHeight="1" x14ac:dyDescent="0.25">
      <c r="B49" s="22" t="s">
        <v>76</v>
      </c>
      <c r="C49" s="48">
        <f>'Avg Week Kira-Kyaliwajala'!C49+'Avg Week Kyaliwajala-Kira'!C49</f>
        <v>72.142857142857139</v>
      </c>
      <c r="D49" s="48">
        <f>'Avg Week Kira-Kyaliwajala'!D49+'Avg Week Kyaliwajala-Kira'!D49</f>
        <v>55.428571428571431</v>
      </c>
      <c r="E49" s="48">
        <f>'Avg Week Kira-Kyaliwajala'!E49+'Avg Week Kyaliwajala-Kira'!E49</f>
        <v>16.714285714285715</v>
      </c>
      <c r="F49" s="48">
        <f>'Avg Week Kira-Kyaliwajala'!F49+'Avg Week Kyaliwajala-Kira'!F49</f>
        <v>23.571428571428569</v>
      </c>
      <c r="G49" s="48">
        <f>'Avg Week Kira-Kyaliwajala'!G49+'Avg Week Kyaliwajala-Kira'!G49</f>
        <v>2.1428571428571428</v>
      </c>
      <c r="H49" s="48">
        <f>'Avg Week Kira-Kyaliwajala'!H49+'Avg Week Kyaliwajala-Kira'!H49</f>
        <v>0.42857142857142855</v>
      </c>
      <c r="I49" s="48">
        <f>'Avg Week Kira-Kyaliwajala'!I49+'Avg Week Kyaliwajala-Kira'!I49</f>
        <v>9.4285714285714288</v>
      </c>
      <c r="J49" s="48">
        <f>'Avg Week Kira-Kyaliwajala'!J49+'Avg Week Kyaliwajala-Kira'!J49</f>
        <v>3.7142857142857144</v>
      </c>
      <c r="K49" s="48">
        <f>'Avg Week Kira-Kyaliwajala'!K49+'Avg Week Kyaliwajala-Kira'!K49</f>
        <v>1.2857142857142856</v>
      </c>
      <c r="L49" s="48">
        <f>'Avg Week Kira-Kyaliwajala'!L49+'Avg Week Kyaliwajala-Kira'!L49</f>
        <v>0.2857142857142857</v>
      </c>
      <c r="M49" s="48">
        <f>'Avg Week Kira-Kyaliwajala'!M49+'Avg Week Kyaliwajala-Kira'!M49</f>
        <v>147.42857142857144</v>
      </c>
      <c r="N49" s="48">
        <f>'Avg Week Kira-Kyaliwajala'!N49+'Avg Week Kyaliwajala-Kira'!N49</f>
        <v>0</v>
      </c>
      <c r="O49" s="15">
        <f t="shared" si="0"/>
        <v>185.14285714285708</v>
      </c>
      <c r="P49" s="15">
        <f t="shared" si="1"/>
        <v>332.57142857142856</v>
      </c>
      <c r="R49" s="8"/>
      <c r="T49"/>
    </row>
    <row r="50" spans="2:20" ht="23.1" customHeight="1" x14ac:dyDescent="0.25">
      <c r="B50" s="23" t="s">
        <v>77</v>
      </c>
      <c r="C50" s="48">
        <f>'Avg Week Kira-Kyaliwajala'!C50+'Avg Week Kyaliwajala-Kira'!C50</f>
        <v>73.428571428571431</v>
      </c>
      <c r="D50" s="48">
        <f>'Avg Week Kira-Kyaliwajala'!D50+'Avg Week Kyaliwajala-Kira'!D50</f>
        <v>62</v>
      </c>
      <c r="E50" s="48">
        <f>'Avg Week Kira-Kyaliwajala'!E50+'Avg Week Kyaliwajala-Kira'!E50</f>
        <v>13</v>
      </c>
      <c r="F50" s="48">
        <f>'Avg Week Kira-Kyaliwajala'!F50+'Avg Week Kyaliwajala-Kira'!F50</f>
        <v>21.857142857142854</v>
      </c>
      <c r="G50" s="48">
        <f>'Avg Week Kira-Kyaliwajala'!G50+'Avg Week Kyaliwajala-Kira'!G50</f>
        <v>1.8571428571428572</v>
      </c>
      <c r="H50" s="48">
        <f>'Avg Week Kira-Kyaliwajala'!H50+'Avg Week Kyaliwajala-Kira'!H50</f>
        <v>0.14285714285714285</v>
      </c>
      <c r="I50" s="48">
        <f>'Avg Week Kira-Kyaliwajala'!I50+'Avg Week Kyaliwajala-Kira'!I50</f>
        <v>9.7142857142857135</v>
      </c>
      <c r="J50" s="48">
        <f>'Avg Week Kira-Kyaliwajala'!J50+'Avg Week Kyaliwajala-Kira'!J50</f>
        <v>1.8571428571428572</v>
      </c>
      <c r="K50" s="48">
        <f>'Avg Week Kira-Kyaliwajala'!K50+'Avg Week Kyaliwajala-Kira'!K50</f>
        <v>1.2857142857142856</v>
      </c>
      <c r="L50" s="48">
        <f>'Avg Week Kira-Kyaliwajala'!L50+'Avg Week Kyaliwajala-Kira'!L50</f>
        <v>0.5714285714285714</v>
      </c>
      <c r="M50" s="48">
        <f>'Avg Week Kira-Kyaliwajala'!M50+'Avg Week Kyaliwajala-Kira'!M50</f>
        <v>140.71428571428572</v>
      </c>
      <c r="N50" s="48">
        <f>'Avg Week Kira-Kyaliwajala'!N50+'Avg Week Kyaliwajala-Kira'!N50</f>
        <v>0</v>
      </c>
      <c r="O50" s="15">
        <f t="shared" si="0"/>
        <v>185.71428571428575</v>
      </c>
      <c r="P50" s="15">
        <f t="shared" si="1"/>
        <v>326.42857142857144</v>
      </c>
      <c r="R50" s="8"/>
      <c r="T50"/>
    </row>
    <row r="51" spans="2:20" ht="23.1" customHeight="1" x14ac:dyDescent="0.25">
      <c r="B51" s="23" t="s">
        <v>78</v>
      </c>
      <c r="C51" s="48">
        <f>'Avg Week Kira-Kyaliwajala'!C51+'Avg Week Kyaliwajala-Kira'!C51</f>
        <v>76.428571428571416</v>
      </c>
      <c r="D51" s="48">
        <f>'Avg Week Kira-Kyaliwajala'!D51+'Avg Week Kyaliwajala-Kira'!D51</f>
        <v>55.142857142857139</v>
      </c>
      <c r="E51" s="48">
        <f>'Avg Week Kira-Kyaliwajala'!E51+'Avg Week Kyaliwajala-Kira'!E51</f>
        <v>13.285714285714285</v>
      </c>
      <c r="F51" s="48">
        <f>'Avg Week Kira-Kyaliwajala'!F51+'Avg Week Kyaliwajala-Kira'!F51</f>
        <v>21.285714285714285</v>
      </c>
      <c r="G51" s="48">
        <f>'Avg Week Kira-Kyaliwajala'!G51+'Avg Week Kyaliwajala-Kira'!G51</f>
        <v>0.5714285714285714</v>
      </c>
      <c r="H51" s="48">
        <f>'Avg Week Kira-Kyaliwajala'!H51+'Avg Week Kyaliwajala-Kira'!H51</f>
        <v>0.14285714285714285</v>
      </c>
      <c r="I51" s="48">
        <f>'Avg Week Kira-Kyaliwajala'!I51+'Avg Week Kyaliwajala-Kira'!I51</f>
        <v>12.285714285714286</v>
      </c>
      <c r="J51" s="48">
        <f>'Avg Week Kira-Kyaliwajala'!J51+'Avg Week Kyaliwajala-Kira'!J51</f>
        <v>1.4285714285714286</v>
      </c>
      <c r="K51" s="48">
        <f>'Avg Week Kira-Kyaliwajala'!K51+'Avg Week Kyaliwajala-Kira'!K51</f>
        <v>0.2857142857142857</v>
      </c>
      <c r="L51" s="48">
        <f>'Avg Week Kira-Kyaliwajala'!L51+'Avg Week Kyaliwajala-Kira'!L51</f>
        <v>0.2857142857142857</v>
      </c>
      <c r="M51" s="48">
        <f>'Avg Week Kira-Kyaliwajala'!M51+'Avg Week Kyaliwajala-Kira'!M51</f>
        <v>136.57142857142858</v>
      </c>
      <c r="N51" s="48">
        <f>'Avg Week Kira-Kyaliwajala'!N51+'Avg Week Kyaliwajala-Kira'!N51</f>
        <v>0</v>
      </c>
      <c r="O51" s="15">
        <f t="shared" si="0"/>
        <v>181.14285714285708</v>
      </c>
      <c r="P51" s="15">
        <f t="shared" si="1"/>
        <v>317.71428571428567</v>
      </c>
      <c r="R51" s="8"/>
      <c r="T51"/>
    </row>
    <row r="52" spans="2:20" ht="23.1" customHeight="1" x14ac:dyDescent="0.25">
      <c r="B52" s="23" t="s">
        <v>79</v>
      </c>
      <c r="C52" s="48">
        <f>'Avg Week Kira-Kyaliwajala'!C52+'Avg Week Kyaliwajala-Kira'!C52</f>
        <v>75.428571428571431</v>
      </c>
      <c r="D52" s="48">
        <f>'Avg Week Kira-Kyaliwajala'!D52+'Avg Week Kyaliwajala-Kira'!D52</f>
        <v>64.285714285714292</v>
      </c>
      <c r="E52" s="48">
        <f>'Avg Week Kira-Kyaliwajala'!E52+'Avg Week Kyaliwajala-Kira'!E52</f>
        <v>12</v>
      </c>
      <c r="F52" s="48">
        <f>'Avg Week Kira-Kyaliwajala'!F52+'Avg Week Kyaliwajala-Kira'!F52</f>
        <v>24.714285714285715</v>
      </c>
      <c r="G52" s="48">
        <f>'Avg Week Kira-Kyaliwajala'!G52+'Avg Week Kyaliwajala-Kira'!G52</f>
        <v>1</v>
      </c>
      <c r="H52" s="48">
        <f>'Avg Week Kira-Kyaliwajala'!H52+'Avg Week Kyaliwajala-Kira'!H52</f>
        <v>0</v>
      </c>
      <c r="I52" s="48">
        <f>'Avg Week Kira-Kyaliwajala'!I52+'Avg Week Kyaliwajala-Kira'!I52</f>
        <v>10.428571428571429</v>
      </c>
      <c r="J52" s="48">
        <f>'Avg Week Kira-Kyaliwajala'!J52+'Avg Week Kyaliwajala-Kira'!J52</f>
        <v>1.5714285714285716</v>
      </c>
      <c r="K52" s="48">
        <f>'Avg Week Kira-Kyaliwajala'!K52+'Avg Week Kyaliwajala-Kira'!K52</f>
        <v>0.5714285714285714</v>
      </c>
      <c r="L52" s="48">
        <f>'Avg Week Kira-Kyaliwajala'!L52+'Avg Week Kyaliwajala-Kira'!L52</f>
        <v>0.8571428571428571</v>
      </c>
      <c r="M52" s="48">
        <f>'Avg Week Kira-Kyaliwajala'!M52+'Avg Week Kyaliwajala-Kira'!M52</f>
        <v>150</v>
      </c>
      <c r="N52" s="48">
        <f>'Avg Week Kira-Kyaliwajala'!N52+'Avg Week Kyaliwajala-Kira'!N52</f>
        <v>0</v>
      </c>
      <c r="O52" s="15">
        <f t="shared" si="0"/>
        <v>190.85714285714289</v>
      </c>
      <c r="P52" s="15">
        <f t="shared" si="1"/>
        <v>340.85714285714289</v>
      </c>
      <c r="R52" s="8"/>
      <c r="T52"/>
    </row>
    <row r="53" spans="2:20" ht="23.1" customHeight="1" x14ac:dyDescent="0.25">
      <c r="B53" s="22" t="s">
        <v>80</v>
      </c>
      <c r="C53" s="48">
        <f>'Avg Week Kira-Kyaliwajala'!C53+'Avg Week Kyaliwajala-Kira'!C53</f>
        <v>71.285714285714278</v>
      </c>
      <c r="D53" s="48">
        <f>'Avg Week Kira-Kyaliwajala'!D53+'Avg Week Kyaliwajala-Kira'!D53</f>
        <v>57.714285714285715</v>
      </c>
      <c r="E53" s="48">
        <f>'Avg Week Kira-Kyaliwajala'!E53+'Avg Week Kyaliwajala-Kira'!E53</f>
        <v>13.285714285714285</v>
      </c>
      <c r="F53" s="48">
        <f>'Avg Week Kira-Kyaliwajala'!F53+'Avg Week Kyaliwajala-Kira'!F53</f>
        <v>20.428571428571427</v>
      </c>
      <c r="G53" s="48">
        <f>'Avg Week Kira-Kyaliwajala'!G53+'Avg Week Kyaliwajala-Kira'!G53</f>
        <v>0.42857142857142855</v>
      </c>
      <c r="H53" s="48">
        <f>'Avg Week Kira-Kyaliwajala'!H53+'Avg Week Kyaliwajala-Kira'!H53</f>
        <v>0</v>
      </c>
      <c r="I53" s="48">
        <f>'Avg Week Kira-Kyaliwajala'!I53+'Avg Week Kyaliwajala-Kira'!I53</f>
        <v>8.5714285714285712</v>
      </c>
      <c r="J53" s="48">
        <f>'Avg Week Kira-Kyaliwajala'!J53+'Avg Week Kyaliwajala-Kira'!J53</f>
        <v>2.2857142857142856</v>
      </c>
      <c r="K53" s="48">
        <f>'Avg Week Kira-Kyaliwajala'!K53+'Avg Week Kyaliwajala-Kira'!K53</f>
        <v>1.4285714285714286</v>
      </c>
      <c r="L53" s="48">
        <f>'Avg Week Kira-Kyaliwajala'!L53+'Avg Week Kyaliwajala-Kira'!L53</f>
        <v>0.42857142857142855</v>
      </c>
      <c r="M53" s="48">
        <f>'Avg Week Kira-Kyaliwajala'!M53+'Avg Week Kyaliwajala-Kira'!M53</f>
        <v>145.42857142857144</v>
      </c>
      <c r="N53" s="48">
        <f>'Avg Week Kira-Kyaliwajala'!N53+'Avg Week Kyaliwajala-Kira'!N53</f>
        <v>0</v>
      </c>
      <c r="O53" s="15">
        <f t="shared" si="0"/>
        <v>175.8571428571428</v>
      </c>
      <c r="P53" s="15">
        <f t="shared" si="1"/>
        <v>321.28571428571422</v>
      </c>
      <c r="R53" s="8"/>
      <c r="T53"/>
    </row>
    <row r="54" spans="2:20" ht="23.1" customHeight="1" x14ac:dyDescent="0.25">
      <c r="B54" s="22" t="s">
        <v>81</v>
      </c>
      <c r="C54" s="48">
        <f>'Avg Week Kira-Kyaliwajala'!C54+'Avg Week Kyaliwajala-Kira'!C54</f>
        <v>76.142857142857139</v>
      </c>
      <c r="D54" s="48">
        <f>'Avg Week Kira-Kyaliwajala'!D54+'Avg Week Kyaliwajala-Kira'!D54</f>
        <v>61.428571428571431</v>
      </c>
      <c r="E54" s="48">
        <f>'Avg Week Kira-Kyaliwajala'!E54+'Avg Week Kyaliwajala-Kira'!E54</f>
        <v>16.571428571428569</v>
      </c>
      <c r="F54" s="48">
        <f>'Avg Week Kira-Kyaliwajala'!F54+'Avg Week Kyaliwajala-Kira'!F54</f>
        <v>21.857142857142854</v>
      </c>
      <c r="G54" s="48">
        <f>'Avg Week Kira-Kyaliwajala'!G54+'Avg Week Kyaliwajala-Kira'!G54</f>
        <v>1.1428571428571428</v>
      </c>
      <c r="H54" s="48">
        <f>'Avg Week Kira-Kyaliwajala'!H54+'Avg Week Kyaliwajala-Kira'!H54</f>
        <v>0</v>
      </c>
      <c r="I54" s="48">
        <f>'Avg Week Kira-Kyaliwajala'!I54+'Avg Week Kyaliwajala-Kira'!I54</f>
        <v>9.7142857142857135</v>
      </c>
      <c r="J54" s="48">
        <f>'Avg Week Kira-Kyaliwajala'!J54+'Avg Week Kyaliwajala-Kira'!J54</f>
        <v>2</v>
      </c>
      <c r="K54" s="48">
        <f>'Avg Week Kira-Kyaliwajala'!K54+'Avg Week Kyaliwajala-Kira'!K54</f>
        <v>0.71428571428571419</v>
      </c>
      <c r="L54" s="48">
        <f>'Avg Week Kira-Kyaliwajala'!L54+'Avg Week Kyaliwajala-Kira'!L54</f>
        <v>0.14285714285714285</v>
      </c>
      <c r="M54" s="48">
        <f>'Avg Week Kira-Kyaliwajala'!M54+'Avg Week Kyaliwajala-Kira'!M54</f>
        <v>161.57142857142856</v>
      </c>
      <c r="N54" s="48">
        <f>'Avg Week Kira-Kyaliwajala'!N54+'Avg Week Kyaliwajala-Kira'!N54</f>
        <v>0</v>
      </c>
      <c r="O54" s="15">
        <f t="shared" si="0"/>
        <v>189.71428571428569</v>
      </c>
      <c r="P54" s="15">
        <f t="shared" si="1"/>
        <v>351.28571428571422</v>
      </c>
      <c r="R54" s="8"/>
      <c r="T54"/>
    </row>
    <row r="55" spans="2:20" ht="23.1" customHeight="1" x14ac:dyDescent="0.25">
      <c r="B55" s="22" t="s">
        <v>82</v>
      </c>
      <c r="C55" s="48">
        <f>'Avg Week Kira-Kyaliwajala'!C55+'Avg Week Kyaliwajala-Kira'!C55</f>
        <v>74.571428571428584</v>
      </c>
      <c r="D55" s="48">
        <f>'Avg Week Kira-Kyaliwajala'!D55+'Avg Week Kyaliwajala-Kira'!D55</f>
        <v>65</v>
      </c>
      <c r="E55" s="48">
        <f>'Avg Week Kira-Kyaliwajala'!E55+'Avg Week Kyaliwajala-Kira'!E55</f>
        <v>16.285714285714285</v>
      </c>
      <c r="F55" s="48">
        <f>'Avg Week Kira-Kyaliwajala'!F55+'Avg Week Kyaliwajala-Kira'!F55</f>
        <v>24.428571428571431</v>
      </c>
      <c r="G55" s="48">
        <f>'Avg Week Kira-Kyaliwajala'!G55+'Avg Week Kyaliwajala-Kira'!G55</f>
        <v>0.14285714285714285</v>
      </c>
      <c r="H55" s="48">
        <f>'Avg Week Kira-Kyaliwajala'!H55+'Avg Week Kyaliwajala-Kira'!H55</f>
        <v>0.42857142857142855</v>
      </c>
      <c r="I55" s="48">
        <f>'Avg Week Kira-Kyaliwajala'!I55+'Avg Week Kyaliwajala-Kira'!I55</f>
        <v>10.285714285714285</v>
      </c>
      <c r="J55" s="48">
        <f>'Avg Week Kira-Kyaliwajala'!J55+'Avg Week Kyaliwajala-Kira'!J55</f>
        <v>1.7142857142857142</v>
      </c>
      <c r="K55" s="48">
        <f>'Avg Week Kira-Kyaliwajala'!K55+'Avg Week Kyaliwajala-Kira'!K55</f>
        <v>0.2857142857142857</v>
      </c>
      <c r="L55" s="48">
        <f>'Avg Week Kira-Kyaliwajala'!L55+'Avg Week Kyaliwajala-Kira'!L55</f>
        <v>0.2857142857142857</v>
      </c>
      <c r="M55" s="48">
        <f>'Avg Week Kira-Kyaliwajala'!M55+'Avg Week Kyaliwajala-Kira'!M55</f>
        <v>151.28571428571428</v>
      </c>
      <c r="N55" s="48">
        <f>'Avg Week Kira-Kyaliwajala'!N55+'Avg Week Kyaliwajala-Kira'!N55</f>
        <v>0</v>
      </c>
      <c r="O55" s="15">
        <f t="shared" si="0"/>
        <v>193.42857142857139</v>
      </c>
      <c r="P55" s="15">
        <f t="shared" si="1"/>
        <v>344.71428571428567</v>
      </c>
      <c r="R55" s="8"/>
      <c r="T55"/>
    </row>
    <row r="56" spans="2:20" ht="23.1" customHeight="1" x14ac:dyDescent="0.25">
      <c r="B56" s="22" t="s">
        <v>83</v>
      </c>
      <c r="C56" s="48">
        <f>'Avg Week Kira-Kyaliwajala'!C56+'Avg Week Kyaliwajala-Kira'!C56</f>
        <v>67.571428571428569</v>
      </c>
      <c r="D56" s="48">
        <f>'Avg Week Kira-Kyaliwajala'!D56+'Avg Week Kyaliwajala-Kira'!D56</f>
        <v>52</v>
      </c>
      <c r="E56" s="48">
        <f>'Avg Week Kira-Kyaliwajala'!E56+'Avg Week Kyaliwajala-Kira'!E56</f>
        <v>14.857142857142858</v>
      </c>
      <c r="F56" s="48">
        <f>'Avg Week Kira-Kyaliwajala'!F56+'Avg Week Kyaliwajala-Kira'!F56</f>
        <v>19.714285714285715</v>
      </c>
      <c r="G56" s="48">
        <f>'Avg Week Kira-Kyaliwajala'!G56+'Avg Week Kyaliwajala-Kira'!G56</f>
        <v>1.2857142857142856</v>
      </c>
      <c r="H56" s="48">
        <f>'Avg Week Kira-Kyaliwajala'!H56+'Avg Week Kyaliwajala-Kira'!H56</f>
        <v>0</v>
      </c>
      <c r="I56" s="48">
        <f>'Avg Week Kira-Kyaliwajala'!I56+'Avg Week Kyaliwajala-Kira'!I56</f>
        <v>8</v>
      </c>
      <c r="J56" s="48">
        <f>'Avg Week Kira-Kyaliwajala'!J56+'Avg Week Kyaliwajala-Kira'!J56</f>
        <v>1.1428571428571428</v>
      </c>
      <c r="K56" s="48">
        <f>'Avg Week Kira-Kyaliwajala'!K56+'Avg Week Kyaliwajala-Kira'!K56</f>
        <v>1.1428571428571428</v>
      </c>
      <c r="L56" s="48">
        <f>'Avg Week Kira-Kyaliwajala'!L56+'Avg Week Kyaliwajala-Kira'!L56</f>
        <v>0</v>
      </c>
      <c r="M56" s="48">
        <f>'Avg Week Kira-Kyaliwajala'!M56+'Avg Week Kyaliwajala-Kira'!M56</f>
        <v>153.57142857142856</v>
      </c>
      <c r="N56" s="48">
        <f>'Avg Week Kira-Kyaliwajala'!N56+'Avg Week Kyaliwajala-Kira'!N56</f>
        <v>0</v>
      </c>
      <c r="O56" s="15">
        <f t="shared" si="0"/>
        <v>165.71428571428569</v>
      </c>
      <c r="P56" s="15">
        <f t="shared" si="1"/>
        <v>319.28571428571422</v>
      </c>
      <c r="R56" s="8"/>
      <c r="T56"/>
    </row>
    <row r="57" spans="2:20" ht="23.1" customHeight="1" x14ac:dyDescent="0.25">
      <c r="B57" s="22" t="s">
        <v>84</v>
      </c>
      <c r="C57" s="48">
        <f>'Avg Week Kira-Kyaliwajala'!C57+'Avg Week Kyaliwajala-Kira'!C57</f>
        <v>72.571428571428569</v>
      </c>
      <c r="D57" s="48">
        <f>'Avg Week Kira-Kyaliwajala'!D57+'Avg Week Kyaliwajala-Kira'!D57</f>
        <v>48.428571428571431</v>
      </c>
      <c r="E57" s="48">
        <f>'Avg Week Kira-Kyaliwajala'!E57+'Avg Week Kyaliwajala-Kira'!E57</f>
        <v>12.142857142857142</v>
      </c>
      <c r="F57" s="48">
        <f>'Avg Week Kira-Kyaliwajala'!F57+'Avg Week Kyaliwajala-Kira'!F57</f>
        <v>16.714285714285715</v>
      </c>
      <c r="G57" s="48">
        <f>'Avg Week Kira-Kyaliwajala'!G57+'Avg Week Kyaliwajala-Kira'!G57</f>
        <v>0.8571428571428571</v>
      </c>
      <c r="H57" s="48">
        <f>'Avg Week Kira-Kyaliwajala'!H57+'Avg Week Kyaliwajala-Kira'!H57</f>
        <v>0</v>
      </c>
      <c r="I57" s="48">
        <f>'Avg Week Kira-Kyaliwajala'!I57+'Avg Week Kyaliwajala-Kira'!I57</f>
        <v>7.4285714285714288</v>
      </c>
      <c r="J57" s="48">
        <f>'Avg Week Kira-Kyaliwajala'!J57+'Avg Week Kyaliwajala-Kira'!J57</f>
        <v>1.5714285714285714</v>
      </c>
      <c r="K57" s="48">
        <f>'Avg Week Kira-Kyaliwajala'!K57+'Avg Week Kyaliwajala-Kira'!K57</f>
        <v>1.5714285714285714</v>
      </c>
      <c r="L57" s="48">
        <f>'Avg Week Kira-Kyaliwajala'!L57+'Avg Week Kyaliwajala-Kira'!L57</f>
        <v>0.14285714285714285</v>
      </c>
      <c r="M57" s="48">
        <f>'Avg Week Kira-Kyaliwajala'!M57+'Avg Week Kyaliwajala-Kira'!M57</f>
        <v>156.14285714285714</v>
      </c>
      <c r="N57" s="48">
        <f>'Avg Week Kira-Kyaliwajala'!N57+'Avg Week Kyaliwajala-Kira'!N57</f>
        <v>0</v>
      </c>
      <c r="O57" s="15">
        <f t="shared" si="0"/>
        <v>161.42857142857144</v>
      </c>
      <c r="P57" s="15">
        <f t="shared" si="1"/>
        <v>317.57142857142856</v>
      </c>
      <c r="R57" s="8"/>
      <c r="T57"/>
    </row>
    <row r="58" spans="2:20" ht="23.1" customHeight="1" x14ac:dyDescent="0.25">
      <c r="B58" s="22" t="s">
        <v>99</v>
      </c>
      <c r="C58" s="48">
        <f>'Avg Week Kira-Kyaliwajala'!C58+'Avg Week Kyaliwajala-Kira'!C58</f>
        <v>92</v>
      </c>
      <c r="D58" s="48">
        <f>'Avg Week Kira-Kyaliwajala'!D58+'Avg Week Kyaliwajala-Kira'!D58</f>
        <v>42.5</v>
      </c>
      <c r="E58" s="48">
        <f>'Avg Week Kira-Kyaliwajala'!E58+'Avg Week Kyaliwajala-Kira'!E58</f>
        <v>11</v>
      </c>
      <c r="F58" s="48">
        <f>'Avg Week Kira-Kyaliwajala'!F58+'Avg Week Kyaliwajala-Kira'!F58</f>
        <v>11</v>
      </c>
      <c r="G58" s="48">
        <f>'Avg Week Kira-Kyaliwajala'!G58+'Avg Week Kyaliwajala-Kira'!G58</f>
        <v>0</v>
      </c>
      <c r="H58" s="48">
        <f>'Avg Week Kira-Kyaliwajala'!H58+'Avg Week Kyaliwajala-Kira'!H58</f>
        <v>0.5</v>
      </c>
      <c r="I58" s="48">
        <f>'Avg Week Kira-Kyaliwajala'!I58+'Avg Week Kyaliwajala-Kira'!I58</f>
        <v>6</v>
      </c>
      <c r="J58" s="48">
        <f>'Avg Week Kira-Kyaliwajala'!J58+'Avg Week Kyaliwajala-Kira'!J58</f>
        <v>3.5</v>
      </c>
      <c r="K58" s="48">
        <f>'Avg Week Kira-Kyaliwajala'!K58+'Avg Week Kyaliwajala-Kira'!K58</f>
        <v>0.5</v>
      </c>
      <c r="L58" s="48">
        <f>'Avg Week Kira-Kyaliwajala'!L58+'Avg Week Kyaliwajala-Kira'!L58</f>
        <v>0</v>
      </c>
      <c r="M58" s="48">
        <f>'Avg Week Kira-Kyaliwajala'!M58+'Avg Week Kyaliwajala-Kira'!M58</f>
        <v>144</v>
      </c>
      <c r="N58" s="48">
        <f>'Avg Week Kira-Kyaliwajala'!N58+'Avg Week Kyaliwajala-Kira'!N58</f>
        <v>0</v>
      </c>
      <c r="O58" s="15">
        <f t="shared" si="0"/>
        <v>167</v>
      </c>
      <c r="P58" s="15">
        <f t="shared" ref="P58" si="35">SUM(C58:N58)</f>
        <v>311</v>
      </c>
      <c r="R58" s="8"/>
      <c r="T58"/>
    </row>
    <row r="59" spans="2:20" ht="23.1" customHeight="1" x14ac:dyDescent="0.25">
      <c r="B59" s="22" t="s">
        <v>100</v>
      </c>
      <c r="C59" s="48">
        <f>'Avg Week Kira-Kyaliwajala'!C59+'Avg Week Kyaliwajala-Kira'!C59</f>
        <v>89.5</v>
      </c>
      <c r="D59" s="48">
        <f>'Avg Week Kira-Kyaliwajala'!D59+'Avg Week Kyaliwajala-Kira'!D59</f>
        <v>23</v>
      </c>
      <c r="E59" s="48">
        <f>'Avg Week Kira-Kyaliwajala'!E59+'Avg Week Kyaliwajala-Kira'!E59</f>
        <v>7.5</v>
      </c>
      <c r="F59" s="48">
        <f>'Avg Week Kira-Kyaliwajala'!F59+'Avg Week Kyaliwajala-Kira'!F59</f>
        <v>9.5</v>
      </c>
      <c r="G59" s="48">
        <f>'Avg Week Kira-Kyaliwajala'!G59+'Avg Week Kyaliwajala-Kira'!G59</f>
        <v>0</v>
      </c>
      <c r="H59" s="48">
        <f>'Avg Week Kira-Kyaliwajala'!H59+'Avg Week Kyaliwajala-Kira'!H59</f>
        <v>0</v>
      </c>
      <c r="I59" s="48">
        <f>'Avg Week Kira-Kyaliwajala'!I59+'Avg Week Kyaliwajala-Kira'!I59</f>
        <v>4</v>
      </c>
      <c r="J59" s="48">
        <f>'Avg Week Kira-Kyaliwajala'!J59+'Avg Week Kyaliwajala-Kira'!J59</f>
        <v>1</v>
      </c>
      <c r="K59" s="48">
        <f>'Avg Week Kira-Kyaliwajala'!K59+'Avg Week Kyaliwajala-Kira'!K59</f>
        <v>1.5</v>
      </c>
      <c r="L59" s="48">
        <f>'Avg Week Kira-Kyaliwajala'!L59+'Avg Week Kyaliwajala-Kira'!L59</f>
        <v>0</v>
      </c>
      <c r="M59" s="48">
        <f>'Avg Week Kira-Kyaliwajala'!M59+'Avg Week Kyaliwajala-Kira'!M59</f>
        <v>134.5</v>
      </c>
      <c r="N59" s="48">
        <f>'Avg Week Kira-Kyaliwajala'!N59+'Avg Week Kyaliwajala-Kira'!N59</f>
        <v>0</v>
      </c>
      <c r="O59" s="15">
        <f t="shared" ref="O59:O105" si="36">SUM(C59:L59,N59)</f>
        <v>136</v>
      </c>
      <c r="P59" s="15">
        <f t="shared" ref="P59:P105" si="37">SUM(C59:N59)</f>
        <v>270.5</v>
      </c>
      <c r="R59" s="8"/>
      <c r="T59"/>
    </row>
    <row r="60" spans="2:20" ht="23.1" customHeight="1" x14ac:dyDescent="0.25">
      <c r="B60" s="22" t="s">
        <v>101</v>
      </c>
      <c r="C60" s="48">
        <f>'Avg Week Kira-Kyaliwajala'!C60+'Avg Week Kyaliwajala-Kira'!C60</f>
        <v>86.5</v>
      </c>
      <c r="D60" s="48">
        <f>'Avg Week Kira-Kyaliwajala'!D60+'Avg Week Kyaliwajala-Kira'!D60</f>
        <v>72</v>
      </c>
      <c r="E60" s="48">
        <f>'Avg Week Kira-Kyaliwajala'!E60+'Avg Week Kyaliwajala-Kira'!E60</f>
        <v>16</v>
      </c>
      <c r="F60" s="48">
        <f>'Avg Week Kira-Kyaliwajala'!F60+'Avg Week Kyaliwajala-Kira'!F60</f>
        <v>9</v>
      </c>
      <c r="G60" s="48">
        <f>'Avg Week Kira-Kyaliwajala'!G60+'Avg Week Kyaliwajala-Kira'!G60</f>
        <v>0.5</v>
      </c>
      <c r="H60" s="48">
        <f>'Avg Week Kira-Kyaliwajala'!H60+'Avg Week Kyaliwajala-Kira'!H60</f>
        <v>2.5</v>
      </c>
      <c r="I60" s="48">
        <f>'Avg Week Kira-Kyaliwajala'!I60+'Avg Week Kyaliwajala-Kira'!I60</f>
        <v>6.5</v>
      </c>
      <c r="J60" s="48">
        <f>'Avg Week Kira-Kyaliwajala'!J60+'Avg Week Kyaliwajala-Kira'!J60</f>
        <v>10</v>
      </c>
      <c r="K60" s="48">
        <f>'Avg Week Kira-Kyaliwajala'!K60+'Avg Week Kyaliwajala-Kira'!K60</f>
        <v>0</v>
      </c>
      <c r="L60" s="48">
        <f>'Avg Week Kira-Kyaliwajala'!L60+'Avg Week Kyaliwajala-Kira'!L60</f>
        <v>0</v>
      </c>
      <c r="M60" s="48">
        <f>'Avg Week Kira-Kyaliwajala'!M60+'Avg Week Kyaliwajala-Kira'!M60</f>
        <v>166.5</v>
      </c>
      <c r="N60" s="48">
        <f>'Avg Week Kira-Kyaliwajala'!N60+'Avg Week Kyaliwajala-Kira'!N60</f>
        <v>0</v>
      </c>
      <c r="O60" s="15">
        <f t="shared" si="36"/>
        <v>203</v>
      </c>
      <c r="P60" s="15">
        <f t="shared" si="37"/>
        <v>369.5</v>
      </c>
      <c r="R60" s="8"/>
      <c r="T60"/>
    </row>
    <row r="61" spans="2:20" ht="23.1" customHeight="1" x14ac:dyDescent="0.25">
      <c r="B61" s="22" t="s">
        <v>102</v>
      </c>
      <c r="C61" s="48">
        <f>'Avg Week Kira-Kyaliwajala'!C61+'Avg Week Kyaliwajala-Kira'!C61</f>
        <v>80.5</v>
      </c>
      <c r="D61" s="48">
        <f>'Avg Week Kira-Kyaliwajala'!D61+'Avg Week Kyaliwajala-Kira'!D61</f>
        <v>66</v>
      </c>
      <c r="E61" s="48">
        <f>'Avg Week Kira-Kyaliwajala'!E61+'Avg Week Kyaliwajala-Kira'!E61</f>
        <v>13.5</v>
      </c>
      <c r="F61" s="48">
        <f>'Avg Week Kira-Kyaliwajala'!F61+'Avg Week Kyaliwajala-Kira'!F61</f>
        <v>5.5</v>
      </c>
      <c r="G61" s="48">
        <f>'Avg Week Kira-Kyaliwajala'!G61+'Avg Week Kyaliwajala-Kira'!G61</f>
        <v>0</v>
      </c>
      <c r="H61" s="48">
        <f>'Avg Week Kira-Kyaliwajala'!H61+'Avg Week Kyaliwajala-Kira'!H61</f>
        <v>5.5</v>
      </c>
      <c r="I61" s="48">
        <f>'Avg Week Kira-Kyaliwajala'!I61+'Avg Week Kyaliwajala-Kira'!I61</f>
        <v>2.5</v>
      </c>
      <c r="J61" s="48">
        <f>'Avg Week Kira-Kyaliwajala'!J61+'Avg Week Kyaliwajala-Kira'!J61</f>
        <v>1</v>
      </c>
      <c r="K61" s="48">
        <f>'Avg Week Kira-Kyaliwajala'!K61+'Avg Week Kyaliwajala-Kira'!K61</f>
        <v>0</v>
      </c>
      <c r="L61" s="48">
        <f>'Avg Week Kira-Kyaliwajala'!L61+'Avg Week Kyaliwajala-Kira'!L61</f>
        <v>0</v>
      </c>
      <c r="M61" s="48">
        <f>'Avg Week Kira-Kyaliwajala'!M61+'Avg Week Kyaliwajala-Kira'!M61</f>
        <v>159</v>
      </c>
      <c r="N61" s="48">
        <f>'Avg Week Kira-Kyaliwajala'!N61+'Avg Week Kyaliwajala-Kira'!N61</f>
        <v>0</v>
      </c>
      <c r="O61" s="15">
        <f t="shared" si="36"/>
        <v>174.5</v>
      </c>
      <c r="P61" s="15">
        <f t="shared" si="37"/>
        <v>333.5</v>
      </c>
      <c r="R61" s="8"/>
      <c r="T61"/>
    </row>
    <row r="62" spans="2:20" ht="23.1" customHeight="1" x14ac:dyDescent="0.25">
      <c r="B62" s="22" t="s">
        <v>107</v>
      </c>
      <c r="C62" s="48">
        <f>'Avg Week Kira-Kyaliwajala'!C62+'Avg Week Kyaliwajala-Kira'!C62</f>
        <v>68.5</v>
      </c>
      <c r="D62" s="48">
        <f>'Avg Week Kira-Kyaliwajala'!D62+'Avg Week Kyaliwajala-Kira'!D62</f>
        <v>42</v>
      </c>
      <c r="E62" s="48">
        <f>'Avg Week Kira-Kyaliwajala'!E62+'Avg Week Kyaliwajala-Kira'!E62</f>
        <v>11.5</v>
      </c>
      <c r="F62" s="48">
        <f>'Avg Week Kira-Kyaliwajala'!F62+'Avg Week Kyaliwajala-Kira'!F62</f>
        <v>12.5</v>
      </c>
      <c r="G62" s="48">
        <f>'Avg Week Kira-Kyaliwajala'!G62+'Avg Week Kyaliwajala-Kira'!G62</f>
        <v>1</v>
      </c>
      <c r="H62" s="48">
        <f>'Avg Week Kira-Kyaliwajala'!H62+'Avg Week Kyaliwajala-Kira'!H62</f>
        <v>1.5</v>
      </c>
      <c r="I62" s="48">
        <f>'Avg Week Kira-Kyaliwajala'!I62+'Avg Week Kyaliwajala-Kira'!I62</f>
        <v>6</v>
      </c>
      <c r="J62" s="48">
        <f>'Avg Week Kira-Kyaliwajala'!J62+'Avg Week Kyaliwajala-Kira'!J62</f>
        <v>2.5</v>
      </c>
      <c r="K62" s="48">
        <f>'Avg Week Kira-Kyaliwajala'!K62+'Avg Week Kyaliwajala-Kira'!K62</f>
        <v>1</v>
      </c>
      <c r="L62" s="48">
        <f>'Avg Week Kira-Kyaliwajala'!L62+'Avg Week Kyaliwajala-Kira'!L62</f>
        <v>0</v>
      </c>
      <c r="M62" s="48">
        <f>'Avg Week Kira-Kyaliwajala'!M62+'Avg Week Kyaliwajala-Kira'!M62</f>
        <v>145</v>
      </c>
      <c r="N62" s="48">
        <f>'Avg Week Kira-Kyaliwajala'!N62+'Avg Week Kyaliwajala-Kira'!N62</f>
        <v>0</v>
      </c>
      <c r="O62" s="15">
        <f t="shared" si="36"/>
        <v>146.5</v>
      </c>
      <c r="P62" s="15">
        <f t="shared" si="37"/>
        <v>291.5</v>
      </c>
      <c r="R62" s="8"/>
      <c r="T62"/>
    </row>
    <row r="63" spans="2:20" ht="23.1" customHeight="1" x14ac:dyDescent="0.25">
      <c r="B63" s="22" t="s">
        <v>108</v>
      </c>
      <c r="C63" s="48">
        <f>'Avg Week Kira-Kyaliwajala'!C63+'Avg Week Kyaliwajala-Kira'!C63</f>
        <v>62</v>
      </c>
      <c r="D63" s="48">
        <f>'Avg Week Kira-Kyaliwajala'!D63+'Avg Week Kyaliwajala-Kira'!D63</f>
        <v>39.5</v>
      </c>
      <c r="E63" s="48">
        <f>'Avg Week Kira-Kyaliwajala'!E63+'Avg Week Kyaliwajala-Kira'!E63</f>
        <v>12.5</v>
      </c>
      <c r="F63" s="48">
        <f>'Avg Week Kira-Kyaliwajala'!F63+'Avg Week Kyaliwajala-Kira'!F63</f>
        <v>12.5</v>
      </c>
      <c r="G63" s="48">
        <f>'Avg Week Kira-Kyaliwajala'!G63+'Avg Week Kyaliwajala-Kira'!G63</f>
        <v>0</v>
      </c>
      <c r="H63" s="48">
        <f>'Avg Week Kira-Kyaliwajala'!H63+'Avg Week Kyaliwajala-Kira'!H63</f>
        <v>0.5</v>
      </c>
      <c r="I63" s="48">
        <f>'Avg Week Kira-Kyaliwajala'!I63+'Avg Week Kyaliwajala-Kira'!I63</f>
        <v>3</v>
      </c>
      <c r="J63" s="48">
        <f>'Avg Week Kira-Kyaliwajala'!J63+'Avg Week Kyaliwajala-Kira'!J63</f>
        <v>1.5</v>
      </c>
      <c r="K63" s="48">
        <f>'Avg Week Kira-Kyaliwajala'!K63+'Avg Week Kyaliwajala-Kira'!K63</f>
        <v>0</v>
      </c>
      <c r="L63" s="48">
        <f>'Avg Week Kira-Kyaliwajala'!L63+'Avg Week Kyaliwajala-Kira'!L63</f>
        <v>0</v>
      </c>
      <c r="M63" s="48">
        <f>'Avg Week Kira-Kyaliwajala'!M63+'Avg Week Kyaliwajala-Kira'!M63</f>
        <v>143.5</v>
      </c>
      <c r="N63" s="48">
        <f>'Avg Week Kira-Kyaliwajala'!N63+'Avg Week Kyaliwajala-Kira'!N63</f>
        <v>0</v>
      </c>
      <c r="O63" s="15">
        <f t="shared" si="36"/>
        <v>131.5</v>
      </c>
      <c r="P63" s="15">
        <f t="shared" si="37"/>
        <v>275</v>
      </c>
      <c r="R63" s="8"/>
      <c r="T63"/>
    </row>
    <row r="64" spans="2:20" ht="23.1" customHeight="1" x14ac:dyDescent="0.25">
      <c r="B64" s="22" t="s">
        <v>109</v>
      </c>
      <c r="C64" s="48">
        <f>'Avg Week Kira-Kyaliwajala'!C64+'Avg Week Kyaliwajala-Kira'!C64</f>
        <v>68.5</v>
      </c>
      <c r="D64" s="48">
        <f>'Avg Week Kira-Kyaliwajala'!D64+'Avg Week Kyaliwajala-Kira'!D64</f>
        <v>33.5</v>
      </c>
      <c r="E64" s="48">
        <f>'Avg Week Kira-Kyaliwajala'!E64+'Avg Week Kyaliwajala-Kira'!E64</f>
        <v>9.5</v>
      </c>
      <c r="F64" s="48">
        <f>'Avg Week Kira-Kyaliwajala'!F64+'Avg Week Kyaliwajala-Kira'!F64</f>
        <v>14</v>
      </c>
      <c r="G64" s="48">
        <f>'Avg Week Kira-Kyaliwajala'!G64+'Avg Week Kyaliwajala-Kira'!G64</f>
        <v>0.5</v>
      </c>
      <c r="H64" s="48">
        <f>'Avg Week Kira-Kyaliwajala'!H64+'Avg Week Kyaliwajala-Kira'!H64</f>
        <v>0.5</v>
      </c>
      <c r="I64" s="48">
        <f>'Avg Week Kira-Kyaliwajala'!I64+'Avg Week Kyaliwajala-Kira'!I64</f>
        <v>4</v>
      </c>
      <c r="J64" s="48">
        <f>'Avg Week Kira-Kyaliwajala'!J64+'Avg Week Kyaliwajala-Kira'!J64</f>
        <v>0</v>
      </c>
      <c r="K64" s="48">
        <f>'Avg Week Kira-Kyaliwajala'!K64+'Avg Week Kyaliwajala-Kira'!K64</f>
        <v>0.5</v>
      </c>
      <c r="L64" s="48">
        <f>'Avg Week Kira-Kyaliwajala'!L64+'Avg Week Kyaliwajala-Kira'!L64</f>
        <v>0.5</v>
      </c>
      <c r="M64" s="48">
        <f>'Avg Week Kira-Kyaliwajala'!M64+'Avg Week Kyaliwajala-Kira'!M64</f>
        <v>144.5</v>
      </c>
      <c r="N64" s="48">
        <f>'Avg Week Kira-Kyaliwajala'!N64+'Avg Week Kyaliwajala-Kira'!N64</f>
        <v>0</v>
      </c>
      <c r="O64" s="15">
        <f t="shared" si="36"/>
        <v>131.5</v>
      </c>
      <c r="P64" s="15">
        <f t="shared" si="37"/>
        <v>276</v>
      </c>
      <c r="R64" s="8"/>
      <c r="T64"/>
    </row>
    <row r="65" spans="2:20" ht="23.1" customHeight="1" x14ac:dyDescent="0.25">
      <c r="B65" s="22" t="s">
        <v>158</v>
      </c>
      <c r="C65" s="48">
        <f>'Avg Week Kira-Kyaliwajala'!C65+'Avg Week Kyaliwajala-Kira'!C65</f>
        <v>59.5</v>
      </c>
      <c r="D65" s="48">
        <f>'Avg Week Kira-Kyaliwajala'!D65+'Avg Week Kyaliwajala-Kira'!D65</f>
        <v>35.5</v>
      </c>
      <c r="E65" s="48">
        <f>'Avg Week Kira-Kyaliwajala'!E65+'Avg Week Kyaliwajala-Kira'!E65</f>
        <v>5.5</v>
      </c>
      <c r="F65" s="48">
        <f>'Avg Week Kira-Kyaliwajala'!F65+'Avg Week Kyaliwajala-Kira'!F65</f>
        <v>12</v>
      </c>
      <c r="G65" s="48">
        <f>'Avg Week Kira-Kyaliwajala'!G65+'Avg Week Kyaliwajala-Kira'!G65</f>
        <v>0</v>
      </c>
      <c r="H65" s="48">
        <f>'Avg Week Kira-Kyaliwajala'!H65+'Avg Week Kyaliwajala-Kira'!H65</f>
        <v>0</v>
      </c>
      <c r="I65" s="48">
        <f>'Avg Week Kira-Kyaliwajala'!I65+'Avg Week Kyaliwajala-Kira'!I65</f>
        <v>1.5</v>
      </c>
      <c r="J65" s="48">
        <f>'Avg Week Kira-Kyaliwajala'!J65+'Avg Week Kyaliwajala-Kira'!J65</f>
        <v>1</v>
      </c>
      <c r="K65" s="48">
        <f>'Avg Week Kira-Kyaliwajala'!K65+'Avg Week Kyaliwajala-Kira'!K65</f>
        <v>0</v>
      </c>
      <c r="L65" s="48">
        <f>'Avg Week Kira-Kyaliwajala'!L65+'Avg Week Kyaliwajala-Kira'!L65</f>
        <v>0</v>
      </c>
      <c r="M65" s="48">
        <f>'Avg Week Kira-Kyaliwajala'!M65+'Avg Week Kyaliwajala-Kira'!M65</f>
        <v>107</v>
      </c>
      <c r="N65" s="48">
        <f>'Avg Week Kira-Kyaliwajala'!N65+'Avg Week Kyaliwajala-Kira'!N65</f>
        <v>0</v>
      </c>
      <c r="O65" s="15">
        <f t="shared" si="36"/>
        <v>115</v>
      </c>
      <c r="P65" s="15">
        <f t="shared" si="37"/>
        <v>222</v>
      </c>
      <c r="R65" s="8"/>
      <c r="T65"/>
    </row>
    <row r="66" spans="2:20" ht="23.1" customHeight="1" x14ac:dyDescent="0.25">
      <c r="B66" s="22" t="s">
        <v>103</v>
      </c>
      <c r="C66" s="48">
        <f>'Avg Week Kira-Kyaliwajala'!C66+'Avg Week Kyaliwajala-Kira'!C66</f>
        <v>64</v>
      </c>
      <c r="D66" s="48">
        <f>'Avg Week Kira-Kyaliwajala'!D66+'Avg Week Kyaliwajala-Kira'!D66</f>
        <v>39</v>
      </c>
      <c r="E66" s="48">
        <f>'Avg Week Kira-Kyaliwajala'!E66+'Avg Week Kyaliwajala-Kira'!E66</f>
        <v>7</v>
      </c>
      <c r="F66" s="48">
        <f>'Avg Week Kira-Kyaliwajala'!F66+'Avg Week Kyaliwajala-Kira'!F66</f>
        <v>10.5</v>
      </c>
      <c r="G66" s="48">
        <f>'Avg Week Kira-Kyaliwajala'!G66+'Avg Week Kyaliwajala-Kira'!G66</f>
        <v>1</v>
      </c>
      <c r="H66" s="48">
        <f>'Avg Week Kira-Kyaliwajala'!H66+'Avg Week Kyaliwajala-Kira'!H66</f>
        <v>0.5</v>
      </c>
      <c r="I66" s="48">
        <f>'Avg Week Kira-Kyaliwajala'!I66+'Avg Week Kyaliwajala-Kira'!I66</f>
        <v>3.5</v>
      </c>
      <c r="J66" s="48">
        <f>'Avg Week Kira-Kyaliwajala'!J66+'Avg Week Kyaliwajala-Kira'!J66</f>
        <v>1.5</v>
      </c>
      <c r="K66" s="48">
        <f>'Avg Week Kira-Kyaliwajala'!K66+'Avg Week Kyaliwajala-Kira'!K66</f>
        <v>1</v>
      </c>
      <c r="L66" s="48">
        <f>'Avg Week Kira-Kyaliwajala'!L66+'Avg Week Kyaliwajala-Kira'!L66</f>
        <v>0</v>
      </c>
      <c r="M66" s="48">
        <f>'Avg Week Kira-Kyaliwajala'!M66+'Avg Week Kyaliwajala-Kira'!M66</f>
        <v>98.5</v>
      </c>
      <c r="N66" s="48">
        <f>'Avg Week Kira-Kyaliwajala'!N66+'Avg Week Kyaliwajala-Kira'!N66</f>
        <v>0</v>
      </c>
      <c r="O66" s="15">
        <f t="shared" si="36"/>
        <v>128</v>
      </c>
      <c r="P66" s="15">
        <f t="shared" si="37"/>
        <v>226.5</v>
      </c>
      <c r="R66" s="8"/>
      <c r="T66"/>
    </row>
    <row r="67" spans="2:20" ht="23.1" customHeight="1" x14ac:dyDescent="0.25">
      <c r="B67" s="22" t="s">
        <v>104</v>
      </c>
      <c r="C67" s="48">
        <f>'Avg Week Kira-Kyaliwajala'!C67+'Avg Week Kyaliwajala-Kira'!C67</f>
        <v>51</v>
      </c>
      <c r="D67" s="48">
        <f>'Avg Week Kira-Kyaliwajala'!D67+'Avg Week Kyaliwajala-Kira'!D67</f>
        <v>41.5</v>
      </c>
      <c r="E67" s="48">
        <f>'Avg Week Kira-Kyaliwajala'!E67+'Avg Week Kyaliwajala-Kira'!E67</f>
        <v>13.5</v>
      </c>
      <c r="F67" s="48">
        <f>'Avg Week Kira-Kyaliwajala'!F67+'Avg Week Kyaliwajala-Kira'!F67</f>
        <v>8.5</v>
      </c>
      <c r="G67" s="48">
        <f>'Avg Week Kira-Kyaliwajala'!G67+'Avg Week Kyaliwajala-Kira'!G67</f>
        <v>0</v>
      </c>
      <c r="H67" s="48">
        <f>'Avg Week Kira-Kyaliwajala'!H67+'Avg Week Kyaliwajala-Kira'!H67</f>
        <v>0.5</v>
      </c>
      <c r="I67" s="48">
        <f>'Avg Week Kira-Kyaliwajala'!I67+'Avg Week Kyaliwajala-Kira'!I67</f>
        <v>2.5</v>
      </c>
      <c r="J67" s="48">
        <f>'Avg Week Kira-Kyaliwajala'!J67+'Avg Week Kyaliwajala-Kira'!J67</f>
        <v>0</v>
      </c>
      <c r="K67" s="48">
        <f>'Avg Week Kira-Kyaliwajala'!K67+'Avg Week Kyaliwajala-Kira'!K67</f>
        <v>0</v>
      </c>
      <c r="L67" s="48">
        <f>'Avg Week Kira-Kyaliwajala'!L67+'Avg Week Kyaliwajala-Kira'!L67</f>
        <v>0</v>
      </c>
      <c r="M67" s="48">
        <f>'Avg Week Kira-Kyaliwajala'!M67+'Avg Week Kyaliwajala-Kira'!M67</f>
        <v>116.5</v>
      </c>
      <c r="N67" s="48">
        <f>'Avg Week Kira-Kyaliwajala'!N67+'Avg Week Kyaliwajala-Kira'!N67</f>
        <v>0</v>
      </c>
      <c r="O67" s="15">
        <f t="shared" si="36"/>
        <v>117.5</v>
      </c>
      <c r="P67" s="15">
        <f t="shared" si="37"/>
        <v>234</v>
      </c>
      <c r="R67" s="8"/>
      <c r="T67"/>
    </row>
    <row r="68" spans="2:20" ht="23.1" customHeight="1" x14ac:dyDescent="0.25">
      <c r="B68" s="22" t="s">
        <v>105</v>
      </c>
      <c r="C68" s="48">
        <f>'Avg Week Kira-Kyaliwajala'!C68+'Avg Week Kyaliwajala-Kira'!C68</f>
        <v>55</v>
      </c>
      <c r="D68" s="48">
        <f>'Avg Week Kira-Kyaliwajala'!D68+'Avg Week Kyaliwajala-Kira'!D68</f>
        <v>33.5</v>
      </c>
      <c r="E68" s="48">
        <f>'Avg Week Kira-Kyaliwajala'!E68+'Avg Week Kyaliwajala-Kira'!E68</f>
        <v>11.5</v>
      </c>
      <c r="F68" s="48">
        <f>'Avg Week Kira-Kyaliwajala'!F68+'Avg Week Kyaliwajala-Kira'!F68</f>
        <v>10.5</v>
      </c>
      <c r="G68" s="48">
        <f>'Avg Week Kira-Kyaliwajala'!G68+'Avg Week Kyaliwajala-Kira'!G68</f>
        <v>0</v>
      </c>
      <c r="H68" s="48">
        <f>'Avg Week Kira-Kyaliwajala'!H68+'Avg Week Kyaliwajala-Kira'!H68</f>
        <v>0</v>
      </c>
      <c r="I68" s="48">
        <f>'Avg Week Kira-Kyaliwajala'!I68+'Avg Week Kyaliwajala-Kira'!I68</f>
        <v>2.5</v>
      </c>
      <c r="J68" s="48">
        <f>'Avg Week Kira-Kyaliwajala'!J68+'Avg Week Kyaliwajala-Kira'!J68</f>
        <v>1</v>
      </c>
      <c r="K68" s="48">
        <f>'Avg Week Kira-Kyaliwajala'!K68+'Avg Week Kyaliwajala-Kira'!K68</f>
        <v>0</v>
      </c>
      <c r="L68" s="48">
        <f>'Avg Week Kira-Kyaliwajala'!L68+'Avg Week Kyaliwajala-Kira'!L68</f>
        <v>0</v>
      </c>
      <c r="M68" s="48">
        <f>'Avg Week Kira-Kyaliwajala'!M68+'Avg Week Kyaliwajala-Kira'!M68</f>
        <v>94</v>
      </c>
      <c r="N68" s="48">
        <f>'Avg Week Kira-Kyaliwajala'!N68+'Avg Week Kyaliwajala-Kira'!N68</f>
        <v>0</v>
      </c>
      <c r="O68" s="15">
        <f t="shared" si="36"/>
        <v>114</v>
      </c>
      <c r="P68" s="15">
        <f t="shared" si="37"/>
        <v>208</v>
      </c>
      <c r="R68" s="8"/>
      <c r="T68"/>
    </row>
    <row r="69" spans="2:20" ht="23.1" customHeight="1" x14ac:dyDescent="0.25">
      <c r="B69" s="22" t="s">
        <v>106</v>
      </c>
      <c r="C69" s="48">
        <f>'Avg Week Kira-Kyaliwajala'!C69+'Avg Week Kyaliwajala-Kira'!C69</f>
        <v>43.5</v>
      </c>
      <c r="D69" s="48">
        <f>'Avg Week Kira-Kyaliwajala'!D69+'Avg Week Kyaliwajala-Kira'!D69</f>
        <v>38.5</v>
      </c>
      <c r="E69" s="48">
        <f>'Avg Week Kira-Kyaliwajala'!E69+'Avg Week Kyaliwajala-Kira'!E69</f>
        <v>5.5</v>
      </c>
      <c r="F69" s="48">
        <f>'Avg Week Kira-Kyaliwajala'!F69+'Avg Week Kyaliwajala-Kira'!F69</f>
        <v>6</v>
      </c>
      <c r="G69" s="48">
        <f>'Avg Week Kira-Kyaliwajala'!G69+'Avg Week Kyaliwajala-Kira'!G69</f>
        <v>0</v>
      </c>
      <c r="H69" s="48">
        <f>'Avg Week Kira-Kyaliwajala'!H69+'Avg Week Kyaliwajala-Kira'!H69</f>
        <v>0.5</v>
      </c>
      <c r="I69" s="48">
        <f>'Avg Week Kira-Kyaliwajala'!I69+'Avg Week Kyaliwajala-Kira'!I69</f>
        <v>1.5</v>
      </c>
      <c r="J69" s="48">
        <f>'Avg Week Kira-Kyaliwajala'!J69+'Avg Week Kyaliwajala-Kira'!J69</f>
        <v>1</v>
      </c>
      <c r="K69" s="48">
        <f>'Avg Week Kira-Kyaliwajala'!K69+'Avg Week Kyaliwajala-Kira'!K69</f>
        <v>0</v>
      </c>
      <c r="L69" s="48">
        <f>'Avg Week Kira-Kyaliwajala'!L69+'Avg Week Kyaliwajala-Kira'!L69</f>
        <v>0</v>
      </c>
      <c r="M69" s="48">
        <f>'Avg Week Kira-Kyaliwajala'!M69+'Avg Week Kyaliwajala-Kira'!M69</f>
        <v>88</v>
      </c>
      <c r="N69" s="48">
        <f>'Avg Week Kira-Kyaliwajala'!N69+'Avg Week Kyaliwajala-Kira'!N69</f>
        <v>0</v>
      </c>
      <c r="O69" s="15">
        <f t="shared" si="36"/>
        <v>96.5</v>
      </c>
      <c r="P69" s="15">
        <f t="shared" si="37"/>
        <v>184.5</v>
      </c>
      <c r="R69" s="8"/>
      <c r="T69"/>
    </row>
    <row r="70" spans="2:20" ht="23.1" customHeight="1" x14ac:dyDescent="0.25">
      <c r="B70" s="22" t="s">
        <v>110</v>
      </c>
      <c r="C70" s="48">
        <f>'Avg Week Kira-Kyaliwajala'!C70+'Avg Week Kyaliwajala-Kira'!C70</f>
        <v>51.5</v>
      </c>
      <c r="D70" s="48">
        <f>'Avg Week Kira-Kyaliwajala'!D70+'Avg Week Kyaliwajala-Kira'!D70</f>
        <v>35.5</v>
      </c>
      <c r="E70" s="48">
        <f>'Avg Week Kira-Kyaliwajala'!E70+'Avg Week Kyaliwajala-Kira'!E70</f>
        <v>4</v>
      </c>
      <c r="F70" s="48">
        <f>'Avg Week Kira-Kyaliwajala'!F70+'Avg Week Kyaliwajala-Kira'!F70</f>
        <v>8.5</v>
      </c>
      <c r="G70" s="48">
        <f>'Avg Week Kira-Kyaliwajala'!G70+'Avg Week Kyaliwajala-Kira'!G70</f>
        <v>0</v>
      </c>
      <c r="H70" s="48">
        <f>'Avg Week Kira-Kyaliwajala'!H70+'Avg Week Kyaliwajala-Kira'!H70</f>
        <v>0</v>
      </c>
      <c r="I70" s="48">
        <f>'Avg Week Kira-Kyaliwajala'!I70+'Avg Week Kyaliwajala-Kira'!I70</f>
        <v>2</v>
      </c>
      <c r="J70" s="48">
        <f>'Avg Week Kira-Kyaliwajala'!J70+'Avg Week Kyaliwajala-Kira'!J70</f>
        <v>1.5</v>
      </c>
      <c r="K70" s="48">
        <f>'Avg Week Kira-Kyaliwajala'!K70+'Avg Week Kyaliwajala-Kira'!K70</f>
        <v>0</v>
      </c>
      <c r="L70" s="48">
        <f>'Avg Week Kira-Kyaliwajala'!L70+'Avg Week Kyaliwajala-Kira'!L70</f>
        <v>0</v>
      </c>
      <c r="M70" s="48">
        <f>'Avg Week Kira-Kyaliwajala'!M70+'Avg Week Kyaliwajala-Kira'!M70</f>
        <v>75</v>
      </c>
      <c r="N70" s="48">
        <f>'Avg Week Kira-Kyaliwajala'!N70+'Avg Week Kyaliwajala-Kira'!N70</f>
        <v>0</v>
      </c>
      <c r="O70" s="15">
        <f t="shared" si="36"/>
        <v>103</v>
      </c>
      <c r="P70" s="15">
        <f t="shared" si="37"/>
        <v>178</v>
      </c>
      <c r="R70" s="8"/>
      <c r="T70"/>
    </row>
    <row r="71" spans="2:20" ht="23.1" customHeight="1" x14ac:dyDescent="0.25">
      <c r="B71" s="22" t="s">
        <v>111</v>
      </c>
      <c r="C71" s="48">
        <f>'Avg Week Kira-Kyaliwajala'!C71+'Avg Week Kyaliwajala-Kira'!C71</f>
        <v>57.5</v>
      </c>
      <c r="D71" s="48">
        <f>'Avg Week Kira-Kyaliwajala'!D71+'Avg Week Kyaliwajala-Kira'!D71</f>
        <v>44</v>
      </c>
      <c r="E71" s="48">
        <f>'Avg Week Kira-Kyaliwajala'!E71+'Avg Week Kyaliwajala-Kira'!E71</f>
        <v>7.5</v>
      </c>
      <c r="F71" s="48">
        <f>'Avg Week Kira-Kyaliwajala'!F71+'Avg Week Kyaliwajala-Kira'!F71</f>
        <v>7</v>
      </c>
      <c r="G71" s="48">
        <f>'Avg Week Kira-Kyaliwajala'!G71+'Avg Week Kyaliwajala-Kira'!G71</f>
        <v>0</v>
      </c>
      <c r="H71" s="48">
        <f>'Avg Week Kira-Kyaliwajala'!H71+'Avg Week Kyaliwajala-Kira'!H71</f>
        <v>0</v>
      </c>
      <c r="I71" s="48">
        <f>'Avg Week Kira-Kyaliwajala'!I71+'Avg Week Kyaliwajala-Kira'!I71</f>
        <v>2.5</v>
      </c>
      <c r="J71" s="48">
        <f>'Avg Week Kira-Kyaliwajala'!J71+'Avg Week Kyaliwajala-Kira'!J71</f>
        <v>0.5</v>
      </c>
      <c r="K71" s="48">
        <f>'Avg Week Kira-Kyaliwajala'!K71+'Avg Week Kyaliwajala-Kira'!K71</f>
        <v>1</v>
      </c>
      <c r="L71" s="48">
        <f>'Avg Week Kira-Kyaliwajala'!L71+'Avg Week Kyaliwajala-Kira'!L71</f>
        <v>0</v>
      </c>
      <c r="M71" s="48">
        <f>'Avg Week Kira-Kyaliwajala'!M71+'Avg Week Kyaliwajala-Kira'!M71</f>
        <v>75</v>
      </c>
      <c r="N71" s="48">
        <f>'Avg Week Kira-Kyaliwajala'!N71+'Avg Week Kyaliwajala-Kira'!N71</f>
        <v>0</v>
      </c>
      <c r="O71" s="15">
        <f t="shared" si="36"/>
        <v>120</v>
      </c>
      <c r="P71" s="15">
        <f t="shared" si="37"/>
        <v>195</v>
      </c>
      <c r="R71" s="8"/>
      <c r="T71"/>
    </row>
    <row r="72" spans="2:20" ht="23.1" customHeight="1" x14ac:dyDescent="0.25">
      <c r="B72" s="22" t="s">
        <v>112</v>
      </c>
      <c r="C72" s="48">
        <f>'Avg Week Kira-Kyaliwajala'!C72+'Avg Week Kyaliwajala-Kira'!C72</f>
        <v>53</v>
      </c>
      <c r="D72" s="48">
        <f>'Avg Week Kira-Kyaliwajala'!D72+'Avg Week Kyaliwajala-Kira'!D72</f>
        <v>32</v>
      </c>
      <c r="E72" s="48">
        <f>'Avg Week Kira-Kyaliwajala'!E72+'Avg Week Kyaliwajala-Kira'!E72</f>
        <v>8.5</v>
      </c>
      <c r="F72" s="48">
        <f>'Avg Week Kira-Kyaliwajala'!F72+'Avg Week Kyaliwajala-Kira'!F72</f>
        <v>5</v>
      </c>
      <c r="G72" s="48">
        <f>'Avg Week Kira-Kyaliwajala'!G72+'Avg Week Kyaliwajala-Kira'!G72</f>
        <v>0</v>
      </c>
      <c r="H72" s="48">
        <f>'Avg Week Kira-Kyaliwajala'!H72+'Avg Week Kyaliwajala-Kira'!H72</f>
        <v>0</v>
      </c>
      <c r="I72" s="48">
        <f>'Avg Week Kira-Kyaliwajala'!I72+'Avg Week Kyaliwajala-Kira'!I72</f>
        <v>3.5</v>
      </c>
      <c r="J72" s="48">
        <f>'Avg Week Kira-Kyaliwajala'!J72+'Avg Week Kyaliwajala-Kira'!J72</f>
        <v>1.5</v>
      </c>
      <c r="K72" s="48">
        <f>'Avg Week Kira-Kyaliwajala'!K72+'Avg Week Kyaliwajala-Kira'!K72</f>
        <v>0</v>
      </c>
      <c r="L72" s="48">
        <f>'Avg Week Kira-Kyaliwajala'!L72+'Avg Week Kyaliwajala-Kira'!L72</f>
        <v>0</v>
      </c>
      <c r="M72" s="48">
        <f>'Avg Week Kira-Kyaliwajala'!M72+'Avg Week Kyaliwajala-Kira'!M72</f>
        <v>81</v>
      </c>
      <c r="N72" s="48">
        <f>'Avg Week Kira-Kyaliwajala'!N72+'Avg Week Kyaliwajala-Kira'!N72</f>
        <v>0</v>
      </c>
      <c r="O72" s="15">
        <f t="shared" si="36"/>
        <v>103.5</v>
      </c>
      <c r="P72" s="15">
        <f t="shared" si="37"/>
        <v>184.5</v>
      </c>
      <c r="R72" s="8"/>
      <c r="T72"/>
    </row>
    <row r="73" spans="2:20" ht="23.1" customHeight="1" x14ac:dyDescent="0.25">
      <c r="B73" s="22" t="s">
        <v>113</v>
      </c>
      <c r="C73" s="48">
        <f>'Avg Week Kira-Kyaliwajala'!C73+'Avg Week Kyaliwajala-Kira'!C73</f>
        <v>64</v>
      </c>
      <c r="D73" s="48">
        <f>'Avg Week Kira-Kyaliwajala'!D73+'Avg Week Kyaliwajala-Kira'!D73</f>
        <v>34.5</v>
      </c>
      <c r="E73" s="48">
        <f>'Avg Week Kira-Kyaliwajala'!E73+'Avg Week Kyaliwajala-Kira'!E73</f>
        <v>8.5</v>
      </c>
      <c r="F73" s="48">
        <f>'Avg Week Kira-Kyaliwajala'!F73+'Avg Week Kyaliwajala-Kira'!F73</f>
        <v>3</v>
      </c>
      <c r="G73" s="48">
        <f>'Avg Week Kira-Kyaliwajala'!G73+'Avg Week Kyaliwajala-Kira'!G73</f>
        <v>0</v>
      </c>
      <c r="H73" s="48">
        <f>'Avg Week Kira-Kyaliwajala'!H73+'Avg Week Kyaliwajala-Kira'!H73</f>
        <v>0</v>
      </c>
      <c r="I73" s="48">
        <f>'Avg Week Kira-Kyaliwajala'!I73+'Avg Week Kyaliwajala-Kira'!I73</f>
        <v>1</v>
      </c>
      <c r="J73" s="48">
        <f>'Avg Week Kira-Kyaliwajala'!J73+'Avg Week Kyaliwajala-Kira'!J73</f>
        <v>0</v>
      </c>
      <c r="K73" s="48">
        <f>'Avg Week Kira-Kyaliwajala'!K73+'Avg Week Kyaliwajala-Kira'!K73</f>
        <v>0</v>
      </c>
      <c r="L73" s="48">
        <f>'Avg Week Kira-Kyaliwajala'!L73+'Avg Week Kyaliwajala-Kira'!L73</f>
        <v>0</v>
      </c>
      <c r="M73" s="48">
        <f>'Avg Week Kira-Kyaliwajala'!M73+'Avg Week Kyaliwajala-Kira'!M73</f>
        <v>78.5</v>
      </c>
      <c r="N73" s="48">
        <f>'Avg Week Kira-Kyaliwajala'!N73+'Avg Week Kyaliwajala-Kira'!N73</f>
        <v>0</v>
      </c>
      <c r="O73" s="15">
        <f t="shared" si="36"/>
        <v>111</v>
      </c>
      <c r="P73" s="15">
        <f t="shared" si="37"/>
        <v>189.5</v>
      </c>
      <c r="R73" s="8"/>
      <c r="T73"/>
    </row>
    <row r="74" spans="2:20" ht="23.1" customHeight="1" x14ac:dyDescent="0.25">
      <c r="B74" s="22" t="s">
        <v>114</v>
      </c>
      <c r="C74" s="48">
        <f>'Avg Week Kira-Kyaliwajala'!C74+'Avg Week Kyaliwajala-Kira'!C74</f>
        <v>40.5</v>
      </c>
      <c r="D74" s="48">
        <f>'Avg Week Kira-Kyaliwajala'!D74+'Avg Week Kyaliwajala-Kira'!D74</f>
        <v>16</v>
      </c>
      <c r="E74" s="48">
        <f>'Avg Week Kira-Kyaliwajala'!E74+'Avg Week Kyaliwajala-Kira'!E74</f>
        <v>3</v>
      </c>
      <c r="F74" s="48">
        <f>'Avg Week Kira-Kyaliwajala'!F74+'Avg Week Kyaliwajala-Kira'!F74</f>
        <v>3</v>
      </c>
      <c r="G74" s="48">
        <f>'Avg Week Kira-Kyaliwajala'!G74+'Avg Week Kyaliwajala-Kira'!G74</f>
        <v>0.5</v>
      </c>
      <c r="H74" s="48">
        <f>'Avg Week Kira-Kyaliwajala'!H74+'Avg Week Kyaliwajala-Kira'!H74</f>
        <v>0.5</v>
      </c>
      <c r="I74" s="48">
        <f>'Avg Week Kira-Kyaliwajala'!I74+'Avg Week Kyaliwajala-Kira'!I74</f>
        <v>2</v>
      </c>
      <c r="J74" s="48">
        <f>'Avg Week Kira-Kyaliwajala'!J74+'Avg Week Kyaliwajala-Kira'!J74</f>
        <v>0</v>
      </c>
      <c r="K74" s="48">
        <f>'Avg Week Kira-Kyaliwajala'!K74+'Avg Week Kyaliwajala-Kira'!K74</f>
        <v>0</v>
      </c>
      <c r="L74" s="48">
        <f>'Avg Week Kira-Kyaliwajala'!L74+'Avg Week Kyaliwajala-Kira'!L74</f>
        <v>0</v>
      </c>
      <c r="M74" s="48">
        <f>'Avg Week Kira-Kyaliwajala'!M74+'Avg Week Kyaliwajala-Kira'!M74</f>
        <v>57</v>
      </c>
      <c r="N74" s="48">
        <f>'Avg Week Kira-Kyaliwajala'!N74+'Avg Week Kyaliwajala-Kira'!N74</f>
        <v>0</v>
      </c>
      <c r="O74" s="15">
        <f t="shared" si="36"/>
        <v>65.5</v>
      </c>
      <c r="P74" s="15">
        <f t="shared" si="37"/>
        <v>122.5</v>
      </c>
      <c r="R74" s="8"/>
      <c r="T74"/>
    </row>
    <row r="75" spans="2:20" ht="23.1" customHeight="1" x14ac:dyDescent="0.25">
      <c r="B75" s="22" t="s">
        <v>115</v>
      </c>
      <c r="C75" s="48">
        <f>'Avg Week Kira-Kyaliwajala'!C75+'Avg Week Kyaliwajala-Kira'!C75</f>
        <v>50</v>
      </c>
      <c r="D75" s="48">
        <f>'Avg Week Kira-Kyaliwajala'!D75+'Avg Week Kyaliwajala-Kira'!D75</f>
        <v>26.5</v>
      </c>
      <c r="E75" s="48">
        <f>'Avg Week Kira-Kyaliwajala'!E75+'Avg Week Kyaliwajala-Kira'!E75</f>
        <v>3</v>
      </c>
      <c r="F75" s="48">
        <f>'Avg Week Kira-Kyaliwajala'!F75+'Avg Week Kyaliwajala-Kira'!F75</f>
        <v>5</v>
      </c>
      <c r="G75" s="48">
        <f>'Avg Week Kira-Kyaliwajala'!G75+'Avg Week Kyaliwajala-Kira'!G75</f>
        <v>0</v>
      </c>
      <c r="H75" s="48">
        <f>'Avg Week Kira-Kyaliwajala'!H75+'Avg Week Kyaliwajala-Kira'!H75</f>
        <v>0</v>
      </c>
      <c r="I75" s="48">
        <f>'Avg Week Kira-Kyaliwajala'!I75+'Avg Week Kyaliwajala-Kira'!I75</f>
        <v>2.5</v>
      </c>
      <c r="J75" s="48">
        <f>'Avg Week Kira-Kyaliwajala'!J75+'Avg Week Kyaliwajala-Kira'!J75</f>
        <v>1.5</v>
      </c>
      <c r="K75" s="48">
        <f>'Avg Week Kira-Kyaliwajala'!K75+'Avg Week Kyaliwajala-Kira'!K75</f>
        <v>0</v>
      </c>
      <c r="L75" s="48">
        <f>'Avg Week Kira-Kyaliwajala'!L75+'Avg Week Kyaliwajala-Kira'!L75</f>
        <v>0</v>
      </c>
      <c r="M75" s="48">
        <f>'Avg Week Kira-Kyaliwajala'!M75+'Avg Week Kyaliwajala-Kira'!M75</f>
        <v>59.5</v>
      </c>
      <c r="N75" s="48">
        <f>'Avg Week Kira-Kyaliwajala'!N75+'Avg Week Kyaliwajala-Kira'!N75</f>
        <v>0</v>
      </c>
      <c r="O75" s="15">
        <f t="shared" si="36"/>
        <v>88.5</v>
      </c>
      <c r="P75" s="15">
        <f t="shared" si="37"/>
        <v>148</v>
      </c>
      <c r="R75" s="8"/>
      <c r="T75"/>
    </row>
    <row r="76" spans="2:20" ht="23.1" customHeight="1" x14ac:dyDescent="0.25">
      <c r="B76" s="22" t="s">
        <v>116</v>
      </c>
      <c r="C76" s="48">
        <f>'Avg Week Kira-Kyaliwajala'!C76+'Avg Week Kyaliwajala-Kira'!C76</f>
        <v>38</v>
      </c>
      <c r="D76" s="48">
        <f>'Avg Week Kira-Kyaliwajala'!D76+'Avg Week Kyaliwajala-Kira'!D76</f>
        <v>32</v>
      </c>
      <c r="E76" s="48">
        <f>'Avg Week Kira-Kyaliwajala'!E76+'Avg Week Kyaliwajala-Kira'!E76</f>
        <v>6.5</v>
      </c>
      <c r="F76" s="48">
        <f>'Avg Week Kira-Kyaliwajala'!F76+'Avg Week Kyaliwajala-Kira'!F76</f>
        <v>5.5</v>
      </c>
      <c r="G76" s="48">
        <f>'Avg Week Kira-Kyaliwajala'!G76+'Avg Week Kyaliwajala-Kira'!G76</f>
        <v>0</v>
      </c>
      <c r="H76" s="48">
        <f>'Avg Week Kira-Kyaliwajala'!H76+'Avg Week Kyaliwajala-Kira'!H76</f>
        <v>0</v>
      </c>
      <c r="I76" s="48">
        <f>'Avg Week Kira-Kyaliwajala'!I76+'Avg Week Kyaliwajala-Kira'!I76</f>
        <v>1</v>
      </c>
      <c r="J76" s="48">
        <f>'Avg Week Kira-Kyaliwajala'!J76+'Avg Week Kyaliwajala-Kira'!J76</f>
        <v>0.5</v>
      </c>
      <c r="K76" s="48">
        <f>'Avg Week Kira-Kyaliwajala'!K76+'Avg Week Kyaliwajala-Kira'!K76</f>
        <v>0</v>
      </c>
      <c r="L76" s="48">
        <f>'Avg Week Kira-Kyaliwajala'!L76+'Avg Week Kyaliwajala-Kira'!L76</f>
        <v>0</v>
      </c>
      <c r="M76" s="48">
        <f>'Avg Week Kira-Kyaliwajala'!M76+'Avg Week Kyaliwajala-Kira'!M76</f>
        <v>49.5</v>
      </c>
      <c r="N76" s="48">
        <f>'Avg Week Kira-Kyaliwajala'!N76+'Avg Week Kyaliwajala-Kira'!N76</f>
        <v>0</v>
      </c>
      <c r="O76" s="15">
        <f t="shared" si="36"/>
        <v>83.5</v>
      </c>
      <c r="P76" s="15">
        <f t="shared" si="37"/>
        <v>133</v>
      </c>
      <c r="R76" s="8"/>
      <c r="T76"/>
    </row>
    <row r="77" spans="2:20" ht="23.1" customHeight="1" x14ac:dyDescent="0.25">
      <c r="B77" s="22" t="s">
        <v>117</v>
      </c>
      <c r="C77" s="48">
        <f>'Avg Week Kira-Kyaliwajala'!C77+'Avg Week Kyaliwajala-Kira'!C77</f>
        <v>35</v>
      </c>
      <c r="D77" s="48">
        <f>'Avg Week Kira-Kyaliwajala'!D77+'Avg Week Kyaliwajala-Kira'!D77</f>
        <v>18</v>
      </c>
      <c r="E77" s="48">
        <f>'Avg Week Kira-Kyaliwajala'!E77+'Avg Week Kyaliwajala-Kira'!E77</f>
        <v>3.5</v>
      </c>
      <c r="F77" s="48">
        <f>'Avg Week Kira-Kyaliwajala'!F77+'Avg Week Kyaliwajala-Kira'!F77</f>
        <v>4</v>
      </c>
      <c r="G77" s="48">
        <f>'Avg Week Kira-Kyaliwajala'!G77+'Avg Week Kyaliwajala-Kira'!G77</f>
        <v>0.5</v>
      </c>
      <c r="H77" s="48">
        <f>'Avg Week Kira-Kyaliwajala'!H77+'Avg Week Kyaliwajala-Kira'!H77</f>
        <v>0.5</v>
      </c>
      <c r="I77" s="48">
        <f>'Avg Week Kira-Kyaliwajala'!I77+'Avg Week Kyaliwajala-Kira'!I77</f>
        <v>2</v>
      </c>
      <c r="J77" s="48">
        <f>'Avg Week Kira-Kyaliwajala'!J77+'Avg Week Kyaliwajala-Kira'!J77</f>
        <v>0.5</v>
      </c>
      <c r="K77" s="48">
        <f>'Avg Week Kira-Kyaliwajala'!K77+'Avg Week Kyaliwajala-Kira'!K77</f>
        <v>0</v>
      </c>
      <c r="L77" s="48">
        <f>'Avg Week Kira-Kyaliwajala'!L77+'Avg Week Kyaliwajala-Kira'!L77</f>
        <v>0</v>
      </c>
      <c r="M77" s="48">
        <f>'Avg Week Kira-Kyaliwajala'!M77+'Avg Week Kyaliwajala-Kira'!M77</f>
        <v>47</v>
      </c>
      <c r="N77" s="48">
        <f>'Avg Week Kira-Kyaliwajala'!N77+'Avg Week Kyaliwajala-Kira'!N77</f>
        <v>0</v>
      </c>
      <c r="O77" s="15">
        <f t="shared" si="36"/>
        <v>64</v>
      </c>
      <c r="P77" s="15">
        <f t="shared" si="37"/>
        <v>111</v>
      </c>
      <c r="R77" s="8"/>
      <c r="T77"/>
    </row>
    <row r="78" spans="2:20" ht="23.1" customHeight="1" x14ac:dyDescent="0.25">
      <c r="B78" s="23" t="s">
        <v>118</v>
      </c>
      <c r="C78" s="48">
        <f>'Avg Week Kira-Kyaliwajala'!C78+'Avg Week Kyaliwajala-Kira'!C78</f>
        <v>32</v>
      </c>
      <c r="D78" s="48">
        <f>'Avg Week Kira-Kyaliwajala'!D78+'Avg Week Kyaliwajala-Kira'!D78</f>
        <v>17</v>
      </c>
      <c r="E78" s="48">
        <f>'Avg Week Kira-Kyaliwajala'!E78+'Avg Week Kyaliwajala-Kira'!E78</f>
        <v>2.5</v>
      </c>
      <c r="F78" s="48">
        <f>'Avg Week Kira-Kyaliwajala'!F78+'Avg Week Kyaliwajala-Kira'!F78</f>
        <v>3</v>
      </c>
      <c r="G78" s="48">
        <f>'Avg Week Kira-Kyaliwajala'!G78+'Avg Week Kyaliwajala-Kira'!G78</f>
        <v>0</v>
      </c>
      <c r="H78" s="48">
        <f>'Avg Week Kira-Kyaliwajala'!H78+'Avg Week Kyaliwajala-Kira'!H78</f>
        <v>0</v>
      </c>
      <c r="I78" s="48">
        <f>'Avg Week Kira-Kyaliwajala'!I78+'Avg Week Kyaliwajala-Kira'!I78</f>
        <v>2</v>
      </c>
      <c r="J78" s="48">
        <f>'Avg Week Kira-Kyaliwajala'!J78+'Avg Week Kyaliwajala-Kira'!J78</f>
        <v>1.5</v>
      </c>
      <c r="K78" s="48">
        <f>'Avg Week Kira-Kyaliwajala'!K78+'Avg Week Kyaliwajala-Kira'!K78</f>
        <v>0</v>
      </c>
      <c r="L78" s="48">
        <f>'Avg Week Kira-Kyaliwajala'!L78+'Avg Week Kyaliwajala-Kira'!L78</f>
        <v>0</v>
      </c>
      <c r="M78" s="48">
        <f>'Avg Week Kira-Kyaliwajala'!M78+'Avg Week Kyaliwajala-Kira'!M78</f>
        <v>46</v>
      </c>
      <c r="N78" s="48">
        <f>'Avg Week Kira-Kyaliwajala'!N78+'Avg Week Kyaliwajala-Kira'!N78</f>
        <v>0</v>
      </c>
      <c r="O78" s="15">
        <f t="shared" si="36"/>
        <v>58</v>
      </c>
      <c r="P78" s="15">
        <f t="shared" si="37"/>
        <v>104</v>
      </c>
      <c r="R78" s="8"/>
      <c r="T78"/>
    </row>
    <row r="79" spans="2:20" ht="23.1" customHeight="1" x14ac:dyDescent="0.25">
      <c r="B79" s="22" t="s">
        <v>119</v>
      </c>
      <c r="C79" s="48">
        <f>'Avg Week Kira-Kyaliwajala'!C79+'Avg Week Kyaliwajala-Kira'!C79</f>
        <v>31.5</v>
      </c>
      <c r="D79" s="48">
        <f>'Avg Week Kira-Kyaliwajala'!D79+'Avg Week Kyaliwajala-Kira'!D79</f>
        <v>12</v>
      </c>
      <c r="E79" s="48">
        <f>'Avg Week Kira-Kyaliwajala'!E79+'Avg Week Kyaliwajala-Kira'!E79</f>
        <v>6</v>
      </c>
      <c r="F79" s="48">
        <f>'Avg Week Kira-Kyaliwajala'!F79+'Avg Week Kyaliwajala-Kira'!F79</f>
        <v>1.5</v>
      </c>
      <c r="G79" s="48">
        <f>'Avg Week Kira-Kyaliwajala'!G79+'Avg Week Kyaliwajala-Kira'!G79</f>
        <v>0</v>
      </c>
      <c r="H79" s="48">
        <f>'Avg Week Kira-Kyaliwajala'!H79+'Avg Week Kyaliwajala-Kira'!H79</f>
        <v>0</v>
      </c>
      <c r="I79" s="48">
        <f>'Avg Week Kira-Kyaliwajala'!I79+'Avg Week Kyaliwajala-Kira'!I79</f>
        <v>1</v>
      </c>
      <c r="J79" s="48">
        <f>'Avg Week Kira-Kyaliwajala'!J79+'Avg Week Kyaliwajala-Kira'!J79</f>
        <v>0</v>
      </c>
      <c r="K79" s="48">
        <f>'Avg Week Kira-Kyaliwajala'!K79+'Avg Week Kyaliwajala-Kira'!K79</f>
        <v>0.5</v>
      </c>
      <c r="L79" s="48">
        <f>'Avg Week Kira-Kyaliwajala'!L79+'Avg Week Kyaliwajala-Kira'!L79</f>
        <v>0</v>
      </c>
      <c r="M79" s="48">
        <f>'Avg Week Kira-Kyaliwajala'!M79+'Avg Week Kyaliwajala-Kira'!M79</f>
        <v>35.5</v>
      </c>
      <c r="N79" s="48">
        <f>'Avg Week Kira-Kyaliwajala'!N79+'Avg Week Kyaliwajala-Kira'!N79</f>
        <v>0</v>
      </c>
      <c r="O79" s="15">
        <f t="shared" si="36"/>
        <v>52.5</v>
      </c>
      <c r="P79" s="15">
        <f t="shared" si="37"/>
        <v>88</v>
      </c>
      <c r="R79" s="8"/>
      <c r="T79"/>
    </row>
    <row r="80" spans="2:20" ht="23.1" customHeight="1" x14ac:dyDescent="0.25">
      <c r="B80" s="24" t="s">
        <v>120</v>
      </c>
      <c r="C80" s="48">
        <f>'Avg Week Kira-Kyaliwajala'!C80+'Avg Week Kyaliwajala-Kira'!C80</f>
        <v>36</v>
      </c>
      <c r="D80" s="48">
        <f>'Avg Week Kira-Kyaliwajala'!D80+'Avg Week Kyaliwajala-Kira'!D80</f>
        <v>15</v>
      </c>
      <c r="E80" s="48">
        <f>'Avg Week Kira-Kyaliwajala'!E80+'Avg Week Kyaliwajala-Kira'!E80</f>
        <v>5.5</v>
      </c>
      <c r="F80" s="48">
        <f>'Avg Week Kira-Kyaliwajala'!F80+'Avg Week Kyaliwajala-Kira'!F80</f>
        <v>3.5</v>
      </c>
      <c r="G80" s="48">
        <f>'Avg Week Kira-Kyaliwajala'!G80+'Avg Week Kyaliwajala-Kira'!G80</f>
        <v>0</v>
      </c>
      <c r="H80" s="48">
        <f>'Avg Week Kira-Kyaliwajala'!H80+'Avg Week Kyaliwajala-Kira'!H80</f>
        <v>0</v>
      </c>
      <c r="I80" s="48">
        <f>'Avg Week Kira-Kyaliwajala'!I80+'Avg Week Kyaliwajala-Kira'!I80</f>
        <v>1.5</v>
      </c>
      <c r="J80" s="48">
        <f>'Avg Week Kira-Kyaliwajala'!J80+'Avg Week Kyaliwajala-Kira'!J80</f>
        <v>0.5</v>
      </c>
      <c r="K80" s="48">
        <f>'Avg Week Kira-Kyaliwajala'!K80+'Avg Week Kyaliwajala-Kira'!K80</f>
        <v>0</v>
      </c>
      <c r="L80" s="48">
        <f>'Avg Week Kira-Kyaliwajala'!L80+'Avg Week Kyaliwajala-Kira'!L80</f>
        <v>0</v>
      </c>
      <c r="M80" s="48">
        <f>'Avg Week Kira-Kyaliwajala'!M80+'Avg Week Kyaliwajala-Kira'!M80</f>
        <v>45.5</v>
      </c>
      <c r="N80" s="48">
        <f>'Avg Week Kira-Kyaliwajala'!N80+'Avg Week Kyaliwajala-Kira'!N80</f>
        <v>0.5</v>
      </c>
      <c r="O80" s="15">
        <f t="shared" si="36"/>
        <v>62.5</v>
      </c>
      <c r="P80" s="15">
        <f t="shared" si="37"/>
        <v>108</v>
      </c>
      <c r="R80" s="8"/>
      <c r="T80"/>
    </row>
    <row r="81" spans="2:20" ht="23.1" customHeight="1" x14ac:dyDescent="0.25">
      <c r="B81" s="22" t="s">
        <v>121</v>
      </c>
      <c r="C81" s="48">
        <f>'Avg Week Kira-Kyaliwajala'!C81+'Avg Week Kyaliwajala-Kira'!C81</f>
        <v>25.5</v>
      </c>
      <c r="D81" s="48">
        <f>'Avg Week Kira-Kyaliwajala'!D81+'Avg Week Kyaliwajala-Kira'!D81</f>
        <v>11</v>
      </c>
      <c r="E81" s="48">
        <f>'Avg Week Kira-Kyaliwajala'!E81+'Avg Week Kyaliwajala-Kira'!E81</f>
        <v>2.5</v>
      </c>
      <c r="F81" s="48">
        <f>'Avg Week Kira-Kyaliwajala'!F81+'Avg Week Kyaliwajala-Kira'!F81</f>
        <v>2.5</v>
      </c>
      <c r="G81" s="48">
        <f>'Avg Week Kira-Kyaliwajala'!G81+'Avg Week Kyaliwajala-Kira'!G81</f>
        <v>0</v>
      </c>
      <c r="H81" s="48">
        <f>'Avg Week Kira-Kyaliwajala'!H81+'Avg Week Kyaliwajala-Kira'!H81</f>
        <v>0</v>
      </c>
      <c r="I81" s="48">
        <f>'Avg Week Kira-Kyaliwajala'!I81+'Avg Week Kyaliwajala-Kira'!I81</f>
        <v>1.5</v>
      </c>
      <c r="J81" s="48">
        <f>'Avg Week Kira-Kyaliwajala'!J81+'Avg Week Kyaliwajala-Kira'!J81</f>
        <v>0</v>
      </c>
      <c r="K81" s="48">
        <f>'Avg Week Kira-Kyaliwajala'!K81+'Avg Week Kyaliwajala-Kira'!K81</f>
        <v>0</v>
      </c>
      <c r="L81" s="48">
        <f>'Avg Week Kira-Kyaliwajala'!L81+'Avg Week Kyaliwajala-Kira'!L81</f>
        <v>0</v>
      </c>
      <c r="M81" s="48">
        <f>'Avg Week Kira-Kyaliwajala'!M81+'Avg Week Kyaliwajala-Kira'!M81</f>
        <v>42.5</v>
      </c>
      <c r="N81" s="48">
        <f>'Avg Week Kira-Kyaliwajala'!N81+'Avg Week Kyaliwajala-Kira'!N81</f>
        <v>0</v>
      </c>
      <c r="O81" s="15">
        <f t="shared" si="36"/>
        <v>43</v>
      </c>
      <c r="P81" s="15">
        <f t="shared" si="37"/>
        <v>85.5</v>
      </c>
      <c r="R81" s="8"/>
      <c r="T81"/>
    </row>
    <row r="82" spans="2:20" ht="23.1" customHeight="1" x14ac:dyDescent="0.25">
      <c r="B82" s="23" t="s">
        <v>122</v>
      </c>
      <c r="C82" s="48">
        <f>'Avg Week Kira-Kyaliwajala'!C82+'Avg Week Kyaliwajala-Kira'!C82</f>
        <v>23.5</v>
      </c>
      <c r="D82" s="48">
        <f>'Avg Week Kira-Kyaliwajala'!D82+'Avg Week Kyaliwajala-Kira'!D82</f>
        <v>39.5</v>
      </c>
      <c r="E82" s="48">
        <f>'Avg Week Kira-Kyaliwajala'!E82+'Avg Week Kyaliwajala-Kira'!E82</f>
        <v>4.5</v>
      </c>
      <c r="F82" s="48">
        <f>'Avg Week Kira-Kyaliwajala'!F82+'Avg Week Kyaliwajala-Kira'!F82</f>
        <v>1.5</v>
      </c>
      <c r="G82" s="48">
        <f>'Avg Week Kira-Kyaliwajala'!G82+'Avg Week Kyaliwajala-Kira'!G82</f>
        <v>0</v>
      </c>
      <c r="H82" s="48">
        <f>'Avg Week Kira-Kyaliwajala'!H82+'Avg Week Kyaliwajala-Kira'!H82</f>
        <v>0</v>
      </c>
      <c r="I82" s="48">
        <f>'Avg Week Kira-Kyaliwajala'!I82+'Avg Week Kyaliwajala-Kira'!I82</f>
        <v>0.5</v>
      </c>
      <c r="J82" s="48">
        <f>'Avg Week Kira-Kyaliwajala'!J82+'Avg Week Kyaliwajala-Kira'!J82</f>
        <v>0</v>
      </c>
      <c r="K82" s="48">
        <f>'Avg Week Kira-Kyaliwajala'!K82+'Avg Week Kyaliwajala-Kira'!K82</f>
        <v>0</v>
      </c>
      <c r="L82" s="48">
        <f>'Avg Week Kira-Kyaliwajala'!L82+'Avg Week Kyaliwajala-Kira'!L82</f>
        <v>0</v>
      </c>
      <c r="M82" s="48">
        <f>'Avg Week Kira-Kyaliwajala'!M82+'Avg Week Kyaliwajala-Kira'!M82</f>
        <v>31</v>
      </c>
      <c r="N82" s="48">
        <f>'Avg Week Kira-Kyaliwajala'!N82+'Avg Week Kyaliwajala-Kira'!N82</f>
        <v>0</v>
      </c>
      <c r="O82" s="15">
        <f t="shared" si="36"/>
        <v>69.5</v>
      </c>
      <c r="P82" s="15">
        <f t="shared" si="37"/>
        <v>100.5</v>
      </c>
      <c r="R82" s="8"/>
      <c r="T82"/>
    </row>
    <row r="83" spans="2:20" ht="23.1" customHeight="1" x14ac:dyDescent="0.25">
      <c r="B83" s="22" t="s">
        <v>123</v>
      </c>
      <c r="C83" s="48">
        <f>'Avg Week Kira-Kyaliwajala'!C83+'Avg Week Kyaliwajala-Kira'!C83</f>
        <v>17.5</v>
      </c>
      <c r="D83" s="48">
        <f>'Avg Week Kira-Kyaliwajala'!D83+'Avg Week Kyaliwajala-Kira'!D83</f>
        <v>9</v>
      </c>
      <c r="E83" s="48">
        <f>'Avg Week Kira-Kyaliwajala'!E83+'Avg Week Kyaliwajala-Kira'!E83</f>
        <v>4.5</v>
      </c>
      <c r="F83" s="48">
        <f>'Avg Week Kira-Kyaliwajala'!F83+'Avg Week Kyaliwajala-Kira'!F83</f>
        <v>0.5</v>
      </c>
      <c r="G83" s="48">
        <f>'Avg Week Kira-Kyaliwajala'!G83+'Avg Week Kyaliwajala-Kira'!G83</f>
        <v>1</v>
      </c>
      <c r="H83" s="48">
        <f>'Avg Week Kira-Kyaliwajala'!H83+'Avg Week Kyaliwajala-Kira'!H83</f>
        <v>0</v>
      </c>
      <c r="I83" s="48">
        <f>'Avg Week Kira-Kyaliwajala'!I83+'Avg Week Kyaliwajala-Kira'!I83</f>
        <v>0.5</v>
      </c>
      <c r="J83" s="48">
        <f>'Avg Week Kira-Kyaliwajala'!J83+'Avg Week Kyaliwajala-Kira'!J83</f>
        <v>0</v>
      </c>
      <c r="K83" s="48">
        <f>'Avg Week Kira-Kyaliwajala'!K83+'Avg Week Kyaliwajala-Kira'!K83</f>
        <v>0</v>
      </c>
      <c r="L83" s="48">
        <f>'Avg Week Kira-Kyaliwajala'!L83+'Avg Week Kyaliwajala-Kira'!L83</f>
        <v>0</v>
      </c>
      <c r="M83" s="48">
        <f>'Avg Week Kira-Kyaliwajala'!M83+'Avg Week Kyaliwajala-Kira'!M83</f>
        <v>30.5</v>
      </c>
      <c r="N83" s="48">
        <f>'Avg Week Kira-Kyaliwajala'!N83+'Avg Week Kyaliwajala-Kira'!N83</f>
        <v>0</v>
      </c>
      <c r="O83" s="15">
        <f t="shared" si="36"/>
        <v>33</v>
      </c>
      <c r="P83" s="15">
        <f t="shared" si="37"/>
        <v>63.5</v>
      </c>
      <c r="R83" s="8"/>
      <c r="T83"/>
    </row>
    <row r="84" spans="2:20" ht="23.1" customHeight="1" x14ac:dyDescent="0.25">
      <c r="B84" s="24" t="s">
        <v>124</v>
      </c>
      <c r="C84" s="48">
        <f>'Avg Week Kira-Kyaliwajala'!C84+'Avg Week Kyaliwajala-Kira'!C84</f>
        <v>21.5</v>
      </c>
      <c r="D84" s="48">
        <f>'Avg Week Kira-Kyaliwajala'!D84+'Avg Week Kyaliwajala-Kira'!D84</f>
        <v>3.5</v>
      </c>
      <c r="E84" s="48">
        <f>'Avg Week Kira-Kyaliwajala'!E84+'Avg Week Kyaliwajala-Kira'!E84</f>
        <v>1.5</v>
      </c>
      <c r="F84" s="48">
        <f>'Avg Week Kira-Kyaliwajala'!F84+'Avg Week Kyaliwajala-Kira'!F84</f>
        <v>1.5</v>
      </c>
      <c r="G84" s="48">
        <f>'Avg Week Kira-Kyaliwajala'!G84+'Avg Week Kyaliwajala-Kira'!G84</f>
        <v>0</v>
      </c>
      <c r="H84" s="48">
        <f>'Avg Week Kira-Kyaliwajala'!H84+'Avg Week Kyaliwajala-Kira'!H84</f>
        <v>0</v>
      </c>
      <c r="I84" s="48">
        <f>'Avg Week Kira-Kyaliwajala'!I84+'Avg Week Kyaliwajala-Kira'!I84</f>
        <v>0.5</v>
      </c>
      <c r="J84" s="48">
        <f>'Avg Week Kira-Kyaliwajala'!J84+'Avg Week Kyaliwajala-Kira'!J84</f>
        <v>2.5</v>
      </c>
      <c r="K84" s="48">
        <f>'Avg Week Kira-Kyaliwajala'!K84+'Avg Week Kyaliwajala-Kira'!K84</f>
        <v>0</v>
      </c>
      <c r="L84" s="48">
        <f>'Avg Week Kira-Kyaliwajala'!L84+'Avg Week Kyaliwajala-Kira'!L84</f>
        <v>0</v>
      </c>
      <c r="M84" s="48">
        <f>'Avg Week Kira-Kyaliwajala'!M84+'Avg Week Kyaliwajala-Kira'!M84</f>
        <v>20.5</v>
      </c>
      <c r="N84" s="48">
        <f>'Avg Week Kira-Kyaliwajala'!N84+'Avg Week Kyaliwajala-Kira'!N84</f>
        <v>0</v>
      </c>
      <c r="O84" s="15">
        <f t="shared" si="36"/>
        <v>31</v>
      </c>
      <c r="P84" s="15">
        <f t="shared" si="37"/>
        <v>51.5</v>
      </c>
      <c r="R84" s="8"/>
      <c r="T84"/>
    </row>
    <row r="85" spans="2:20" ht="23.1" customHeight="1" x14ac:dyDescent="0.25">
      <c r="B85" s="22" t="s">
        <v>125</v>
      </c>
      <c r="C85" s="48">
        <f>'Avg Week Kira-Kyaliwajala'!C85+'Avg Week Kyaliwajala-Kira'!C85</f>
        <v>23</v>
      </c>
      <c r="D85" s="48">
        <f>'Avg Week Kira-Kyaliwajala'!D85+'Avg Week Kyaliwajala-Kira'!D85</f>
        <v>3</v>
      </c>
      <c r="E85" s="48">
        <f>'Avg Week Kira-Kyaliwajala'!E85+'Avg Week Kyaliwajala-Kira'!E85</f>
        <v>2.5</v>
      </c>
      <c r="F85" s="48">
        <f>'Avg Week Kira-Kyaliwajala'!F85+'Avg Week Kyaliwajala-Kira'!F85</f>
        <v>2</v>
      </c>
      <c r="G85" s="48">
        <f>'Avg Week Kira-Kyaliwajala'!G85+'Avg Week Kyaliwajala-Kira'!G85</f>
        <v>0.5</v>
      </c>
      <c r="H85" s="48">
        <f>'Avg Week Kira-Kyaliwajala'!H85+'Avg Week Kyaliwajala-Kira'!H85</f>
        <v>0</v>
      </c>
      <c r="I85" s="48">
        <f>'Avg Week Kira-Kyaliwajala'!I85+'Avg Week Kyaliwajala-Kira'!I85</f>
        <v>0</v>
      </c>
      <c r="J85" s="48">
        <f>'Avg Week Kira-Kyaliwajala'!J85+'Avg Week Kyaliwajala-Kira'!J85</f>
        <v>1</v>
      </c>
      <c r="K85" s="48">
        <f>'Avg Week Kira-Kyaliwajala'!K85+'Avg Week Kyaliwajala-Kira'!K85</f>
        <v>0</v>
      </c>
      <c r="L85" s="48">
        <f>'Avg Week Kira-Kyaliwajala'!L85+'Avg Week Kyaliwajala-Kira'!L85</f>
        <v>0</v>
      </c>
      <c r="M85" s="48">
        <f>'Avg Week Kira-Kyaliwajala'!M85+'Avg Week Kyaliwajala-Kira'!M85</f>
        <v>21</v>
      </c>
      <c r="N85" s="48">
        <f>'Avg Week Kira-Kyaliwajala'!N85+'Avg Week Kyaliwajala-Kira'!N85</f>
        <v>0</v>
      </c>
      <c r="O85" s="15">
        <f t="shared" si="36"/>
        <v>32</v>
      </c>
      <c r="P85" s="15">
        <f t="shared" si="37"/>
        <v>53</v>
      </c>
      <c r="R85" s="8"/>
      <c r="T85"/>
    </row>
    <row r="86" spans="2:20" ht="23.1" customHeight="1" x14ac:dyDescent="0.25">
      <c r="B86" s="23" t="s">
        <v>126</v>
      </c>
      <c r="C86" s="48">
        <f>'Avg Week Kira-Kyaliwajala'!C86+'Avg Week Kyaliwajala-Kira'!C86</f>
        <v>16.5</v>
      </c>
      <c r="D86" s="48">
        <f>'Avg Week Kira-Kyaliwajala'!D86+'Avg Week Kyaliwajala-Kira'!D86</f>
        <v>4.5</v>
      </c>
      <c r="E86" s="48">
        <f>'Avg Week Kira-Kyaliwajala'!E86+'Avg Week Kyaliwajala-Kira'!E86</f>
        <v>1.5</v>
      </c>
      <c r="F86" s="48">
        <f>'Avg Week Kira-Kyaliwajala'!F86+'Avg Week Kyaliwajala-Kira'!F86</f>
        <v>1</v>
      </c>
      <c r="G86" s="48">
        <f>'Avg Week Kira-Kyaliwajala'!G86+'Avg Week Kyaliwajala-Kira'!G86</f>
        <v>0</v>
      </c>
      <c r="H86" s="48">
        <f>'Avg Week Kira-Kyaliwajala'!H86+'Avg Week Kyaliwajala-Kira'!H86</f>
        <v>0</v>
      </c>
      <c r="I86" s="48">
        <f>'Avg Week Kira-Kyaliwajala'!I86+'Avg Week Kyaliwajala-Kira'!I86</f>
        <v>2</v>
      </c>
      <c r="J86" s="48">
        <f>'Avg Week Kira-Kyaliwajala'!J86+'Avg Week Kyaliwajala-Kira'!J86</f>
        <v>0.5</v>
      </c>
      <c r="K86" s="48">
        <f>'Avg Week Kira-Kyaliwajala'!K86+'Avg Week Kyaliwajala-Kira'!K86</f>
        <v>0</v>
      </c>
      <c r="L86" s="48">
        <f>'Avg Week Kira-Kyaliwajala'!L86+'Avg Week Kyaliwajala-Kira'!L86</f>
        <v>0</v>
      </c>
      <c r="M86" s="48">
        <f>'Avg Week Kira-Kyaliwajala'!M86+'Avg Week Kyaliwajala-Kira'!M86</f>
        <v>22.5</v>
      </c>
      <c r="N86" s="48">
        <f>'Avg Week Kira-Kyaliwajala'!N86+'Avg Week Kyaliwajala-Kira'!N86</f>
        <v>0</v>
      </c>
      <c r="O86" s="15">
        <f t="shared" si="36"/>
        <v>26</v>
      </c>
      <c r="P86" s="15">
        <f t="shared" si="37"/>
        <v>48.5</v>
      </c>
      <c r="R86" s="8"/>
      <c r="T86"/>
    </row>
    <row r="87" spans="2:20" ht="23.1" customHeight="1" x14ac:dyDescent="0.25">
      <c r="B87" s="22" t="s">
        <v>127</v>
      </c>
      <c r="C87" s="48">
        <f>'Avg Week Kira-Kyaliwajala'!C87+'Avg Week Kyaliwajala-Kira'!C87</f>
        <v>17.5</v>
      </c>
      <c r="D87" s="48">
        <f>'Avg Week Kira-Kyaliwajala'!D87+'Avg Week Kyaliwajala-Kira'!D87</f>
        <v>3</v>
      </c>
      <c r="E87" s="48">
        <f>'Avg Week Kira-Kyaliwajala'!E87+'Avg Week Kyaliwajala-Kira'!E87</f>
        <v>0.5</v>
      </c>
      <c r="F87" s="48">
        <f>'Avg Week Kira-Kyaliwajala'!F87+'Avg Week Kyaliwajala-Kira'!F87</f>
        <v>1</v>
      </c>
      <c r="G87" s="48">
        <f>'Avg Week Kira-Kyaliwajala'!G87+'Avg Week Kyaliwajala-Kira'!G87</f>
        <v>0</v>
      </c>
      <c r="H87" s="48">
        <f>'Avg Week Kira-Kyaliwajala'!H87+'Avg Week Kyaliwajala-Kira'!H87</f>
        <v>0</v>
      </c>
      <c r="I87" s="48">
        <f>'Avg Week Kira-Kyaliwajala'!I87+'Avg Week Kyaliwajala-Kira'!I87</f>
        <v>0.5</v>
      </c>
      <c r="J87" s="48">
        <f>'Avg Week Kira-Kyaliwajala'!J87+'Avg Week Kyaliwajala-Kira'!J87</f>
        <v>0.5</v>
      </c>
      <c r="K87" s="48">
        <f>'Avg Week Kira-Kyaliwajala'!K87+'Avg Week Kyaliwajala-Kira'!K87</f>
        <v>0</v>
      </c>
      <c r="L87" s="48">
        <f>'Avg Week Kira-Kyaliwajala'!L87+'Avg Week Kyaliwajala-Kira'!L87</f>
        <v>0.5</v>
      </c>
      <c r="M87" s="48">
        <f>'Avg Week Kira-Kyaliwajala'!M87+'Avg Week Kyaliwajala-Kira'!M87</f>
        <v>13.5</v>
      </c>
      <c r="N87" s="48">
        <f>'Avg Week Kira-Kyaliwajala'!N87+'Avg Week Kyaliwajala-Kira'!N87</f>
        <v>0</v>
      </c>
      <c r="O87" s="15">
        <f t="shared" si="36"/>
        <v>23.5</v>
      </c>
      <c r="P87" s="15">
        <f t="shared" si="37"/>
        <v>37</v>
      </c>
      <c r="R87" s="8"/>
      <c r="T87"/>
    </row>
    <row r="88" spans="2:20" ht="23.1" customHeight="1" x14ac:dyDescent="0.25">
      <c r="B88" s="24" t="s">
        <v>128</v>
      </c>
      <c r="C88" s="48">
        <f>'Avg Week Kira-Kyaliwajala'!C88+'Avg Week Kyaliwajala-Kira'!C88</f>
        <v>14.5</v>
      </c>
      <c r="D88" s="48">
        <f>'Avg Week Kira-Kyaliwajala'!D88+'Avg Week Kyaliwajala-Kira'!D88</f>
        <v>9</v>
      </c>
      <c r="E88" s="48">
        <f>'Avg Week Kira-Kyaliwajala'!E88+'Avg Week Kyaliwajala-Kira'!E88</f>
        <v>3</v>
      </c>
      <c r="F88" s="48">
        <f>'Avg Week Kira-Kyaliwajala'!F88+'Avg Week Kyaliwajala-Kira'!F88</f>
        <v>0.5</v>
      </c>
      <c r="G88" s="48">
        <f>'Avg Week Kira-Kyaliwajala'!G88+'Avg Week Kyaliwajala-Kira'!G88</f>
        <v>0</v>
      </c>
      <c r="H88" s="48">
        <f>'Avg Week Kira-Kyaliwajala'!H88+'Avg Week Kyaliwajala-Kira'!H88</f>
        <v>0.5</v>
      </c>
      <c r="I88" s="48">
        <f>'Avg Week Kira-Kyaliwajala'!I88+'Avg Week Kyaliwajala-Kira'!I88</f>
        <v>0.5</v>
      </c>
      <c r="J88" s="48">
        <f>'Avg Week Kira-Kyaliwajala'!J88+'Avg Week Kyaliwajala-Kira'!J88</f>
        <v>1</v>
      </c>
      <c r="K88" s="48">
        <f>'Avg Week Kira-Kyaliwajala'!K88+'Avg Week Kyaliwajala-Kira'!K88</f>
        <v>0</v>
      </c>
      <c r="L88" s="48">
        <f>'Avg Week Kira-Kyaliwajala'!L88+'Avg Week Kyaliwajala-Kira'!L88</f>
        <v>0</v>
      </c>
      <c r="M88" s="48">
        <f>'Avg Week Kira-Kyaliwajala'!M88+'Avg Week Kyaliwajala-Kira'!M88</f>
        <v>26.5</v>
      </c>
      <c r="N88" s="48">
        <f>'Avg Week Kira-Kyaliwajala'!N88+'Avg Week Kyaliwajala-Kira'!N88</f>
        <v>0</v>
      </c>
      <c r="O88" s="15">
        <f t="shared" si="36"/>
        <v>29</v>
      </c>
      <c r="P88" s="15">
        <f t="shared" si="37"/>
        <v>55.5</v>
      </c>
      <c r="R88" s="8"/>
      <c r="T88"/>
    </row>
    <row r="89" spans="2:20" ht="23.1" customHeight="1" x14ac:dyDescent="0.25">
      <c r="B89" s="22" t="s">
        <v>129</v>
      </c>
      <c r="C89" s="48">
        <f>'Avg Week Kira-Kyaliwajala'!C89+'Avg Week Kyaliwajala-Kira'!C89</f>
        <v>12</v>
      </c>
      <c r="D89" s="48">
        <f>'Avg Week Kira-Kyaliwajala'!D89+'Avg Week Kyaliwajala-Kira'!D89</f>
        <v>2.5</v>
      </c>
      <c r="E89" s="48">
        <f>'Avg Week Kira-Kyaliwajala'!E89+'Avg Week Kyaliwajala-Kira'!E89</f>
        <v>2</v>
      </c>
      <c r="F89" s="48">
        <f>'Avg Week Kira-Kyaliwajala'!F89+'Avg Week Kyaliwajala-Kira'!F89</f>
        <v>0</v>
      </c>
      <c r="G89" s="48">
        <f>'Avg Week Kira-Kyaliwajala'!G89+'Avg Week Kyaliwajala-Kira'!G89</f>
        <v>0</v>
      </c>
      <c r="H89" s="48">
        <f>'Avg Week Kira-Kyaliwajala'!H89+'Avg Week Kyaliwajala-Kira'!H89</f>
        <v>0</v>
      </c>
      <c r="I89" s="48">
        <f>'Avg Week Kira-Kyaliwajala'!I89+'Avg Week Kyaliwajala-Kira'!I89</f>
        <v>0.5</v>
      </c>
      <c r="J89" s="48">
        <f>'Avg Week Kira-Kyaliwajala'!J89+'Avg Week Kyaliwajala-Kira'!J89</f>
        <v>2.5</v>
      </c>
      <c r="K89" s="48">
        <f>'Avg Week Kira-Kyaliwajala'!K89+'Avg Week Kyaliwajala-Kira'!K89</f>
        <v>0</v>
      </c>
      <c r="L89" s="48">
        <f>'Avg Week Kira-Kyaliwajala'!L89+'Avg Week Kyaliwajala-Kira'!L89</f>
        <v>0</v>
      </c>
      <c r="M89" s="48">
        <f>'Avg Week Kira-Kyaliwajala'!M89+'Avg Week Kyaliwajala-Kira'!M89</f>
        <v>10.5</v>
      </c>
      <c r="N89" s="48">
        <f>'Avg Week Kira-Kyaliwajala'!N89+'Avg Week Kyaliwajala-Kira'!N89</f>
        <v>0</v>
      </c>
      <c r="O89" s="15">
        <f t="shared" si="36"/>
        <v>19.5</v>
      </c>
      <c r="P89" s="15">
        <f t="shared" si="37"/>
        <v>30</v>
      </c>
      <c r="R89" s="8"/>
      <c r="T89"/>
    </row>
    <row r="90" spans="2:20" ht="23.1" customHeight="1" x14ac:dyDescent="0.25">
      <c r="B90" s="23" t="s">
        <v>130</v>
      </c>
      <c r="C90" s="48">
        <f>'Avg Week Kira-Kyaliwajala'!C90+'Avg Week Kyaliwajala-Kira'!C90</f>
        <v>9</v>
      </c>
      <c r="D90" s="48">
        <f>'Avg Week Kira-Kyaliwajala'!D90+'Avg Week Kyaliwajala-Kira'!D90</f>
        <v>2.5</v>
      </c>
      <c r="E90" s="48">
        <f>'Avg Week Kira-Kyaliwajala'!E90+'Avg Week Kyaliwajala-Kira'!E90</f>
        <v>0.5</v>
      </c>
      <c r="F90" s="48">
        <f>'Avg Week Kira-Kyaliwajala'!F90+'Avg Week Kyaliwajala-Kira'!F90</f>
        <v>0</v>
      </c>
      <c r="G90" s="48">
        <f>'Avg Week Kira-Kyaliwajala'!G90+'Avg Week Kyaliwajala-Kira'!G90</f>
        <v>0</v>
      </c>
      <c r="H90" s="48">
        <f>'Avg Week Kira-Kyaliwajala'!H90+'Avg Week Kyaliwajala-Kira'!H90</f>
        <v>0</v>
      </c>
      <c r="I90" s="48">
        <f>'Avg Week Kira-Kyaliwajala'!I90+'Avg Week Kyaliwajala-Kira'!I90</f>
        <v>0</v>
      </c>
      <c r="J90" s="48">
        <f>'Avg Week Kira-Kyaliwajala'!J90+'Avg Week Kyaliwajala-Kira'!J90</f>
        <v>0</v>
      </c>
      <c r="K90" s="48">
        <f>'Avg Week Kira-Kyaliwajala'!K90+'Avg Week Kyaliwajala-Kira'!K90</f>
        <v>0</v>
      </c>
      <c r="L90" s="48">
        <f>'Avg Week Kira-Kyaliwajala'!L90+'Avg Week Kyaliwajala-Kira'!L90</f>
        <v>0</v>
      </c>
      <c r="M90" s="48">
        <f>'Avg Week Kira-Kyaliwajala'!M90+'Avg Week Kyaliwajala-Kira'!M90</f>
        <v>12.5</v>
      </c>
      <c r="N90" s="48">
        <f>'Avg Week Kira-Kyaliwajala'!N90+'Avg Week Kyaliwajala-Kira'!N90</f>
        <v>0</v>
      </c>
      <c r="O90" s="15">
        <f t="shared" si="36"/>
        <v>12</v>
      </c>
      <c r="P90" s="15">
        <f t="shared" si="37"/>
        <v>24.5</v>
      </c>
      <c r="R90" s="8"/>
      <c r="T90"/>
    </row>
    <row r="91" spans="2:20" ht="23.1" customHeight="1" x14ac:dyDescent="0.25">
      <c r="B91" s="22" t="s">
        <v>131</v>
      </c>
      <c r="C91" s="48">
        <f>'Avg Week Kira-Kyaliwajala'!C91+'Avg Week Kyaliwajala-Kira'!C91</f>
        <v>7</v>
      </c>
      <c r="D91" s="48">
        <f>'Avg Week Kira-Kyaliwajala'!D91+'Avg Week Kyaliwajala-Kira'!D91</f>
        <v>2</v>
      </c>
      <c r="E91" s="48">
        <f>'Avg Week Kira-Kyaliwajala'!E91+'Avg Week Kyaliwajala-Kira'!E91</f>
        <v>1</v>
      </c>
      <c r="F91" s="48">
        <f>'Avg Week Kira-Kyaliwajala'!F91+'Avg Week Kyaliwajala-Kira'!F91</f>
        <v>0.5</v>
      </c>
      <c r="G91" s="48">
        <f>'Avg Week Kira-Kyaliwajala'!G91+'Avg Week Kyaliwajala-Kira'!G91</f>
        <v>0</v>
      </c>
      <c r="H91" s="48">
        <f>'Avg Week Kira-Kyaliwajala'!H91+'Avg Week Kyaliwajala-Kira'!H91</f>
        <v>0</v>
      </c>
      <c r="I91" s="48">
        <f>'Avg Week Kira-Kyaliwajala'!I91+'Avg Week Kyaliwajala-Kira'!I91</f>
        <v>0</v>
      </c>
      <c r="J91" s="48">
        <f>'Avg Week Kira-Kyaliwajala'!J91+'Avg Week Kyaliwajala-Kira'!J91</f>
        <v>0.5</v>
      </c>
      <c r="K91" s="48">
        <f>'Avg Week Kira-Kyaliwajala'!K91+'Avg Week Kyaliwajala-Kira'!K91</f>
        <v>0</v>
      </c>
      <c r="L91" s="48">
        <f>'Avg Week Kira-Kyaliwajala'!L91+'Avg Week Kyaliwajala-Kira'!L91</f>
        <v>0</v>
      </c>
      <c r="M91" s="48">
        <f>'Avg Week Kira-Kyaliwajala'!M91+'Avg Week Kyaliwajala-Kira'!M91</f>
        <v>16.5</v>
      </c>
      <c r="N91" s="48">
        <f>'Avg Week Kira-Kyaliwajala'!N91+'Avg Week Kyaliwajala-Kira'!N91</f>
        <v>0</v>
      </c>
      <c r="O91" s="15">
        <f t="shared" si="36"/>
        <v>11</v>
      </c>
      <c r="P91" s="15">
        <f t="shared" si="37"/>
        <v>27.5</v>
      </c>
      <c r="R91" s="8"/>
      <c r="T91"/>
    </row>
    <row r="92" spans="2:20" ht="23.1" customHeight="1" x14ac:dyDescent="0.25">
      <c r="B92" s="24" t="s">
        <v>132</v>
      </c>
      <c r="C92" s="48">
        <f>'Avg Week Kira-Kyaliwajala'!C92+'Avg Week Kyaliwajala-Kira'!C92</f>
        <v>10.5</v>
      </c>
      <c r="D92" s="48">
        <f>'Avg Week Kira-Kyaliwajala'!D92+'Avg Week Kyaliwajala-Kira'!D92</f>
        <v>12</v>
      </c>
      <c r="E92" s="48">
        <f>'Avg Week Kira-Kyaliwajala'!E92+'Avg Week Kyaliwajala-Kira'!E92</f>
        <v>3.5</v>
      </c>
      <c r="F92" s="48">
        <f>'Avg Week Kira-Kyaliwajala'!F92+'Avg Week Kyaliwajala-Kira'!F92</f>
        <v>1</v>
      </c>
      <c r="G92" s="48">
        <f>'Avg Week Kira-Kyaliwajala'!G92+'Avg Week Kyaliwajala-Kira'!G92</f>
        <v>0.5</v>
      </c>
      <c r="H92" s="48">
        <f>'Avg Week Kira-Kyaliwajala'!H92+'Avg Week Kyaliwajala-Kira'!H92</f>
        <v>0</v>
      </c>
      <c r="I92" s="48">
        <f>'Avg Week Kira-Kyaliwajala'!I92+'Avg Week Kyaliwajala-Kira'!I92</f>
        <v>1.5</v>
      </c>
      <c r="J92" s="48">
        <f>'Avg Week Kira-Kyaliwajala'!J92+'Avg Week Kyaliwajala-Kira'!J92</f>
        <v>1</v>
      </c>
      <c r="K92" s="48">
        <f>'Avg Week Kira-Kyaliwajala'!K92+'Avg Week Kyaliwajala-Kira'!K92</f>
        <v>0</v>
      </c>
      <c r="L92" s="48">
        <f>'Avg Week Kira-Kyaliwajala'!L92+'Avg Week Kyaliwajala-Kira'!L92</f>
        <v>0</v>
      </c>
      <c r="M92" s="48">
        <f>'Avg Week Kira-Kyaliwajala'!M92+'Avg Week Kyaliwajala-Kira'!M92</f>
        <v>16.5</v>
      </c>
      <c r="N92" s="48">
        <f>'Avg Week Kira-Kyaliwajala'!N92+'Avg Week Kyaliwajala-Kira'!N92</f>
        <v>0</v>
      </c>
      <c r="O92" s="15">
        <f t="shared" si="36"/>
        <v>30</v>
      </c>
      <c r="P92" s="15">
        <f t="shared" si="37"/>
        <v>46.5</v>
      </c>
      <c r="R92" s="8"/>
      <c r="T92"/>
    </row>
    <row r="93" spans="2:20" ht="23.1" customHeight="1" x14ac:dyDescent="0.25">
      <c r="B93" s="22" t="s">
        <v>133</v>
      </c>
      <c r="C93" s="48">
        <f>'Avg Week Kira-Kyaliwajala'!C93+'Avg Week Kyaliwajala-Kira'!C93</f>
        <v>13.5</v>
      </c>
      <c r="D93" s="48">
        <f>'Avg Week Kira-Kyaliwajala'!D93+'Avg Week Kyaliwajala-Kira'!D93</f>
        <v>7.5</v>
      </c>
      <c r="E93" s="48">
        <f>'Avg Week Kira-Kyaliwajala'!E93+'Avg Week Kyaliwajala-Kira'!E93</f>
        <v>3.5</v>
      </c>
      <c r="F93" s="48">
        <f>'Avg Week Kira-Kyaliwajala'!F93+'Avg Week Kyaliwajala-Kira'!F93</f>
        <v>2.5</v>
      </c>
      <c r="G93" s="48">
        <f>'Avg Week Kira-Kyaliwajala'!G93+'Avg Week Kyaliwajala-Kira'!G93</f>
        <v>0</v>
      </c>
      <c r="H93" s="48">
        <f>'Avg Week Kira-Kyaliwajala'!H93+'Avg Week Kyaliwajala-Kira'!H93</f>
        <v>0</v>
      </c>
      <c r="I93" s="48">
        <f>'Avg Week Kira-Kyaliwajala'!I93+'Avg Week Kyaliwajala-Kira'!I93</f>
        <v>0</v>
      </c>
      <c r="J93" s="48">
        <f>'Avg Week Kira-Kyaliwajala'!J93+'Avg Week Kyaliwajala-Kira'!J93</f>
        <v>0.5</v>
      </c>
      <c r="K93" s="48">
        <f>'Avg Week Kira-Kyaliwajala'!K93+'Avg Week Kyaliwajala-Kira'!K93</f>
        <v>0</v>
      </c>
      <c r="L93" s="48">
        <f>'Avg Week Kira-Kyaliwajala'!L93+'Avg Week Kyaliwajala-Kira'!L93</f>
        <v>0</v>
      </c>
      <c r="M93" s="48">
        <f>'Avg Week Kira-Kyaliwajala'!M93+'Avg Week Kyaliwajala-Kira'!M93</f>
        <v>25</v>
      </c>
      <c r="N93" s="48">
        <f>'Avg Week Kira-Kyaliwajala'!N93+'Avg Week Kyaliwajala-Kira'!N93</f>
        <v>0</v>
      </c>
      <c r="O93" s="15">
        <f t="shared" si="36"/>
        <v>27.5</v>
      </c>
      <c r="P93" s="15">
        <f t="shared" si="37"/>
        <v>52.5</v>
      </c>
      <c r="R93" s="8"/>
      <c r="T93"/>
    </row>
    <row r="94" spans="2:20" ht="23.1" customHeight="1" x14ac:dyDescent="0.25">
      <c r="B94" s="23" t="s">
        <v>134</v>
      </c>
      <c r="C94" s="48">
        <f>'Avg Week Kira-Kyaliwajala'!C94+'Avg Week Kyaliwajala-Kira'!C94</f>
        <v>11.5</v>
      </c>
      <c r="D94" s="48">
        <f>'Avg Week Kira-Kyaliwajala'!D94+'Avg Week Kyaliwajala-Kira'!D94</f>
        <v>9</v>
      </c>
      <c r="E94" s="48">
        <f>'Avg Week Kira-Kyaliwajala'!E94+'Avg Week Kyaliwajala-Kira'!E94</f>
        <v>2</v>
      </c>
      <c r="F94" s="48">
        <f>'Avg Week Kira-Kyaliwajala'!F94+'Avg Week Kyaliwajala-Kira'!F94</f>
        <v>3</v>
      </c>
      <c r="G94" s="48">
        <f>'Avg Week Kira-Kyaliwajala'!G94+'Avg Week Kyaliwajala-Kira'!G94</f>
        <v>0</v>
      </c>
      <c r="H94" s="48">
        <f>'Avg Week Kira-Kyaliwajala'!H94+'Avg Week Kyaliwajala-Kira'!H94</f>
        <v>0</v>
      </c>
      <c r="I94" s="48">
        <f>'Avg Week Kira-Kyaliwajala'!I94+'Avg Week Kyaliwajala-Kira'!I94</f>
        <v>1</v>
      </c>
      <c r="J94" s="48">
        <f>'Avg Week Kira-Kyaliwajala'!J94+'Avg Week Kyaliwajala-Kira'!J94</f>
        <v>0</v>
      </c>
      <c r="K94" s="48">
        <f>'Avg Week Kira-Kyaliwajala'!K94+'Avg Week Kyaliwajala-Kira'!K94</f>
        <v>0</v>
      </c>
      <c r="L94" s="48">
        <f>'Avg Week Kira-Kyaliwajala'!L94+'Avg Week Kyaliwajala-Kira'!L94</f>
        <v>0</v>
      </c>
      <c r="M94" s="48">
        <f>'Avg Week Kira-Kyaliwajala'!M94+'Avg Week Kyaliwajala-Kira'!M94</f>
        <v>34.5</v>
      </c>
      <c r="N94" s="48">
        <f>'Avg Week Kira-Kyaliwajala'!N94+'Avg Week Kyaliwajala-Kira'!N94</f>
        <v>0</v>
      </c>
      <c r="O94" s="15">
        <f t="shared" si="36"/>
        <v>26.5</v>
      </c>
      <c r="P94" s="15">
        <f t="shared" si="37"/>
        <v>61</v>
      </c>
      <c r="R94" s="8"/>
      <c r="T94"/>
    </row>
    <row r="95" spans="2:20" ht="23.1" customHeight="1" x14ac:dyDescent="0.25">
      <c r="B95" s="22" t="s">
        <v>135</v>
      </c>
      <c r="C95" s="48">
        <f>'Avg Week Kira-Kyaliwajala'!C95+'Avg Week Kyaliwajala-Kira'!C95</f>
        <v>13</v>
      </c>
      <c r="D95" s="48">
        <f>'Avg Week Kira-Kyaliwajala'!D95+'Avg Week Kyaliwajala-Kira'!D95</f>
        <v>5</v>
      </c>
      <c r="E95" s="48">
        <f>'Avg Week Kira-Kyaliwajala'!E95+'Avg Week Kyaliwajala-Kira'!E95</f>
        <v>0</v>
      </c>
      <c r="F95" s="48">
        <f>'Avg Week Kira-Kyaliwajala'!F95+'Avg Week Kyaliwajala-Kira'!F95</f>
        <v>3</v>
      </c>
      <c r="G95" s="48">
        <f>'Avg Week Kira-Kyaliwajala'!G95+'Avg Week Kyaliwajala-Kira'!G95</f>
        <v>0</v>
      </c>
      <c r="H95" s="48">
        <f>'Avg Week Kira-Kyaliwajala'!H95+'Avg Week Kyaliwajala-Kira'!H95</f>
        <v>0</v>
      </c>
      <c r="I95" s="48">
        <f>'Avg Week Kira-Kyaliwajala'!I95+'Avg Week Kyaliwajala-Kira'!I95</f>
        <v>0</v>
      </c>
      <c r="J95" s="48">
        <f>'Avg Week Kira-Kyaliwajala'!J95+'Avg Week Kyaliwajala-Kira'!J95</f>
        <v>0</v>
      </c>
      <c r="K95" s="48">
        <f>'Avg Week Kira-Kyaliwajala'!K95+'Avg Week Kyaliwajala-Kira'!K95</f>
        <v>0</v>
      </c>
      <c r="L95" s="48">
        <f>'Avg Week Kira-Kyaliwajala'!L95+'Avg Week Kyaliwajala-Kira'!L95</f>
        <v>0</v>
      </c>
      <c r="M95" s="48">
        <f>'Avg Week Kira-Kyaliwajala'!M95+'Avg Week Kyaliwajala-Kira'!M95</f>
        <v>16</v>
      </c>
      <c r="N95" s="48">
        <f>'Avg Week Kira-Kyaliwajala'!N95+'Avg Week Kyaliwajala-Kira'!N95</f>
        <v>0</v>
      </c>
      <c r="O95" s="15">
        <f t="shared" si="36"/>
        <v>21</v>
      </c>
      <c r="P95" s="15">
        <f t="shared" si="37"/>
        <v>37</v>
      </c>
      <c r="R95" s="8"/>
      <c r="T95"/>
    </row>
    <row r="96" spans="2:20" ht="23.1" customHeight="1" x14ac:dyDescent="0.25">
      <c r="B96" s="24" t="s">
        <v>136</v>
      </c>
      <c r="C96" s="48">
        <f>'Avg Week Kira-Kyaliwajala'!C96+'Avg Week Kyaliwajala-Kira'!C96</f>
        <v>13.5</v>
      </c>
      <c r="D96" s="48">
        <f>'Avg Week Kira-Kyaliwajala'!D96+'Avg Week Kyaliwajala-Kira'!D96</f>
        <v>8.5</v>
      </c>
      <c r="E96" s="48">
        <f>'Avg Week Kira-Kyaliwajala'!E96+'Avg Week Kyaliwajala-Kira'!E96</f>
        <v>2</v>
      </c>
      <c r="F96" s="48">
        <f>'Avg Week Kira-Kyaliwajala'!F96+'Avg Week Kyaliwajala-Kira'!F96</f>
        <v>1.5</v>
      </c>
      <c r="G96" s="48">
        <f>'Avg Week Kira-Kyaliwajala'!G96+'Avg Week Kyaliwajala-Kira'!G96</f>
        <v>0</v>
      </c>
      <c r="H96" s="48">
        <f>'Avg Week Kira-Kyaliwajala'!H96+'Avg Week Kyaliwajala-Kira'!H96</f>
        <v>0</v>
      </c>
      <c r="I96" s="48">
        <f>'Avg Week Kira-Kyaliwajala'!I96+'Avg Week Kyaliwajala-Kira'!I96</f>
        <v>1</v>
      </c>
      <c r="J96" s="48">
        <f>'Avg Week Kira-Kyaliwajala'!J96+'Avg Week Kyaliwajala-Kira'!J96</f>
        <v>0.5</v>
      </c>
      <c r="K96" s="48">
        <f>'Avg Week Kira-Kyaliwajala'!K96+'Avg Week Kyaliwajala-Kira'!K96</f>
        <v>0</v>
      </c>
      <c r="L96" s="48">
        <f>'Avg Week Kira-Kyaliwajala'!L96+'Avg Week Kyaliwajala-Kira'!L96</f>
        <v>0</v>
      </c>
      <c r="M96" s="48">
        <f>'Avg Week Kira-Kyaliwajala'!M96+'Avg Week Kyaliwajala-Kira'!M96</f>
        <v>21</v>
      </c>
      <c r="N96" s="48">
        <f>'Avg Week Kira-Kyaliwajala'!N96+'Avg Week Kyaliwajala-Kira'!N96</f>
        <v>0</v>
      </c>
      <c r="O96" s="15">
        <f t="shared" si="36"/>
        <v>27</v>
      </c>
      <c r="P96" s="15">
        <f t="shared" si="37"/>
        <v>48</v>
      </c>
      <c r="R96" s="8"/>
      <c r="T96"/>
    </row>
    <row r="97" spans="2:20" ht="23.1" customHeight="1" x14ac:dyDescent="0.25">
      <c r="B97" s="22" t="s">
        <v>137</v>
      </c>
      <c r="C97" s="48">
        <f>'Avg Week Kira-Kyaliwajala'!C97+'Avg Week Kyaliwajala-Kira'!C97</f>
        <v>16</v>
      </c>
      <c r="D97" s="48">
        <f>'Avg Week Kira-Kyaliwajala'!D97+'Avg Week Kyaliwajala-Kira'!D97</f>
        <v>8.5</v>
      </c>
      <c r="E97" s="48">
        <f>'Avg Week Kira-Kyaliwajala'!E97+'Avg Week Kyaliwajala-Kira'!E97</f>
        <v>1.5</v>
      </c>
      <c r="F97" s="48">
        <f>'Avg Week Kira-Kyaliwajala'!F97+'Avg Week Kyaliwajala-Kira'!F97</f>
        <v>3.5</v>
      </c>
      <c r="G97" s="48">
        <f>'Avg Week Kira-Kyaliwajala'!G97+'Avg Week Kyaliwajala-Kira'!G97</f>
        <v>0</v>
      </c>
      <c r="H97" s="48">
        <f>'Avg Week Kira-Kyaliwajala'!H97+'Avg Week Kyaliwajala-Kira'!H97</f>
        <v>0</v>
      </c>
      <c r="I97" s="48">
        <f>'Avg Week Kira-Kyaliwajala'!I97+'Avg Week Kyaliwajala-Kira'!I97</f>
        <v>0.5</v>
      </c>
      <c r="J97" s="48">
        <f>'Avg Week Kira-Kyaliwajala'!J97+'Avg Week Kyaliwajala-Kira'!J97</f>
        <v>0</v>
      </c>
      <c r="K97" s="48">
        <f>'Avg Week Kira-Kyaliwajala'!K97+'Avg Week Kyaliwajala-Kira'!K97</f>
        <v>0</v>
      </c>
      <c r="L97" s="48">
        <f>'Avg Week Kira-Kyaliwajala'!L97+'Avg Week Kyaliwajala-Kira'!L97</f>
        <v>0</v>
      </c>
      <c r="M97" s="48">
        <f>'Avg Week Kira-Kyaliwajala'!M97+'Avg Week Kyaliwajala-Kira'!M97</f>
        <v>32</v>
      </c>
      <c r="N97" s="48">
        <f>'Avg Week Kira-Kyaliwajala'!N97+'Avg Week Kyaliwajala-Kira'!N97</f>
        <v>0</v>
      </c>
      <c r="O97" s="15">
        <f t="shared" si="36"/>
        <v>30</v>
      </c>
      <c r="P97" s="15">
        <f t="shared" si="37"/>
        <v>62</v>
      </c>
      <c r="R97" s="8"/>
      <c r="T97"/>
    </row>
    <row r="98" spans="2:20" ht="23.1" customHeight="1" x14ac:dyDescent="0.25">
      <c r="B98" s="23" t="s">
        <v>138</v>
      </c>
      <c r="C98" s="48">
        <f>'Avg Week Kira-Kyaliwajala'!C98+'Avg Week Kyaliwajala-Kira'!C98</f>
        <v>24</v>
      </c>
      <c r="D98" s="48">
        <f>'Avg Week Kira-Kyaliwajala'!D98+'Avg Week Kyaliwajala-Kira'!D98</f>
        <v>13</v>
      </c>
      <c r="E98" s="48">
        <f>'Avg Week Kira-Kyaliwajala'!E98+'Avg Week Kyaliwajala-Kira'!E98</f>
        <v>1</v>
      </c>
      <c r="F98" s="48">
        <f>'Avg Week Kira-Kyaliwajala'!F98+'Avg Week Kyaliwajala-Kira'!F98</f>
        <v>3</v>
      </c>
      <c r="G98" s="48">
        <f>'Avg Week Kira-Kyaliwajala'!G98+'Avg Week Kyaliwajala-Kira'!G98</f>
        <v>0</v>
      </c>
      <c r="H98" s="48">
        <f>'Avg Week Kira-Kyaliwajala'!H98+'Avg Week Kyaliwajala-Kira'!H98</f>
        <v>0</v>
      </c>
      <c r="I98" s="48">
        <f>'Avg Week Kira-Kyaliwajala'!I98+'Avg Week Kyaliwajala-Kira'!I98</f>
        <v>0.5</v>
      </c>
      <c r="J98" s="48">
        <f>'Avg Week Kira-Kyaliwajala'!J98+'Avg Week Kyaliwajala-Kira'!J98</f>
        <v>0.5</v>
      </c>
      <c r="K98" s="48">
        <f>'Avg Week Kira-Kyaliwajala'!K98+'Avg Week Kyaliwajala-Kira'!K98</f>
        <v>1</v>
      </c>
      <c r="L98" s="48">
        <f>'Avg Week Kira-Kyaliwajala'!L98+'Avg Week Kyaliwajala-Kira'!L98</f>
        <v>0</v>
      </c>
      <c r="M98" s="48">
        <f>'Avg Week Kira-Kyaliwajala'!M98+'Avg Week Kyaliwajala-Kira'!M98</f>
        <v>22</v>
      </c>
      <c r="N98" s="48">
        <f>'Avg Week Kira-Kyaliwajala'!N98+'Avg Week Kyaliwajala-Kira'!N98</f>
        <v>0</v>
      </c>
      <c r="O98" s="15">
        <f t="shared" si="36"/>
        <v>43</v>
      </c>
      <c r="P98" s="15">
        <f t="shared" si="37"/>
        <v>65</v>
      </c>
      <c r="R98" s="8"/>
      <c r="T98"/>
    </row>
    <row r="99" spans="2:20" ht="23.1" customHeight="1" x14ac:dyDescent="0.25">
      <c r="B99" s="22" t="s">
        <v>139</v>
      </c>
      <c r="C99" s="48">
        <f>'Avg Week Kira-Kyaliwajala'!C99+'Avg Week Kyaliwajala-Kira'!C99</f>
        <v>24.5</v>
      </c>
      <c r="D99" s="48">
        <f>'Avg Week Kira-Kyaliwajala'!D99+'Avg Week Kyaliwajala-Kira'!D99</f>
        <v>21.5</v>
      </c>
      <c r="E99" s="48">
        <f>'Avg Week Kira-Kyaliwajala'!E99+'Avg Week Kyaliwajala-Kira'!E99</f>
        <v>3.5</v>
      </c>
      <c r="F99" s="48">
        <f>'Avg Week Kira-Kyaliwajala'!F99+'Avg Week Kyaliwajala-Kira'!F99</f>
        <v>3.5</v>
      </c>
      <c r="G99" s="48">
        <f>'Avg Week Kira-Kyaliwajala'!G99+'Avg Week Kyaliwajala-Kira'!G99</f>
        <v>0</v>
      </c>
      <c r="H99" s="48">
        <f>'Avg Week Kira-Kyaliwajala'!H99+'Avg Week Kyaliwajala-Kira'!H99</f>
        <v>0</v>
      </c>
      <c r="I99" s="48">
        <f>'Avg Week Kira-Kyaliwajala'!I99+'Avg Week Kyaliwajala-Kira'!I99</f>
        <v>0</v>
      </c>
      <c r="J99" s="48">
        <f>'Avg Week Kira-Kyaliwajala'!J99+'Avg Week Kyaliwajala-Kira'!J99</f>
        <v>0.5</v>
      </c>
      <c r="K99" s="48">
        <f>'Avg Week Kira-Kyaliwajala'!K99+'Avg Week Kyaliwajala-Kira'!K99</f>
        <v>0.5</v>
      </c>
      <c r="L99" s="48">
        <f>'Avg Week Kira-Kyaliwajala'!L99+'Avg Week Kyaliwajala-Kira'!L99</f>
        <v>0</v>
      </c>
      <c r="M99" s="48">
        <f>'Avg Week Kira-Kyaliwajala'!M99+'Avg Week Kyaliwajala-Kira'!M99</f>
        <v>30.5</v>
      </c>
      <c r="N99" s="48">
        <f>'Avg Week Kira-Kyaliwajala'!N99+'Avg Week Kyaliwajala-Kira'!N99</f>
        <v>0</v>
      </c>
      <c r="O99" s="15">
        <f t="shared" si="36"/>
        <v>54</v>
      </c>
      <c r="P99" s="15">
        <f t="shared" si="37"/>
        <v>84.5</v>
      </c>
      <c r="R99" s="8"/>
      <c r="T99"/>
    </row>
    <row r="100" spans="2:20" ht="23.1" customHeight="1" x14ac:dyDescent="0.25">
      <c r="B100" s="24" t="s">
        <v>140</v>
      </c>
      <c r="C100" s="48">
        <f>'Avg Week Kira-Kyaliwajala'!C100+'Avg Week Kyaliwajala-Kira'!C100</f>
        <v>26</v>
      </c>
      <c r="D100" s="48">
        <f>'Avg Week Kira-Kyaliwajala'!D100+'Avg Week Kyaliwajala-Kira'!D100</f>
        <v>25.5</v>
      </c>
      <c r="E100" s="48">
        <f>'Avg Week Kira-Kyaliwajala'!E100+'Avg Week Kyaliwajala-Kira'!E100</f>
        <v>5</v>
      </c>
      <c r="F100" s="48">
        <f>'Avg Week Kira-Kyaliwajala'!F100+'Avg Week Kyaliwajala-Kira'!F100</f>
        <v>2.5</v>
      </c>
      <c r="G100" s="48">
        <f>'Avg Week Kira-Kyaliwajala'!G100+'Avg Week Kyaliwajala-Kira'!G100</f>
        <v>0</v>
      </c>
      <c r="H100" s="48">
        <f>'Avg Week Kira-Kyaliwajala'!H100+'Avg Week Kyaliwajala-Kira'!H100</f>
        <v>0</v>
      </c>
      <c r="I100" s="48">
        <f>'Avg Week Kira-Kyaliwajala'!I100+'Avg Week Kyaliwajala-Kira'!I100</f>
        <v>1.5</v>
      </c>
      <c r="J100" s="48">
        <f>'Avg Week Kira-Kyaliwajala'!J100+'Avg Week Kyaliwajala-Kira'!J100</f>
        <v>0</v>
      </c>
      <c r="K100" s="48">
        <f>'Avg Week Kira-Kyaliwajala'!K100+'Avg Week Kyaliwajala-Kira'!K100</f>
        <v>0</v>
      </c>
      <c r="L100" s="48">
        <f>'Avg Week Kira-Kyaliwajala'!L100+'Avg Week Kyaliwajala-Kira'!L100</f>
        <v>0</v>
      </c>
      <c r="M100" s="48">
        <f>'Avg Week Kira-Kyaliwajala'!M100+'Avg Week Kyaliwajala-Kira'!M100</f>
        <v>36</v>
      </c>
      <c r="N100" s="48">
        <f>'Avg Week Kira-Kyaliwajala'!N100+'Avg Week Kyaliwajala-Kira'!N100</f>
        <v>0</v>
      </c>
      <c r="O100" s="15">
        <f t="shared" si="36"/>
        <v>60.5</v>
      </c>
      <c r="P100" s="15">
        <f t="shared" si="37"/>
        <v>96.5</v>
      </c>
      <c r="R100" s="8"/>
      <c r="T100"/>
    </row>
    <row r="101" spans="2:20" ht="23.1" customHeight="1" x14ac:dyDescent="0.25">
      <c r="B101" s="22" t="s">
        <v>141</v>
      </c>
      <c r="C101" s="48">
        <f>'Avg Week Kira-Kyaliwajala'!C101+'Avg Week Kyaliwajala-Kira'!C101</f>
        <v>24</v>
      </c>
      <c r="D101" s="48">
        <f>'Avg Week Kira-Kyaliwajala'!D101+'Avg Week Kyaliwajala-Kira'!D101</f>
        <v>19</v>
      </c>
      <c r="E101" s="48">
        <f>'Avg Week Kira-Kyaliwajala'!E101+'Avg Week Kyaliwajala-Kira'!E101</f>
        <v>4</v>
      </c>
      <c r="F101" s="48">
        <f>'Avg Week Kira-Kyaliwajala'!F101+'Avg Week Kyaliwajala-Kira'!F101</f>
        <v>5.5</v>
      </c>
      <c r="G101" s="48">
        <f>'Avg Week Kira-Kyaliwajala'!G101+'Avg Week Kyaliwajala-Kira'!G101</f>
        <v>0</v>
      </c>
      <c r="H101" s="48">
        <f>'Avg Week Kira-Kyaliwajala'!H101+'Avg Week Kyaliwajala-Kira'!H101</f>
        <v>0</v>
      </c>
      <c r="I101" s="48">
        <f>'Avg Week Kira-Kyaliwajala'!I101+'Avg Week Kyaliwajala-Kira'!I101</f>
        <v>0.5</v>
      </c>
      <c r="J101" s="48">
        <f>'Avg Week Kira-Kyaliwajala'!J101+'Avg Week Kyaliwajala-Kira'!J101</f>
        <v>2.5</v>
      </c>
      <c r="K101" s="48">
        <f>'Avg Week Kira-Kyaliwajala'!K101+'Avg Week Kyaliwajala-Kira'!K101</f>
        <v>0</v>
      </c>
      <c r="L101" s="48">
        <f>'Avg Week Kira-Kyaliwajala'!L101+'Avg Week Kyaliwajala-Kira'!L101</f>
        <v>0</v>
      </c>
      <c r="M101" s="48">
        <f>'Avg Week Kira-Kyaliwajala'!M101+'Avg Week Kyaliwajala-Kira'!M101</f>
        <v>29</v>
      </c>
      <c r="N101" s="48">
        <f>'Avg Week Kira-Kyaliwajala'!N101+'Avg Week Kyaliwajala-Kira'!N101</f>
        <v>0</v>
      </c>
      <c r="O101" s="15">
        <f t="shared" si="36"/>
        <v>55.5</v>
      </c>
      <c r="P101" s="15">
        <f t="shared" si="37"/>
        <v>84.5</v>
      </c>
      <c r="R101" s="8"/>
      <c r="T101"/>
    </row>
    <row r="102" spans="2:20" ht="23.1" customHeight="1" x14ac:dyDescent="0.25">
      <c r="B102" s="23" t="s">
        <v>142</v>
      </c>
      <c r="C102" s="48">
        <f>'Avg Week Kira-Kyaliwajala'!C102+'Avg Week Kyaliwajala-Kira'!C102</f>
        <v>45</v>
      </c>
      <c r="D102" s="48">
        <f>'Avg Week Kira-Kyaliwajala'!D102+'Avg Week Kyaliwajala-Kira'!D102</f>
        <v>44</v>
      </c>
      <c r="E102" s="48">
        <f>'Avg Week Kira-Kyaliwajala'!E102+'Avg Week Kyaliwajala-Kira'!E102</f>
        <v>8.5</v>
      </c>
      <c r="F102" s="48">
        <f>'Avg Week Kira-Kyaliwajala'!F102+'Avg Week Kyaliwajala-Kira'!F102</f>
        <v>13</v>
      </c>
      <c r="G102" s="48">
        <f>'Avg Week Kira-Kyaliwajala'!G102+'Avg Week Kyaliwajala-Kira'!G102</f>
        <v>0.5</v>
      </c>
      <c r="H102" s="48">
        <f>'Avg Week Kira-Kyaliwajala'!H102+'Avg Week Kyaliwajala-Kira'!H102</f>
        <v>1</v>
      </c>
      <c r="I102" s="48">
        <f>'Avg Week Kira-Kyaliwajala'!I102+'Avg Week Kyaliwajala-Kira'!I102</f>
        <v>4.5</v>
      </c>
      <c r="J102" s="48">
        <f>'Avg Week Kira-Kyaliwajala'!J102+'Avg Week Kyaliwajala-Kira'!J102</f>
        <v>0</v>
      </c>
      <c r="K102" s="48">
        <f>'Avg Week Kira-Kyaliwajala'!K102+'Avg Week Kyaliwajala-Kira'!K102</f>
        <v>0</v>
      </c>
      <c r="L102" s="48">
        <f>'Avg Week Kira-Kyaliwajala'!L102+'Avg Week Kyaliwajala-Kira'!L102</f>
        <v>0</v>
      </c>
      <c r="M102" s="48">
        <f>'Avg Week Kira-Kyaliwajala'!M102+'Avg Week Kyaliwajala-Kira'!M102</f>
        <v>20</v>
      </c>
      <c r="N102" s="48">
        <f>'Avg Week Kira-Kyaliwajala'!N102+'Avg Week Kyaliwajala-Kira'!N102</f>
        <v>0</v>
      </c>
      <c r="O102" s="15">
        <f t="shared" si="36"/>
        <v>116.5</v>
      </c>
      <c r="P102" s="15">
        <f t="shared" si="37"/>
        <v>136.5</v>
      </c>
      <c r="R102" s="8"/>
      <c r="T102"/>
    </row>
    <row r="103" spans="2:20" ht="23.1" customHeight="1" x14ac:dyDescent="0.25">
      <c r="B103" s="22" t="s">
        <v>143</v>
      </c>
      <c r="C103" s="48">
        <f>'Avg Week Kira-Kyaliwajala'!C103+'Avg Week Kyaliwajala-Kira'!C103</f>
        <v>27.5</v>
      </c>
      <c r="D103" s="48">
        <f>'Avg Week Kira-Kyaliwajala'!D103+'Avg Week Kyaliwajala-Kira'!D103</f>
        <v>34</v>
      </c>
      <c r="E103" s="48">
        <f>'Avg Week Kira-Kyaliwajala'!E103+'Avg Week Kyaliwajala-Kira'!E103</f>
        <v>7</v>
      </c>
      <c r="F103" s="48">
        <f>'Avg Week Kira-Kyaliwajala'!F103+'Avg Week Kyaliwajala-Kira'!F103</f>
        <v>20.5</v>
      </c>
      <c r="G103" s="48">
        <f>'Avg Week Kira-Kyaliwajala'!G103+'Avg Week Kyaliwajala-Kira'!G103</f>
        <v>1.5</v>
      </c>
      <c r="H103" s="48">
        <f>'Avg Week Kira-Kyaliwajala'!H103+'Avg Week Kyaliwajala-Kira'!H103</f>
        <v>0.5</v>
      </c>
      <c r="I103" s="48">
        <f>'Avg Week Kira-Kyaliwajala'!I103+'Avg Week Kyaliwajala-Kira'!I103</f>
        <v>3</v>
      </c>
      <c r="J103" s="48">
        <f>'Avg Week Kira-Kyaliwajala'!J103+'Avg Week Kyaliwajala-Kira'!J103</f>
        <v>0.5</v>
      </c>
      <c r="K103" s="48">
        <f>'Avg Week Kira-Kyaliwajala'!K103+'Avg Week Kyaliwajala-Kira'!K103</f>
        <v>0</v>
      </c>
      <c r="L103" s="48">
        <f>'Avg Week Kira-Kyaliwajala'!L103+'Avg Week Kyaliwajala-Kira'!L103</f>
        <v>0</v>
      </c>
      <c r="M103" s="48">
        <f>'Avg Week Kira-Kyaliwajala'!M103+'Avg Week Kyaliwajala-Kira'!M103</f>
        <v>31</v>
      </c>
      <c r="N103" s="48">
        <f>'Avg Week Kira-Kyaliwajala'!N103+'Avg Week Kyaliwajala-Kira'!N103</f>
        <v>0</v>
      </c>
      <c r="O103" s="15">
        <f t="shared" si="36"/>
        <v>94.5</v>
      </c>
      <c r="P103" s="15">
        <f t="shared" si="37"/>
        <v>125.5</v>
      </c>
      <c r="R103" s="8"/>
      <c r="T103"/>
    </row>
    <row r="104" spans="2:20" ht="23.1" customHeight="1" x14ac:dyDescent="0.25">
      <c r="B104" s="24" t="s">
        <v>144</v>
      </c>
      <c r="C104" s="48">
        <f>'Avg Week Kira-Kyaliwajala'!C104+'Avg Week Kyaliwajala-Kira'!C104</f>
        <v>50.5</v>
      </c>
      <c r="D104" s="48">
        <f>'Avg Week Kira-Kyaliwajala'!D104+'Avg Week Kyaliwajala-Kira'!D104</f>
        <v>37.5</v>
      </c>
      <c r="E104" s="48">
        <f>'Avg Week Kira-Kyaliwajala'!E104+'Avg Week Kyaliwajala-Kira'!E104</f>
        <v>8</v>
      </c>
      <c r="F104" s="48">
        <f>'Avg Week Kira-Kyaliwajala'!F104+'Avg Week Kyaliwajala-Kira'!F104</f>
        <v>12.5</v>
      </c>
      <c r="G104" s="48">
        <f>'Avg Week Kira-Kyaliwajala'!G104+'Avg Week Kyaliwajala-Kira'!G104</f>
        <v>0</v>
      </c>
      <c r="H104" s="48">
        <f>'Avg Week Kira-Kyaliwajala'!H104+'Avg Week Kyaliwajala-Kira'!H104</f>
        <v>0</v>
      </c>
      <c r="I104" s="48">
        <f>'Avg Week Kira-Kyaliwajala'!I104+'Avg Week Kyaliwajala-Kira'!I104</f>
        <v>2</v>
      </c>
      <c r="J104" s="48">
        <f>'Avg Week Kira-Kyaliwajala'!J104+'Avg Week Kyaliwajala-Kira'!J104</f>
        <v>1</v>
      </c>
      <c r="K104" s="48">
        <f>'Avg Week Kira-Kyaliwajala'!K104+'Avg Week Kyaliwajala-Kira'!K104</f>
        <v>0</v>
      </c>
      <c r="L104" s="48">
        <f>'Avg Week Kira-Kyaliwajala'!L104+'Avg Week Kyaliwajala-Kira'!L104</f>
        <v>0</v>
      </c>
      <c r="M104" s="48">
        <f>'Avg Week Kira-Kyaliwajala'!M104+'Avg Week Kyaliwajala-Kira'!M104</f>
        <v>45</v>
      </c>
      <c r="N104" s="48">
        <f>'Avg Week Kira-Kyaliwajala'!N104+'Avg Week Kyaliwajala-Kira'!N104</f>
        <v>0</v>
      </c>
      <c r="O104" s="15">
        <f t="shared" si="36"/>
        <v>111.5</v>
      </c>
      <c r="P104" s="15">
        <f t="shared" si="37"/>
        <v>156.5</v>
      </c>
      <c r="R104" s="8"/>
      <c r="T104"/>
    </row>
    <row r="105" spans="2:20" ht="23.1" customHeight="1" x14ac:dyDescent="0.25">
      <c r="B105" s="22" t="s">
        <v>145</v>
      </c>
      <c r="C105" s="48">
        <f>'Avg Week Kira-Kyaliwajala'!C105+'Avg Week Kyaliwajala-Kira'!C105</f>
        <v>42.5</v>
      </c>
      <c r="D105" s="48">
        <f>'Avg Week Kira-Kyaliwajala'!D105+'Avg Week Kyaliwajala-Kira'!D105</f>
        <v>43.5</v>
      </c>
      <c r="E105" s="48">
        <f>'Avg Week Kira-Kyaliwajala'!E105+'Avg Week Kyaliwajala-Kira'!E105</f>
        <v>7.5</v>
      </c>
      <c r="F105" s="48">
        <f>'Avg Week Kira-Kyaliwajala'!F105+'Avg Week Kyaliwajala-Kira'!F105</f>
        <v>9.5</v>
      </c>
      <c r="G105" s="48">
        <f>'Avg Week Kira-Kyaliwajala'!G105+'Avg Week Kyaliwajala-Kira'!G105</f>
        <v>0</v>
      </c>
      <c r="H105" s="48">
        <f>'Avg Week Kira-Kyaliwajala'!H105+'Avg Week Kyaliwajala-Kira'!H105</f>
        <v>0</v>
      </c>
      <c r="I105" s="48">
        <f>'Avg Week Kira-Kyaliwajala'!I105+'Avg Week Kyaliwajala-Kira'!I105</f>
        <v>2</v>
      </c>
      <c r="J105" s="48">
        <f>'Avg Week Kira-Kyaliwajala'!J105+'Avg Week Kyaliwajala-Kira'!J105</f>
        <v>0.5</v>
      </c>
      <c r="K105" s="48">
        <f>'Avg Week Kira-Kyaliwajala'!K105+'Avg Week Kyaliwajala-Kira'!K105</f>
        <v>0</v>
      </c>
      <c r="L105" s="48">
        <f>'Avg Week Kira-Kyaliwajala'!L105+'Avg Week Kyaliwajala-Kira'!L105</f>
        <v>0</v>
      </c>
      <c r="M105" s="48">
        <f>'Avg Week Kira-Kyaliwajala'!M105+'Avg Week Kyaliwajala-Kira'!M105</f>
        <v>69</v>
      </c>
      <c r="N105" s="48">
        <f>'Avg Week Kira-Kyaliwajala'!N105+'Avg Week Kyaliwajala-Kira'!N105</f>
        <v>0</v>
      </c>
      <c r="O105" s="15">
        <f t="shared" si="36"/>
        <v>105.5</v>
      </c>
      <c r="P105" s="15">
        <f t="shared" si="37"/>
        <v>174.5</v>
      </c>
      <c r="R105" s="8"/>
      <c r="T105"/>
    </row>
    <row r="106" spans="2:20" ht="23.1" customHeight="1" x14ac:dyDescent="0.25">
      <c r="B106" s="25" t="s">
        <v>18</v>
      </c>
      <c r="C106" s="16">
        <f>SUM(C10:C105)</f>
        <v>4996</v>
      </c>
      <c r="D106" s="16">
        <f t="shared" ref="D106:O106" si="38">SUM(D10:D105)</f>
        <v>3371.4761904761899</v>
      </c>
      <c r="E106" s="16">
        <f t="shared" si="38"/>
        <v>860.857142857143</v>
      </c>
      <c r="F106" s="16">
        <f t="shared" si="38"/>
        <v>1185.2857142857142</v>
      </c>
      <c r="G106" s="16">
        <f t="shared" si="38"/>
        <v>39.714285714285715</v>
      </c>
      <c r="H106" s="16">
        <f t="shared" si="38"/>
        <v>22.642857142857146</v>
      </c>
      <c r="I106" s="16">
        <f t="shared" si="38"/>
        <v>617.14285714285711</v>
      </c>
      <c r="J106" s="16">
        <f t="shared" si="38"/>
        <v>188</v>
      </c>
      <c r="K106" s="16">
        <f t="shared" si="38"/>
        <v>77.785714285714278</v>
      </c>
      <c r="L106" s="16">
        <f t="shared" si="38"/>
        <v>21.142857142857135</v>
      </c>
      <c r="M106" s="16">
        <f t="shared" si="38"/>
        <v>9811.7857142857138</v>
      </c>
      <c r="N106" s="16">
        <f t="shared" si="38"/>
        <v>1.6428571428571426</v>
      </c>
      <c r="O106" s="16">
        <f t="shared" si="38"/>
        <v>11381.690476190473</v>
      </c>
      <c r="P106" s="16">
        <f>SUM(P10:P105)</f>
        <v>21193.476190476191</v>
      </c>
      <c r="R106" s="8"/>
      <c r="T106"/>
    </row>
    <row r="107" spans="2:20" ht="23.1" customHeight="1" x14ac:dyDescent="0.25">
      <c r="B107" s="25" t="s">
        <v>93</v>
      </c>
      <c r="C107" s="42">
        <f t="shared" ref="C107:N107" si="39">C106/$P$106</f>
        <v>0.23573291871038482</v>
      </c>
      <c r="D107" s="42">
        <f t="shared" si="39"/>
        <v>0.15908084922808677</v>
      </c>
      <c r="E107" s="42">
        <f t="shared" si="39"/>
        <v>4.0618968550519823E-2</v>
      </c>
      <c r="F107" s="42">
        <f t="shared" si="39"/>
        <v>5.5926913717833204E-2</v>
      </c>
      <c r="G107" s="42">
        <f t="shared" si="39"/>
        <v>1.8738920107939775E-3</v>
      </c>
      <c r="H107" s="42">
        <f t="shared" si="39"/>
        <v>1.0683880709023218E-3</v>
      </c>
      <c r="I107" s="42">
        <f t="shared" si="39"/>
        <v>2.9119472973489144E-2</v>
      </c>
      <c r="J107" s="42">
        <f t="shared" si="39"/>
        <v>8.8706542669240076E-3</v>
      </c>
      <c r="K107" s="42">
        <f t="shared" si="39"/>
        <v>3.6702669060335274E-3</v>
      </c>
      <c r="L107" s="42">
        <f t="shared" si="39"/>
        <v>9.9761157409175745E-4</v>
      </c>
      <c r="M107" s="42">
        <f t="shared" si="39"/>
        <v>0.46296254687538613</v>
      </c>
      <c r="N107" s="42">
        <f t="shared" si="39"/>
        <v>7.7517115554427108E-5</v>
      </c>
      <c r="R107" s="8"/>
      <c r="T107"/>
    </row>
    <row r="108" spans="2:20" ht="23.1" customHeight="1" x14ac:dyDescent="0.25">
      <c r="B108" s="41" t="s">
        <v>94</v>
      </c>
      <c r="C108" s="43">
        <f>C106/$O$106</f>
        <v>0.43895061198959912</v>
      </c>
      <c r="D108" s="43">
        <f t="shared" ref="D108:N108" si="40">D106/$O$106</f>
        <v>0.29621928284985705</v>
      </c>
      <c r="E108" s="43">
        <f t="shared" si="40"/>
        <v>7.5635262148270752E-2</v>
      </c>
      <c r="F108" s="43">
        <f t="shared" si="40"/>
        <v>0.104139689685397</v>
      </c>
      <c r="G108" s="43">
        <f t="shared" si="40"/>
        <v>3.4893134545667549E-3</v>
      </c>
      <c r="H108" s="43">
        <f t="shared" si="40"/>
        <v>1.9894107285929161E-3</v>
      </c>
      <c r="I108" s="43">
        <f t="shared" si="40"/>
        <v>5.4222424905497772E-2</v>
      </c>
      <c r="J108" s="43">
        <f t="shared" si="40"/>
        <v>1.6517757216582191E-2</v>
      </c>
      <c r="K108" s="43">
        <f t="shared" si="40"/>
        <v>6.8342848057971143E-3</v>
      </c>
      <c r="L108" s="43">
        <f t="shared" si="40"/>
        <v>1.8576201125031638E-3</v>
      </c>
      <c r="M108" s="43"/>
      <c r="N108" s="43">
        <f t="shared" si="40"/>
        <v>1.443421033363945E-4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HeadingPairs>
  <TitlesOfParts>
    <vt:vector size="51" baseType="lpstr">
      <vt:lpstr>23.09 Kira-Kyaliwalla</vt:lpstr>
      <vt:lpstr>23.09 Kyaliwajalla-Kira</vt:lpstr>
      <vt:lpstr>24.09 Kira-Kyaliwajalla</vt:lpstr>
      <vt:lpstr>24.09 Kyaliwajalla-Kira</vt:lpstr>
      <vt:lpstr>25.09 Kira-Kyaliwajalla</vt:lpstr>
      <vt:lpstr>25.09 Kyaliwajala-Kira</vt:lpstr>
      <vt:lpstr>26.09 KIRA-KYALIWAJALA-24h</vt:lpstr>
      <vt:lpstr>26.09 KYALIWAJALA-KIRA-24h</vt:lpstr>
      <vt:lpstr>27.09 Kira-Kyaliwajala</vt:lpstr>
      <vt:lpstr>27.09 Kyaliwajala-Kira</vt:lpstr>
      <vt:lpstr>28.09 KIRA-KYALIWAJALA-24h </vt:lpstr>
      <vt:lpstr>28.09 KYALIWAJALA-KIRA-24h</vt:lpstr>
      <vt:lpstr>29.09 Kira-Kyaliwajala</vt:lpstr>
      <vt:lpstr>29.09 Kyaliwajala-Kira</vt:lpstr>
      <vt:lpstr>Avg Week Kira-Kyaliwajala</vt:lpstr>
      <vt:lpstr>Avg Week Kyaliwajala-Kira</vt:lpstr>
      <vt:lpstr>Avg Week Kira-Kyaliwajala-2Dir</vt:lpstr>
      <vt:lpstr>'23.09 Kira-Kyaliwalla'!Print_Area</vt:lpstr>
      <vt:lpstr>'23.09 Kyaliwajalla-Kira'!Print_Area</vt:lpstr>
      <vt:lpstr>'24.09 Kira-Kyaliwajalla'!Print_Area</vt:lpstr>
      <vt:lpstr>'24.09 Kyaliwajalla-Kira'!Print_Area</vt:lpstr>
      <vt:lpstr>'25.09 Kira-Kyaliwajalla'!Print_Area</vt:lpstr>
      <vt:lpstr>'25.09 Kyaliwajala-Kira'!Print_Area</vt:lpstr>
      <vt:lpstr>'26.09 KIRA-KYALIWAJALA-24h'!Print_Area</vt:lpstr>
      <vt:lpstr>'26.09 KYALIWAJALA-KIRA-24h'!Print_Area</vt:lpstr>
      <vt:lpstr>'27.09 Kira-Kyaliwajala'!Print_Area</vt:lpstr>
      <vt:lpstr>'27.09 Kyaliwajala-Kira'!Print_Area</vt:lpstr>
      <vt:lpstr>'28.09 KIRA-KYALIWAJALA-24h '!Print_Area</vt:lpstr>
      <vt:lpstr>'28.09 KYALIWAJALA-KIRA-24h'!Print_Area</vt:lpstr>
      <vt:lpstr>'29.09 Kira-Kyaliwajala'!Print_Area</vt:lpstr>
      <vt:lpstr>'29.09 Kyaliwajala-Kira'!Print_Area</vt:lpstr>
      <vt:lpstr>'Avg Week Kira-Kyaliwajala'!Print_Area</vt:lpstr>
      <vt:lpstr>'Avg Week Kira-Kyaliwajala-2Dir'!Print_Area</vt:lpstr>
      <vt:lpstr>'Avg Week Kyaliwajala-Kira'!Print_Area</vt:lpstr>
      <vt:lpstr>'23.09 Kira-Kyaliwalla'!Print_Titles</vt:lpstr>
      <vt:lpstr>'23.09 Kyaliwajalla-Kira'!Print_Titles</vt:lpstr>
      <vt:lpstr>'24.09 Kira-Kyaliwajalla'!Print_Titles</vt:lpstr>
      <vt:lpstr>'24.09 Kyaliwajalla-Kira'!Print_Titles</vt:lpstr>
      <vt:lpstr>'25.09 Kira-Kyaliwajalla'!Print_Titles</vt:lpstr>
      <vt:lpstr>'25.09 Kyaliwajala-Kira'!Print_Titles</vt:lpstr>
      <vt:lpstr>'26.09 KIRA-KYALIWAJALA-24h'!Print_Titles</vt:lpstr>
      <vt:lpstr>'26.09 KYALIWAJALA-KIRA-24h'!Print_Titles</vt:lpstr>
      <vt:lpstr>'27.09 Kira-Kyaliwajala'!Print_Titles</vt:lpstr>
      <vt:lpstr>'27.09 Kyaliwajala-Kira'!Print_Titles</vt:lpstr>
      <vt:lpstr>'28.09 KIRA-KYALIWAJALA-24h '!Print_Titles</vt:lpstr>
      <vt:lpstr>'28.09 KYALIWAJALA-KIRA-24h'!Print_Titles</vt:lpstr>
      <vt:lpstr>'29.09 Kira-Kyaliwajala'!Print_Titles</vt:lpstr>
      <vt:lpstr>'29.09 Kyaliwajala-Kira'!Print_Titles</vt:lpstr>
      <vt:lpstr>'Avg Week Kira-Kyaliwajala'!Print_Titles</vt:lpstr>
      <vt:lpstr>'Avg Week Kira-Kyaliwajala-2Dir'!Print_Titles</vt:lpstr>
      <vt:lpstr>'Avg Week Kyaliwajala-Kira'!Print_Titles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CLINT</cp:lastModifiedBy>
  <cp:lastPrinted>2019-07-25T18:18:41Z</cp:lastPrinted>
  <dcterms:created xsi:type="dcterms:W3CDTF">2010-07-06T07:39:49Z</dcterms:created>
  <dcterms:modified xsi:type="dcterms:W3CDTF">2020-01-16T11:58:32Z</dcterms:modified>
</cp:coreProperties>
</file>